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28"/>
  <workbookPr/>
  <xr:revisionPtr revIDLastSave="0" documentId="8_{87995876-4FBD-42F1-BBD2-ABEF75437D4A}" xr6:coauthVersionLast="47" xr6:coauthVersionMax="47" xr10:uidLastSave="{00000000-0000-0000-0000-000000000000}"/>
  <bookViews>
    <workbookView xWindow="0" yWindow="0" windowWidth="0" windowHeight="0" firstSheet="1" activeTab="1" xr2:uid="{00000000-000D-0000-FFFF-FFFF00000000}"/>
  </bookViews>
  <sheets>
    <sheet name="RawData" sheetId="1" r:id="rId1"/>
    <sheet name="Operative_Fabio_Mencio" sheetId="4" r:id="rId2"/>
    <sheet name="Test" sheetId="2" r:id="rId3"/>
    <sheet name="Pivot" sheetId="3" r:id="rId4"/>
  </sheets>
  <definedNames>
    <definedName name="_xlnm._FilterDatabase" localSheetId="1" hidden="1">Operative_Fabio_Mencio!$BM$2:$BP$2</definedName>
  </definedNames>
  <calcPr calcId="191028"/>
  <pivotCaches>
    <pivotCache cacheId="1" r:id="rId5"/>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Q65" i="1" l="1"/>
  <c r="BO2" i="4" a="1"/>
  <c r="BO2" i="4"/>
  <c r="K3" i="3"/>
  <c r="K4" i="3"/>
  <c r="K5" i="3"/>
  <c r="K6" i="3"/>
  <c r="K7" i="3"/>
  <c r="K8" i="3"/>
  <c r="K9" i="3"/>
  <c r="K10" i="3"/>
  <c r="K11" i="3"/>
  <c r="K12" i="3"/>
  <c r="K13" i="3"/>
  <c r="K14" i="3"/>
  <c r="K15" i="3"/>
  <c r="K16" i="3"/>
  <c r="K17" i="3"/>
  <c r="K18" i="3"/>
  <c r="K19" i="3"/>
  <c r="K20" i="3"/>
  <c r="K21" i="3"/>
  <c r="K22" i="3"/>
  <c r="K2" i="3"/>
  <c r="L3" i="3"/>
  <c r="L4" i="3"/>
  <c r="L5" i="3"/>
  <c r="L6" i="3"/>
  <c r="L7" i="3"/>
  <c r="L8" i="3"/>
  <c r="L9" i="3"/>
  <c r="L10" i="3"/>
  <c r="L11" i="3"/>
  <c r="L12" i="3"/>
  <c r="L13" i="3"/>
  <c r="L14" i="3"/>
  <c r="L15" i="3"/>
  <c r="L16" i="3"/>
  <c r="L17" i="3"/>
  <c r="L18" i="3"/>
  <c r="L19" i="3"/>
  <c r="L20" i="3"/>
  <c r="L21" i="3"/>
  <c r="L22" i="3"/>
  <c r="L2" i="3"/>
  <c r="BH7" i="4"/>
  <c r="BG7" i="4"/>
  <c r="B17" i="2" s="1"/>
  <c r="B5" i="2"/>
  <c r="D18" i="2"/>
  <c r="M2" i="3"/>
  <c r="B18" i="2" s="1"/>
  <c r="D15" i="2"/>
  <c r="D16" i="2"/>
  <c r="D17" i="2"/>
  <c r="B16" i="2"/>
  <c r="BC1" i="4" a="1"/>
  <c r="BC1" i="4"/>
  <c r="B15" i="2"/>
  <c r="AU1" i="4" a="1"/>
  <c r="AU1" i="4"/>
  <c r="D14" i="2"/>
  <c r="AW34" i="4"/>
  <c r="AW110" i="4"/>
  <c r="AW12" i="4"/>
  <c r="AW136" i="4"/>
  <c r="AW186" i="4"/>
  <c r="AW46" i="4"/>
  <c r="AW125" i="4"/>
  <c r="AW162" i="4"/>
  <c r="AW123" i="4"/>
  <c r="AW128" i="4"/>
  <c r="AW15" i="4"/>
  <c r="AW211" i="4"/>
  <c r="AW147" i="4"/>
  <c r="AW131" i="4"/>
  <c r="AW154" i="4"/>
  <c r="AW112" i="4"/>
  <c r="AW48" i="4"/>
  <c r="AW191" i="4"/>
  <c r="AW233" i="4"/>
  <c r="AW43" i="4"/>
  <c r="AW102" i="4"/>
  <c r="AW54" i="4"/>
  <c r="AW264" i="4"/>
  <c r="AW272" i="4"/>
  <c r="AW58" i="4"/>
  <c r="AW181" i="4"/>
  <c r="AW20" i="4"/>
  <c r="AW126" i="4"/>
  <c r="AW27" i="4"/>
  <c r="AW166" i="4"/>
  <c r="AW163" i="4"/>
  <c r="AW98" i="4"/>
  <c r="AW212" i="4"/>
  <c r="AW142" i="4"/>
  <c r="AW122" i="4"/>
  <c r="AW190" i="4"/>
  <c r="AW195" i="4"/>
  <c r="AW61" i="4"/>
  <c r="AW11" i="4"/>
  <c r="AW242" i="4"/>
  <c r="AW133" i="4"/>
  <c r="AW278" i="4"/>
  <c r="AW101" i="4"/>
  <c r="AW65" i="4"/>
  <c r="AW140" i="4"/>
  <c r="AW237" i="4"/>
  <c r="AW82" i="4"/>
  <c r="AW283" i="4"/>
  <c r="AW275" i="4"/>
  <c r="AW52" i="4"/>
  <c r="AW151" i="4"/>
  <c r="AW250" i="4"/>
  <c r="AW267" i="4"/>
  <c r="AW273" i="4"/>
  <c r="AW270" i="4"/>
  <c r="AW216" i="4"/>
  <c r="AW28" i="4"/>
  <c r="AW76" i="4"/>
  <c r="AW248" i="4"/>
  <c r="AW39" i="4"/>
  <c r="AW80" i="4"/>
  <c r="AW111" i="4"/>
  <c r="AW36" i="4"/>
  <c r="AW262" i="4"/>
  <c r="AW199" i="4"/>
  <c r="AW254" i="4"/>
  <c r="AW256" i="4"/>
  <c r="AW105" i="4"/>
  <c r="AW276" i="4"/>
  <c r="AW201" i="4"/>
  <c r="AW263" i="4"/>
  <c r="AW261" i="4"/>
  <c r="AW146" i="4"/>
  <c r="AW37" i="4"/>
  <c r="AW165" i="4"/>
  <c r="AW239" i="4"/>
  <c r="AW213" i="4"/>
  <c r="AW257" i="4"/>
  <c r="AW86" i="4"/>
  <c r="AW188" i="4"/>
  <c r="AW93" i="4"/>
  <c r="AW259" i="4"/>
  <c r="AW68" i="4"/>
  <c r="AW170" i="4"/>
  <c r="AW44" i="4"/>
  <c r="AW247" i="4"/>
  <c r="AW114" i="4"/>
  <c r="AW107" i="4"/>
  <c r="AW160" i="4"/>
  <c r="AW253" i="4"/>
  <c r="AW63" i="4"/>
  <c r="AW77" i="4"/>
  <c r="AW227" i="4"/>
  <c r="AW279" i="4"/>
  <c r="AW179" i="4"/>
  <c r="AW108" i="4"/>
  <c r="AW55" i="4"/>
  <c r="AW172" i="4"/>
  <c r="AW81" i="4"/>
  <c r="AW117" i="4"/>
  <c r="AW40" i="4"/>
  <c r="AW156" i="4"/>
  <c r="AW145" i="4"/>
  <c r="AW53" i="4"/>
  <c r="AW120" i="4"/>
  <c r="AW137" i="4"/>
  <c r="AW240" i="4"/>
  <c r="AW7" i="4"/>
  <c r="AW84" i="4"/>
  <c r="AW223" i="4"/>
  <c r="AW175" i="4"/>
  <c r="AW141" i="4"/>
  <c r="AW14" i="4"/>
  <c r="AW274" i="4"/>
  <c r="AW277" i="4"/>
  <c r="AW258" i="4"/>
  <c r="AW19" i="4"/>
  <c r="AW159" i="4"/>
  <c r="AW24" i="4"/>
  <c r="AW205" i="4"/>
  <c r="AW185" i="4"/>
  <c r="AW182" i="4"/>
  <c r="AW74" i="4"/>
  <c r="AW171" i="4"/>
  <c r="AW280" i="4"/>
  <c r="AW224" i="4"/>
  <c r="AW153" i="4"/>
  <c r="AW51" i="4"/>
  <c r="AW268" i="4"/>
  <c r="AW177" i="4"/>
  <c r="AW87" i="4"/>
  <c r="AW135" i="4"/>
  <c r="AW214" i="4"/>
  <c r="AW244" i="4"/>
  <c r="AW22" i="4"/>
  <c r="AW134" i="4"/>
  <c r="AW161" i="4"/>
  <c r="AW265" i="4"/>
  <c r="AW203" i="4"/>
  <c r="AW127" i="4"/>
  <c r="AW150" i="4"/>
  <c r="AW45" i="4"/>
  <c r="AW17" i="4"/>
  <c r="AW225" i="4"/>
  <c r="AW60" i="4"/>
  <c r="AW99" i="4"/>
  <c r="AW230" i="4"/>
  <c r="AW69" i="4"/>
  <c r="AW97" i="4"/>
  <c r="AW72" i="4"/>
  <c r="AW96" i="4"/>
  <c r="AW64" i="4"/>
  <c r="AW155" i="4"/>
  <c r="AW229" i="4"/>
  <c r="AW9" i="4"/>
  <c r="AW124" i="4"/>
  <c r="AW187" i="4"/>
  <c r="AW16" i="4"/>
  <c r="AW189" i="4"/>
  <c r="AW104" i="4"/>
  <c r="AW130" i="4"/>
  <c r="AW236" i="4"/>
  <c r="AW35" i="4"/>
  <c r="AW94" i="4"/>
  <c r="AW220" i="4"/>
  <c r="AW109" i="4"/>
  <c r="AW228" i="4"/>
  <c r="AW23" i="4"/>
  <c r="AW231" i="4"/>
  <c r="AW71" i="4"/>
  <c r="AW33" i="4"/>
  <c r="AW49" i="4"/>
  <c r="AW132" i="4"/>
  <c r="AW284" i="4"/>
  <c r="AW29" i="4"/>
  <c r="AW47" i="4"/>
  <c r="AW78" i="4"/>
  <c r="AW183" i="4"/>
  <c r="AW143" i="4"/>
  <c r="AW282" i="4"/>
  <c r="AW178" i="4"/>
  <c r="AW56" i="4"/>
  <c r="AW260" i="4"/>
  <c r="AW281" i="4"/>
  <c r="AW38" i="4"/>
  <c r="AW67" i="4"/>
  <c r="AW192" i="4"/>
  <c r="AW100" i="4"/>
  <c r="AW207" i="4"/>
  <c r="AW103" i="4"/>
  <c r="AW266" i="4"/>
  <c r="AW252" i="4"/>
  <c r="AW90" i="4"/>
  <c r="AW246" i="4"/>
  <c r="AW129" i="4"/>
  <c r="AW139" i="4"/>
  <c r="AW238" i="4"/>
  <c r="AW241" i="4"/>
  <c r="AW149" i="4"/>
  <c r="AW59" i="4"/>
  <c r="AW138" i="4"/>
  <c r="AW89" i="4"/>
  <c r="AW168" i="4"/>
  <c r="AW119" i="4"/>
  <c r="AW92" i="4"/>
  <c r="AW249" i="4"/>
  <c r="AW41" i="4"/>
  <c r="AW167" i="4"/>
  <c r="AW8" i="4"/>
  <c r="AW206" i="4"/>
  <c r="AW6" i="4"/>
  <c r="AW217" i="4"/>
  <c r="AW164" i="4"/>
  <c r="AW234" i="4"/>
  <c r="AW50" i="4"/>
  <c r="AW255" i="4"/>
  <c r="AW196" i="4"/>
  <c r="AW32" i="4"/>
  <c r="AW116" i="4"/>
  <c r="AW26" i="4"/>
  <c r="AW173" i="4"/>
  <c r="AW200" i="4"/>
  <c r="AW174" i="4"/>
  <c r="AW83" i="4"/>
  <c r="AW208" i="4"/>
  <c r="AW152" i="4"/>
  <c r="AW88" i="4"/>
  <c r="AW176" i="4"/>
  <c r="AW219" i="4"/>
  <c r="AW184" i="4"/>
  <c r="AW115" i="4"/>
  <c r="AW73" i="4"/>
  <c r="AW285" i="4"/>
  <c r="AW79" i="4"/>
  <c r="AW232" i="4"/>
  <c r="AW25" i="4"/>
  <c r="AW75" i="4"/>
  <c r="AW57" i="4"/>
  <c r="AW202" i="4"/>
  <c r="AW158" i="4"/>
  <c r="AW215" i="4"/>
  <c r="AW269" i="4"/>
  <c r="AW70" i="4"/>
  <c r="AW222" i="4"/>
  <c r="AW193" i="4"/>
  <c r="AW85" i="4"/>
  <c r="AW30" i="4"/>
  <c r="AW198" i="4"/>
  <c r="AW10" i="4"/>
  <c r="AW121" i="4"/>
  <c r="AW66" i="4"/>
  <c r="AW13" i="4"/>
  <c r="AW221" i="4"/>
  <c r="AW4" i="4"/>
  <c r="AW106" i="4"/>
  <c r="AW148" i="4"/>
  <c r="AW235" i="4"/>
  <c r="AW271" i="4"/>
  <c r="AW209" i="4"/>
  <c r="AW18" i="4"/>
  <c r="AW210" i="4"/>
  <c r="AW113" i="4"/>
  <c r="AW95" i="4"/>
  <c r="AW243" i="4"/>
  <c r="AW197" i="4"/>
  <c r="AW251" i="4"/>
  <c r="AW169" i="4"/>
  <c r="AW91" i="4"/>
  <c r="AW31" i="4"/>
  <c r="AW144" i="4"/>
  <c r="AW245" i="4"/>
  <c r="AW42" i="4"/>
  <c r="AW21" i="4"/>
  <c r="AW157" i="4"/>
  <c r="AW180" i="4"/>
  <c r="AW5" i="4"/>
  <c r="AW118" i="4"/>
  <c r="AW204" i="4"/>
  <c r="AW226" i="4"/>
  <c r="AW62" i="4"/>
  <c r="AW218" i="4"/>
  <c r="AW194" i="4"/>
  <c r="AV34" i="4"/>
  <c r="AV110" i="4"/>
  <c r="AV12" i="4"/>
  <c r="AV136" i="4"/>
  <c r="AV186" i="4"/>
  <c r="AV46" i="4"/>
  <c r="AV125" i="4"/>
  <c r="AV162" i="4"/>
  <c r="AV123" i="4"/>
  <c r="AV128" i="4"/>
  <c r="AV15" i="4"/>
  <c r="AV211" i="4"/>
  <c r="AV147" i="4"/>
  <c r="AV131" i="4"/>
  <c r="AV154" i="4"/>
  <c r="AV112" i="4"/>
  <c r="AV48" i="4"/>
  <c r="AV191" i="4"/>
  <c r="AV233" i="4"/>
  <c r="AV43" i="4"/>
  <c r="AV102" i="4"/>
  <c r="AV54" i="4"/>
  <c r="AV264" i="4"/>
  <c r="AV272" i="4"/>
  <c r="AV58" i="4"/>
  <c r="AV181" i="4"/>
  <c r="AV20" i="4"/>
  <c r="AV126" i="4"/>
  <c r="AV27" i="4"/>
  <c r="AV166" i="4"/>
  <c r="AV163" i="4"/>
  <c r="AV98" i="4"/>
  <c r="AV212" i="4"/>
  <c r="AV142" i="4"/>
  <c r="AV122" i="4"/>
  <c r="AV190" i="4"/>
  <c r="AV195" i="4"/>
  <c r="AV61" i="4"/>
  <c r="AV11" i="4"/>
  <c r="AV242" i="4"/>
  <c r="AV133" i="4"/>
  <c r="AV278" i="4"/>
  <c r="AV101" i="4"/>
  <c r="AV65" i="4"/>
  <c r="AV140" i="4"/>
  <c r="AV237" i="4"/>
  <c r="AV82" i="4"/>
  <c r="AV283" i="4"/>
  <c r="AV275" i="4"/>
  <c r="AV52" i="4"/>
  <c r="AV151" i="4"/>
  <c r="AV250" i="4"/>
  <c r="AV267" i="4"/>
  <c r="AV273" i="4"/>
  <c r="AV270" i="4"/>
  <c r="AV216" i="4"/>
  <c r="AV28" i="4"/>
  <c r="AV76" i="4"/>
  <c r="AV248" i="4"/>
  <c r="AV39" i="4"/>
  <c r="AV80" i="4"/>
  <c r="AV111" i="4"/>
  <c r="AV36" i="4"/>
  <c r="AV262" i="4"/>
  <c r="AV199" i="4"/>
  <c r="AV254" i="4"/>
  <c r="AV256" i="4"/>
  <c r="AV105" i="4"/>
  <c r="AV276" i="4"/>
  <c r="AV201" i="4"/>
  <c r="AV263" i="4"/>
  <c r="AV261" i="4"/>
  <c r="AV146" i="4"/>
  <c r="AV37" i="4"/>
  <c r="AV165" i="4"/>
  <c r="AV239" i="4"/>
  <c r="AV213" i="4"/>
  <c r="AV257" i="4"/>
  <c r="AV86" i="4"/>
  <c r="AV188" i="4"/>
  <c r="AV93" i="4"/>
  <c r="AV259" i="4"/>
  <c r="AV68" i="4"/>
  <c r="AV170" i="4"/>
  <c r="AV44" i="4"/>
  <c r="AV247" i="4"/>
  <c r="AV114" i="4"/>
  <c r="AV107" i="4"/>
  <c r="AV160" i="4"/>
  <c r="AV253" i="4"/>
  <c r="AV63" i="4"/>
  <c r="AV77" i="4"/>
  <c r="AV227" i="4"/>
  <c r="AV279" i="4"/>
  <c r="AV179" i="4"/>
  <c r="AV108" i="4"/>
  <c r="AV55" i="4"/>
  <c r="AV172" i="4"/>
  <c r="AV81" i="4"/>
  <c r="AV117" i="4"/>
  <c r="AV40" i="4"/>
  <c r="AV156" i="4"/>
  <c r="AV145" i="4"/>
  <c r="AV53" i="4"/>
  <c r="AV120" i="4"/>
  <c r="AV137" i="4"/>
  <c r="AV240" i="4"/>
  <c r="AV7" i="4"/>
  <c r="AV84" i="4"/>
  <c r="AV223" i="4"/>
  <c r="AV175" i="4"/>
  <c r="AV141" i="4"/>
  <c r="AV14" i="4"/>
  <c r="AV274" i="4"/>
  <c r="AV277" i="4"/>
  <c r="AV258" i="4"/>
  <c r="AV19" i="4"/>
  <c r="AV159" i="4"/>
  <c r="AV24" i="4"/>
  <c r="AV205" i="4"/>
  <c r="AV185" i="4"/>
  <c r="AV182" i="4"/>
  <c r="AV74" i="4"/>
  <c r="AV171" i="4"/>
  <c r="AV280" i="4"/>
  <c r="AV224" i="4"/>
  <c r="AV153" i="4"/>
  <c r="AV51" i="4"/>
  <c r="AV268" i="4"/>
  <c r="AV177" i="4"/>
  <c r="AV87" i="4"/>
  <c r="AV135" i="4"/>
  <c r="AV214" i="4"/>
  <c r="AV244" i="4"/>
  <c r="AV22" i="4"/>
  <c r="AV134" i="4"/>
  <c r="AV161" i="4"/>
  <c r="AV265" i="4"/>
  <c r="AV203" i="4"/>
  <c r="AV127" i="4"/>
  <c r="AV150" i="4"/>
  <c r="AV45" i="4"/>
  <c r="AV17" i="4"/>
  <c r="AV225" i="4"/>
  <c r="AV60" i="4"/>
  <c r="AV99" i="4"/>
  <c r="AV230" i="4"/>
  <c r="AV69" i="4"/>
  <c r="AV97" i="4"/>
  <c r="AV72" i="4"/>
  <c r="AV96" i="4"/>
  <c r="AV64" i="4"/>
  <c r="AV155" i="4"/>
  <c r="AV229" i="4"/>
  <c r="AV9" i="4"/>
  <c r="AV124" i="4"/>
  <c r="AV187" i="4"/>
  <c r="AV16" i="4"/>
  <c r="AV189" i="4"/>
  <c r="AV104" i="4"/>
  <c r="AV130" i="4"/>
  <c r="AV236" i="4"/>
  <c r="AV35" i="4"/>
  <c r="AV94" i="4"/>
  <c r="AV220" i="4"/>
  <c r="AV109" i="4"/>
  <c r="AV3" i="4"/>
  <c r="AV228" i="4"/>
  <c r="AV23" i="4"/>
  <c r="AV231" i="4"/>
  <c r="AV71" i="4"/>
  <c r="AV33" i="4"/>
  <c r="AV49" i="4"/>
  <c r="AV132" i="4"/>
  <c r="AV284" i="4"/>
  <c r="AV29" i="4"/>
  <c r="AV47" i="4"/>
  <c r="AV78" i="4"/>
  <c r="AV183" i="4"/>
  <c r="AV143" i="4"/>
  <c r="AV282" i="4"/>
  <c r="AV178" i="4"/>
  <c r="AV56" i="4"/>
  <c r="AV260" i="4"/>
  <c r="AV281" i="4"/>
  <c r="AV38" i="4"/>
  <c r="AV67" i="4"/>
  <c r="AV192" i="4"/>
  <c r="AV100" i="4"/>
  <c r="AV207" i="4"/>
  <c r="AV103" i="4"/>
  <c r="AV266" i="4"/>
  <c r="AV252" i="4"/>
  <c r="AV90" i="4"/>
  <c r="AV246" i="4"/>
  <c r="AV129" i="4"/>
  <c r="AV139" i="4"/>
  <c r="AV238" i="4"/>
  <c r="AV241" i="4"/>
  <c r="AV149" i="4"/>
  <c r="AV59" i="4"/>
  <c r="AV138" i="4"/>
  <c r="AV89" i="4"/>
  <c r="AV168" i="4"/>
  <c r="AV119" i="4"/>
  <c r="AV92" i="4"/>
  <c r="AV249" i="4"/>
  <c r="AV41" i="4"/>
  <c r="AV167" i="4"/>
  <c r="AV8" i="4"/>
  <c r="AV206" i="4"/>
  <c r="AV6" i="4"/>
  <c r="AV217" i="4"/>
  <c r="AV164" i="4"/>
  <c r="AV234" i="4"/>
  <c r="AV50" i="4"/>
  <c r="AV255" i="4"/>
  <c r="AV196" i="4"/>
  <c r="AV32" i="4"/>
  <c r="AV116" i="4"/>
  <c r="AV26" i="4"/>
  <c r="AV173" i="4"/>
  <c r="AV200" i="4"/>
  <c r="AV174" i="4"/>
  <c r="AV83" i="4"/>
  <c r="AV208" i="4"/>
  <c r="AV152" i="4"/>
  <c r="AV88" i="4"/>
  <c r="AV176" i="4"/>
  <c r="AV219" i="4"/>
  <c r="AV184" i="4"/>
  <c r="AV115" i="4"/>
  <c r="AV73" i="4"/>
  <c r="AV285" i="4"/>
  <c r="AV79" i="4"/>
  <c r="AV232" i="4"/>
  <c r="AV25" i="4"/>
  <c r="AV75" i="4"/>
  <c r="AV57" i="4"/>
  <c r="AV202" i="4"/>
  <c r="AV158" i="4"/>
  <c r="AV215" i="4"/>
  <c r="AV269" i="4"/>
  <c r="AV70" i="4"/>
  <c r="AV222" i="4"/>
  <c r="AV193" i="4"/>
  <c r="AV85" i="4"/>
  <c r="AV30" i="4"/>
  <c r="AV198" i="4"/>
  <c r="AV10" i="4"/>
  <c r="AV121" i="4"/>
  <c r="AV66" i="4"/>
  <c r="AV13" i="4"/>
  <c r="AV221" i="4"/>
  <c r="AV4" i="4"/>
  <c r="AV106" i="4"/>
  <c r="AV148" i="4"/>
  <c r="AV235" i="4"/>
  <c r="AV271" i="4"/>
  <c r="AV209" i="4"/>
  <c r="AV18" i="4"/>
  <c r="AV210" i="4"/>
  <c r="AV113" i="4"/>
  <c r="AV95" i="4"/>
  <c r="AV243" i="4"/>
  <c r="AV197" i="4"/>
  <c r="AV251" i="4"/>
  <c r="AV169" i="4"/>
  <c r="AV91" i="4"/>
  <c r="AV31" i="4"/>
  <c r="AV144" i="4"/>
  <c r="AV245" i="4"/>
  <c r="AV42" i="4"/>
  <c r="AV21" i="4"/>
  <c r="AV157" i="4"/>
  <c r="AV180" i="4"/>
  <c r="AV5" i="4"/>
  <c r="AZ2" i="4" s="1"/>
  <c r="AV118" i="4"/>
  <c r="AV204" i="4"/>
  <c r="AV226" i="4"/>
  <c r="AV62" i="4"/>
  <c r="AV218" i="4"/>
  <c r="AV194" i="4"/>
  <c r="D13" i="2"/>
  <c r="AO1" i="4" a="1"/>
  <c r="AO1" i="4"/>
  <c r="D12" i="2"/>
  <c r="AF3" i="4"/>
  <c r="AE5" i="4" a="1"/>
  <c r="AE5" i="4"/>
  <c r="D11" i="2"/>
  <c r="AA5" i="4" a="1"/>
  <c r="AB6" i="4" s="1"/>
  <c r="X290" i="4"/>
  <c r="U5" i="4" a="1"/>
  <c r="V6" i="4" s="1"/>
  <c r="X6" i="4" s="1"/>
  <c r="U5" i="4"/>
  <c r="D8" i="2"/>
  <c r="D9" i="2"/>
  <c r="D10" i="2"/>
  <c r="V7" i="4"/>
  <c r="X7" i="4" s="1"/>
  <c r="V8" i="4"/>
  <c r="X8" i="4" s="1"/>
  <c r="V9" i="4"/>
  <c r="X9" i="4" s="1"/>
  <c r="V10" i="4"/>
  <c r="X10" i="4" s="1"/>
  <c r="V11" i="4"/>
  <c r="X11" i="4" s="1"/>
  <c r="V12" i="4"/>
  <c r="X12" i="4" s="1"/>
  <c r="V13" i="4"/>
  <c r="X13" i="4" s="1"/>
  <c r="V14" i="4"/>
  <c r="X14" i="4" s="1"/>
  <c r="V15" i="4"/>
  <c r="X15" i="4" s="1"/>
  <c r="V16" i="4"/>
  <c r="X16" i="4" s="1"/>
  <c r="V17" i="4"/>
  <c r="X17" i="4" s="1"/>
  <c r="V18" i="4"/>
  <c r="X18" i="4" s="1"/>
  <c r="V19" i="4"/>
  <c r="X19" i="4" s="1"/>
  <c r="V20" i="4"/>
  <c r="X20" i="4" s="1"/>
  <c r="V21" i="4"/>
  <c r="X21" i="4" s="1"/>
  <c r="V22" i="4"/>
  <c r="X22" i="4" s="1"/>
  <c r="V23" i="4"/>
  <c r="X23" i="4" s="1"/>
  <c r="V24" i="4"/>
  <c r="X24" i="4" s="1"/>
  <c r="V25" i="4"/>
  <c r="X25" i="4" s="1"/>
  <c r="V26" i="4"/>
  <c r="X26" i="4" s="1"/>
  <c r="V27" i="4"/>
  <c r="X27" i="4" s="1"/>
  <c r="V28" i="4"/>
  <c r="X28" i="4" s="1"/>
  <c r="V29" i="4"/>
  <c r="X29" i="4" s="1"/>
  <c r="V30" i="4"/>
  <c r="X30" i="4" s="1"/>
  <c r="V31" i="4"/>
  <c r="X31" i="4" s="1"/>
  <c r="V32" i="4"/>
  <c r="X32" i="4" s="1"/>
  <c r="V33" i="4"/>
  <c r="X33" i="4" s="1"/>
  <c r="V34" i="4"/>
  <c r="X34" i="4" s="1"/>
  <c r="V35" i="4"/>
  <c r="X35" i="4" s="1"/>
  <c r="V36" i="4"/>
  <c r="X36" i="4" s="1"/>
  <c r="V37" i="4"/>
  <c r="X37" i="4" s="1"/>
  <c r="V38" i="4"/>
  <c r="X38" i="4" s="1"/>
  <c r="V39" i="4"/>
  <c r="X39" i="4" s="1"/>
  <c r="V40" i="4"/>
  <c r="X40" i="4" s="1"/>
  <c r="V41" i="4"/>
  <c r="X41" i="4" s="1"/>
  <c r="V42" i="4"/>
  <c r="X42" i="4" s="1"/>
  <c r="V43" i="4"/>
  <c r="X43" i="4" s="1"/>
  <c r="V44" i="4"/>
  <c r="X44" i="4" s="1"/>
  <c r="V45" i="4"/>
  <c r="X45" i="4" s="1"/>
  <c r="V46" i="4"/>
  <c r="X46" i="4" s="1"/>
  <c r="V47" i="4"/>
  <c r="X47" i="4" s="1"/>
  <c r="V48" i="4"/>
  <c r="X48" i="4" s="1"/>
  <c r="V49" i="4"/>
  <c r="X49" i="4" s="1"/>
  <c r="V50" i="4"/>
  <c r="X50" i="4" s="1"/>
  <c r="V51" i="4"/>
  <c r="X51" i="4" s="1"/>
  <c r="V52" i="4"/>
  <c r="X52" i="4" s="1"/>
  <c r="V53" i="4"/>
  <c r="X53" i="4" s="1"/>
  <c r="V54" i="4"/>
  <c r="X54" i="4" s="1"/>
  <c r="V55" i="4"/>
  <c r="X55" i="4" s="1"/>
  <c r="V56" i="4"/>
  <c r="X56" i="4" s="1"/>
  <c r="V57" i="4"/>
  <c r="X57" i="4" s="1"/>
  <c r="V58" i="4"/>
  <c r="X58" i="4" s="1"/>
  <c r="V59" i="4"/>
  <c r="X59" i="4" s="1"/>
  <c r="V60" i="4"/>
  <c r="X60" i="4" s="1"/>
  <c r="V61" i="4"/>
  <c r="X61" i="4" s="1"/>
  <c r="V62" i="4"/>
  <c r="X62" i="4" s="1"/>
  <c r="V63" i="4"/>
  <c r="X63" i="4" s="1"/>
  <c r="V64" i="4"/>
  <c r="X64" i="4" s="1"/>
  <c r="V65" i="4"/>
  <c r="X65" i="4" s="1"/>
  <c r="V66" i="4"/>
  <c r="X66" i="4" s="1"/>
  <c r="V67" i="4"/>
  <c r="X67" i="4" s="1"/>
  <c r="V68" i="4"/>
  <c r="X68" i="4" s="1"/>
  <c r="V69" i="4"/>
  <c r="X69" i="4" s="1"/>
  <c r="V70" i="4"/>
  <c r="X70" i="4" s="1"/>
  <c r="V71" i="4"/>
  <c r="X71" i="4" s="1"/>
  <c r="V72" i="4"/>
  <c r="X72" i="4" s="1"/>
  <c r="V73" i="4"/>
  <c r="X73" i="4" s="1"/>
  <c r="V74" i="4"/>
  <c r="X74" i="4" s="1"/>
  <c r="V75" i="4"/>
  <c r="X75" i="4" s="1"/>
  <c r="V76" i="4"/>
  <c r="X76" i="4" s="1"/>
  <c r="V77" i="4"/>
  <c r="X77" i="4" s="1"/>
  <c r="V78" i="4"/>
  <c r="X78" i="4" s="1"/>
  <c r="V79" i="4"/>
  <c r="X79" i="4" s="1"/>
  <c r="V80" i="4"/>
  <c r="X80" i="4" s="1"/>
  <c r="V81" i="4"/>
  <c r="X81" i="4" s="1"/>
  <c r="V82" i="4"/>
  <c r="X82" i="4" s="1"/>
  <c r="V83" i="4"/>
  <c r="X83" i="4" s="1"/>
  <c r="V84" i="4"/>
  <c r="X84" i="4" s="1"/>
  <c r="V85" i="4"/>
  <c r="X85" i="4" s="1"/>
  <c r="V86" i="4"/>
  <c r="X86" i="4" s="1"/>
  <c r="V87" i="4"/>
  <c r="X87" i="4" s="1"/>
  <c r="V88" i="4"/>
  <c r="X88" i="4" s="1"/>
  <c r="V89" i="4"/>
  <c r="X89" i="4" s="1"/>
  <c r="V90" i="4"/>
  <c r="X90" i="4" s="1"/>
  <c r="V91" i="4"/>
  <c r="X91" i="4" s="1"/>
  <c r="V92" i="4"/>
  <c r="X92" i="4" s="1"/>
  <c r="V93" i="4"/>
  <c r="X93" i="4" s="1"/>
  <c r="V94" i="4"/>
  <c r="X94" i="4" s="1"/>
  <c r="V95" i="4"/>
  <c r="X95" i="4" s="1"/>
  <c r="V96" i="4"/>
  <c r="X96" i="4" s="1"/>
  <c r="V97" i="4"/>
  <c r="X97" i="4" s="1"/>
  <c r="V98" i="4"/>
  <c r="X98" i="4" s="1"/>
  <c r="V99" i="4"/>
  <c r="X99" i="4" s="1"/>
  <c r="V100" i="4"/>
  <c r="X100" i="4" s="1"/>
  <c r="V101" i="4"/>
  <c r="X101" i="4" s="1"/>
  <c r="V102" i="4"/>
  <c r="X102" i="4" s="1"/>
  <c r="V103" i="4"/>
  <c r="X103" i="4" s="1"/>
  <c r="V104" i="4"/>
  <c r="X104" i="4" s="1"/>
  <c r="V105" i="4"/>
  <c r="X105" i="4" s="1"/>
  <c r="V106" i="4"/>
  <c r="X106" i="4" s="1"/>
  <c r="V107" i="4"/>
  <c r="X107" i="4" s="1"/>
  <c r="V108" i="4"/>
  <c r="X108" i="4" s="1"/>
  <c r="V109" i="4"/>
  <c r="X109" i="4" s="1"/>
  <c r="V110" i="4"/>
  <c r="X110" i="4" s="1"/>
  <c r="V111" i="4"/>
  <c r="X111" i="4" s="1"/>
  <c r="V112" i="4"/>
  <c r="X112" i="4" s="1"/>
  <c r="V113" i="4"/>
  <c r="X113" i="4" s="1"/>
  <c r="V114" i="4"/>
  <c r="X114" i="4" s="1"/>
  <c r="V115" i="4"/>
  <c r="X115" i="4" s="1"/>
  <c r="V116" i="4"/>
  <c r="X116" i="4" s="1"/>
  <c r="V117" i="4"/>
  <c r="X117" i="4" s="1"/>
  <c r="V118" i="4"/>
  <c r="X118" i="4" s="1"/>
  <c r="V119" i="4"/>
  <c r="X119" i="4" s="1"/>
  <c r="V120" i="4"/>
  <c r="X120" i="4" s="1"/>
  <c r="V121" i="4"/>
  <c r="X121" i="4" s="1"/>
  <c r="V122" i="4"/>
  <c r="X122" i="4" s="1"/>
  <c r="V123" i="4"/>
  <c r="X123" i="4" s="1"/>
  <c r="V124" i="4"/>
  <c r="X124" i="4" s="1"/>
  <c r="V125" i="4"/>
  <c r="X125" i="4" s="1"/>
  <c r="V126" i="4"/>
  <c r="X126" i="4" s="1"/>
  <c r="V127" i="4"/>
  <c r="X127" i="4" s="1"/>
  <c r="V128" i="4"/>
  <c r="X128" i="4" s="1"/>
  <c r="V129" i="4"/>
  <c r="X129" i="4" s="1"/>
  <c r="V130" i="4"/>
  <c r="X130" i="4" s="1"/>
  <c r="V131" i="4"/>
  <c r="X131" i="4" s="1"/>
  <c r="V132" i="4"/>
  <c r="X132" i="4" s="1"/>
  <c r="V133" i="4"/>
  <c r="X133" i="4" s="1"/>
  <c r="V134" i="4"/>
  <c r="X134" i="4" s="1"/>
  <c r="V135" i="4"/>
  <c r="X135" i="4" s="1"/>
  <c r="V136" i="4"/>
  <c r="X136" i="4" s="1"/>
  <c r="V137" i="4"/>
  <c r="X137" i="4" s="1"/>
  <c r="V138" i="4"/>
  <c r="X138" i="4" s="1"/>
  <c r="V139" i="4"/>
  <c r="X139" i="4" s="1"/>
  <c r="V140" i="4"/>
  <c r="X140" i="4" s="1"/>
  <c r="V141" i="4"/>
  <c r="X141" i="4" s="1"/>
  <c r="V142" i="4"/>
  <c r="X142" i="4" s="1"/>
  <c r="V143" i="4"/>
  <c r="X143" i="4" s="1"/>
  <c r="V144" i="4"/>
  <c r="X144" i="4" s="1"/>
  <c r="V145" i="4"/>
  <c r="X145" i="4" s="1"/>
  <c r="V146" i="4"/>
  <c r="X146" i="4" s="1"/>
  <c r="V147" i="4"/>
  <c r="X147" i="4" s="1"/>
  <c r="V148" i="4"/>
  <c r="X148" i="4" s="1"/>
  <c r="V149" i="4"/>
  <c r="X149" i="4" s="1"/>
  <c r="V150" i="4"/>
  <c r="X150" i="4" s="1"/>
  <c r="V151" i="4"/>
  <c r="X151" i="4" s="1"/>
  <c r="V152" i="4"/>
  <c r="X152" i="4" s="1"/>
  <c r="V153" i="4"/>
  <c r="X153" i="4" s="1"/>
  <c r="V154" i="4"/>
  <c r="X154" i="4" s="1"/>
  <c r="V155" i="4"/>
  <c r="X155" i="4" s="1"/>
  <c r="V156" i="4"/>
  <c r="X156" i="4" s="1"/>
  <c r="V157" i="4"/>
  <c r="X157" i="4" s="1"/>
  <c r="V158" i="4"/>
  <c r="X158" i="4" s="1"/>
  <c r="V159" i="4"/>
  <c r="X159" i="4" s="1"/>
  <c r="V160" i="4"/>
  <c r="X160" i="4" s="1"/>
  <c r="V161" i="4"/>
  <c r="X161" i="4" s="1"/>
  <c r="V162" i="4"/>
  <c r="X162" i="4" s="1"/>
  <c r="V163" i="4"/>
  <c r="X163" i="4" s="1"/>
  <c r="V164" i="4"/>
  <c r="X164" i="4" s="1"/>
  <c r="V165" i="4"/>
  <c r="X165" i="4" s="1"/>
  <c r="V166" i="4"/>
  <c r="X166" i="4" s="1"/>
  <c r="V167" i="4"/>
  <c r="X167" i="4" s="1"/>
  <c r="V168" i="4"/>
  <c r="X168" i="4" s="1"/>
  <c r="V169" i="4"/>
  <c r="X169" i="4" s="1"/>
  <c r="V170" i="4"/>
  <c r="X170" i="4" s="1"/>
  <c r="V171" i="4"/>
  <c r="X171" i="4" s="1"/>
  <c r="V172" i="4"/>
  <c r="X172" i="4" s="1"/>
  <c r="V173" i="4"/>
  <c r="X173" i="4" s="1"/>
  <c r="V174" i="4"/>
  <c r="X174" i="4" s="1"/>
  <c r="V175" i="4"/>
  <c r="X175" i="4" s="1"/>
  <c r="V176" i="4"/>
  <c r="X176" i="4" s="1"/>
  <c r="V177" i="4"/>
  <c r="X177" i="4" s="1"/>
  <c r="V178" i="4"/>
  <c r="X178" i="4" s="1"/>
  <c r="V179" i="4"/>
  <c r="X179" i="4" s="1"/>
  <c r="V180" i="4"/>
  <c r="X180" i="4" s="1"/>
  <c r="V181" i="4"/>
  <c r="X181" i="4" s="1"/>
  <c r="V182" i="4"/>
  <c r="X182" i="4" s="1"/>
  <c r="V183" i="4"/>
  <c r="X183" i="4" s="1"/>
  <c r="V184" i="4"/>
  <c r="X184" i="4" s="1"/>
  <c r="V185" i="4"/>
  <c r="X185" i="4" s="1"/>
  <c r="V186" i="4"/>
  <c r="X186" i="4" s="1"/>
  <c r="V187" i="4"/>
  <c r="X187" i="4" s="1"/>
  <c r="V188" i="4"/>
  <c r="X188" i="4" s="1"/>
  <c r="V189" i="4"/>
  <c r="X189" i="4" s="1"/>
  <c r="V190" i="4"/>
  <c r="X190" i="4" s="1"/>
  <c r="V191" i="4"/>
  <c r="X191" i="4" s="1"/>
  <c r="V192" i="4"/>
  <c r="X192" i="4" s="1"/>
  <c r="V193" i="4"/>
  <c r="X193" i="4" s="1"/>
  <c r="V194" i="4"/>
  <c r="X194" i="4" s="1"/>
  <c r="V195" i="4"/>
  <c r="X195" i="4" s="1"/>
  <c r="V196" i="4"/>
  <c r="X196" i="4" s="1"/>
  <c r="V197" i="4"/>
  <c r="X197" i="4" s="1"/>
  <c r="V198" i="4"/>
  <c r="X198" i="4" s="1"/>
  <c r="V199" i="4"/>
  <c r="X199" i="4" s="1"/>
  <c r="V200" i="4"/>
  <c r="X200" i="4" s="1"/>
  <c r="V201" i="4"/>
  <c r="X201" i="4" s="1"/>
  <c r="V202" i="4"/>
  <c r="X202" i="4" s="1"/>
  <c r="V203" i="4"/>
  <c r="X203" i="4" s="1"/>
  <c r="V204" i="4"/>
  <c r="X204" i="4" s="1"/>
  <c r="V205" i="4"/>
  <c r="X205" i="4" s="1"/>
  <c r="V206" i="4"/>
  <c r="X206" i="4" s="1"/>
  <c r="V207" i="4"/>
  <c r="X207" i="4" s="1"/>
  <c r="V208" i="4"/>
  <c r="X208" i="4" s="1"/>
  <c r="V209" i="4"/>
  <c r="X209" i="4" s="1"/>
  <c r="V210" i="4"/>
  <c r="X210" i="4" s="1"/>
  <c r="V211" i="4"/>
  <c r="X211" i="4" s="1"/>
  <c r="V212" i="4"/>
  <c r="X212" i="4" s="1"/>
  <c r="V213" i="4"/>
  <c r="X213" i="4" s="1"/>
  <c r="V214" i="4"/>
  <c r="X214" i="4" s="1"/>
  <c r="V215" i="4"/>
  <c r="X215" i="4" s="1"/>
  <c r="V216" i="4"/>
  <c r="X216" i="4" s="1"/>
  <c r="V217" i="4"/>
  <c r="X217" i="4" s="1"/>
  <c r="V218" i="4"/>
  <c r="X218" i="4" s="1"/>
  <c r="V219" i="4"/>
  <c r="X219" i="4" s="1"/>
  <c r="V220" i="4"/>
  <c r="X220" i="4" s="1"/>
  <c r="V221" i="4"/>
  <c r="X221" i="4" s="1"/>
  <c r="V222" i="4"/>
  <c r="X222" i="4" s="1"/>
  <c r="V223" i="4"/>
  <c r="X223" i="4" s="1"/>
  <c r="V224" i="4"/>
  <c r="X224" i="4" s="1"/>
  <c r="V225" i="4"/>
  <c r="X225" i="4" s="1"/>
  <c r="V226" i="4"/>
  <c r="X226" i="4" s="1"/>
  <c r="V227" i="4"/>
  <c r="X227" i="4" s="1"/>
  <c r="V228" i="4"/>
  <c r="X228" i="4" s="1"/>
  <c r="V229" i="4"/>
  <c r="X229" i="4" s="1"/>
  <c r="V230" i="4"/>
  <c r="X230" i="4" s="1"/>
  <c r="V231" i="4"/>
  <c r="X231" i="4" s="1"/>
  <c r="V232" i="4"/>
  <c r="X232" i="4" s="1"/>
  <c r="V233" i="4"/>
  <c r="X233" i="4" s="1"/>
  <c r="V234" i="4"/>
  <c r="X234" i="4" s="1"/>
  <c r="V235" i="4"/>
  <c r="X235" i="4" s="1"/>
  <c r="V236" i="4"/>
  <c r="X236" i="4" s="1"/>
  <c r="V237" i="4"/>
  <c r="X237" i="4" s="1"/>
  <c r="V238" i="4"/>
  <c r="X238" i="4" s="1"/>
  <c r="V239" i="4"/>
  <c r="X239" i="4" s="1"/>
  <c r="V240" i="4"/>
  <c r="X240" i="4" s="1"/>
  <c r="V241" i="4"/>
  <c r="X241" i="4" s="1"/>
  <c r="V242" i="4"/>
  <c r="X242" i="4" s="1"/>
  <c r="V243" i="4"/>
  <c r="X243" i="4" s="1"/>
  <c r="V244" i="4"/>
  <c r="X244" i="4" s="1"/>
  <c r="V245" i="4"/>
  <c r="X245" i="4" s="1"/>
  <c r="V246" i="4"/>
  <c r="X246" i="4" s="1"/>
  <c r="V247" i="4"/>
  <c r="X247" i="4" s="1"/>
  <c r="V248" i="4"/>
  <c r="X248" i="4" s="1"/>
  <c r="V249" i="4"/>
  <c r="X249" i="4" s="1"/>
  <c r="V250" i="4"/>
  <c r="X250" i="4" s="1"/>
  <c r="V251" i="4"/>
  <c r="X251" i="4" s="1"/>
  <c r="V252" i="4"/>
  <c r="X252" i="4" s="1"/>
  <c r="V253" i="4"/>
  <c r="X253" i="4" s="1"/>
  <c r="V254" i="4"/>
  <c r="X254" i="4" s="1"/>
  <c r="V255" i="4"/>
  <c r="X255" i="4" s="1"/>
  <c r="V256" i="4"/>
  <c r="X256" i="4" s="1"/>
  <c r="V257" i="4"/>
  <c r="X257" i="4" s="1"/>
  <c r="V258" i="4"/>
  <c r="X258" i="4" s="1"/>
  <c r="V259" i="4"/>
  <c r="X259" i="4" s="1"/>
  <c r="V260" i="4"/>
  <c r="X260" i="4" s="1"/>
  <c r="V261" i="4"/>
  <c r="X261" i="4" s="1"/>
  <c r="V262" i="4"/>
  <c r="X262" i="4" s="1"/>
  <c r="V263" i="4"/>
  <c r="X263" i="4" s="1"/>
  <c r="V264" i="4"/>
  <c r="X264" i="4" s="1"/>
  <c r="V265" i="4"/>
  <c r="X265" i="4" s="1"/>
  <c r="V266" i="4"/>
  <c r="X266" i="4" s="1"/>
  <c r="V267" i="4"/>
  <c r="X267" i="4" s="1"/>
  <c r="V268" i="4"/>
  <c r="X268" i="4" s="1"/>
  <c r="V269" i="4"/>
  <c r="X269" i="4" s="1"/>
  <c r="V270" i="4"/>
  <c r="X270" i="4" s="1"/>
  <c r="V271" i="4"/>
  <c r="X271" i="4" s="1"/>
  <c r="V272" i="4"/>
  <c r="X272" i="4" s="1"/>
  <c r="V273" i="4"/>
  <c r="X273" i="4" s="1"/>
  <c r="V274" i="4"/>
  <c r="X274" i="4" s="1"/>
  <c r="V275" i="4"/>
  <c r="X275" i="4" s="1"/>
  <c r="V276" i="4"/>
  <c r="X276" i="4" s="1"/>
  <c r="V277" i="4"/>
  <c r="X277" i="4" s="1"/>
  <c r="V278" i="4"/>
  <c r="X278" i="4" s="1"/>
  <c r="V279" i="4"/>
  <c r="X279" i="4" s="1"/>
  <c r="V280" i="4"/>
  <c r="X280" i="4" s="1"/>
  <c r="V281" i="4"/>
  <c r="X281" i="4" s="1"/>
  <c r="V282" i="4"/>
  <c r="X282" i="4" s="1"/>
  <c r="V283" i="4"/>
  <c r="X283" i="4" s="1"/>
  <c r="V284" i="4"/>
  <c r="X284" i="4" s="1"/>
  <c r="V285" i="4"/>
  <c r="X285" i="4" s="1"/>
  <c r="V286" i="4"/>
  <c r="X286" i="4" s="1"/>
  <c r="V287" i="4"/>
  <c r="X287" i="4" s="1"/>
  <c r="V288" i="4"/>
  <c r="X288" i="4" s="1"/>
  <c r="V289" i="4"/>
  <c r="X289" i="4" s="1"/>
  <c r="V5" i="4"/>
  <c r="P3" i="4" a="1"/>
  <c r="P3" i="4" s="1"/>
  <c r="D7" i="2"/>
  <c r="D6" i="2"/>
  <c r="B6" i="2" a="1"/>
  <c r="B6" i="2"/>
  <c r="D5" i="2"/>
  <c r="D4" i="2"/>
  <c r="B4" i="2"/>
  <c r="BQ65" i="4" l="1"/>
  <c r="B8" i="2" s="1"/>
  <c r="BP206" i="4"/>
  <c r="BP159" i="4"/>
  <c r="BP138" i="4"/>
  <c r="BP65" i="4"/>
  <c r="BP24" i="4"/>
  <c r="BP4" i="4"/>
  <c r="BP5" i="4"/>
  <c r="BP6" i="4"/>
  <c r="BP7" i="4"/>
  <c r="BP8" i="4"/>
  <c r="BP9" i="4"/>
  <c r="BP10" i="4"/>
  <c r="BP11" i="4"/>
  <c r="BP12" i="4"/>
  <c r="BP13" i="4"/>
  <c r="BP14" i="4"/>
  <c r="BP15" i="4"/>
  <c r="BP16" i="4"/>
  <c r="BP17" i="4"/>
  <c r="BP18" i="4"/>
  <c r="BP19" i="4"/>
  <c r="BP20" i="4"/>
  <c r="BP21" i="4"/>
  <c r="BP22" i="4"/>
  <c r="BP23" i="4"/>
  <c r="BP25" i="4"/>
  <c r="BP26" i="4"/>
  <c r="BP27" i="4"/>
  <c r="BP28" i="4"/>
  <c r="BP29" i="4"/>
  <c r="BP30" i="4"/>
  <c r="BP31" i="4"/>
  <c r="BP32" i="4"/>
  <c r="BP33" i="4"/>
  <c r="BP34" i="4"/>
  <c r="BP35" i="4"/>
  <c r="BP36" i="4"/>
  <c r="BP37" i="4"/>
  <c r="BP38" i="4"/>
  <c r="BP39" i="4"/>
  <c r="BP40" i="4"/>
  <c r="BP41" i="4"/>
  <c r="BP42" i="4"/>
  <c r="BP43" i="4"/>
  <c r="BP44" i="4"/>
  <c r="BP45" i="4"/>
  <c r="BP46" i="4"/>
  <c r="BP47" i="4"/>
  <c r="BP48" i="4"/>
  <c r="BP49" i="4"/>
  <c r="BP50" i="4"/>
  <c r="BP51" i="4"/>
  <c r="BP52" i="4"/>
  <c r="BP53" i="4"/>
  <c r="BP54" i="4"/>
  <c r="BP55" i="4"/>
  <c r="BP56" i="4"/>
  <c r="BP57" i="4"/>
  <c r="BP58" i="4"/>
  <c r="BP59" i="4"/>
  <c r="BP60" i="4"/>
  <c r="BP61" i="4"/>
  <c r="BP62" i="4"/>
  <c r="BP63" i="4"/>
  <c r="BP64" i="4"/>
  <c r="BP66" i="4"/>
  <c r="BP67" i="4"/>
  <c r="BP68" i="4"/>
  <c r="BP69" i="4"/>
  <c r="BP70" i="4"/>
  <c r="BP71" i="4"/>
  <c r="BP72" i="4"/>
  <c r="BP73" i="4"/>
  <c r="BP74" i="4"/>
  <c r="BP75" i="4"/>
  <c r="BP76" i="4"/>
  <c r="BP77" i="4"/>
  <c r="BP78" i="4"/>
  <c r="BP79" i="4"/>
  <c r="BP80" i="4"/>
  <c r="BP81" i="4"/>
  <c r="BP82" i="4"/>
  <c r="BP83" i="4"/>
  <c r="BP84" i="4"/>
  <c r="BP85" i="4"/>
  <c r="BP86" i="4"/>
  <c r="BP87" i="4"/>
  <c r="BP88" i="4"/>
  <c r="BP89" i="4"/>
  <c r="BP90" i="4"/>
  <c r="BP91" i="4"/>
  <c r="BP92" i="4"/>
  <c r="BP93" i="4"/>
  <c r="BP94" i="4"/>
  <c r="BP95" i="4"/>
  <c r="BP96" i="4"/>
  <c r="BP97" i="4"/>
  <c r="BP98" i="4"/>
  <c r="BP99" i="4"/>
  <c r="BP100" i="4"/>
  <c r="BP101" i="4"/>
  <c r="BP102" i="4"/>
  <c r="BP103" i="4"/>
  <c r="BP104" i="4"/>
  <c r="BP105" i="4"/>
  <c r="BP106" i="4"/>
  <c r="BP107" i="4"/>
  <c r="BP108" i="4"/>
  <c r="BP109" i="4"/>
  <c r="BP110" i="4"/>
  <c r="BP111" i="4"/>
  <c r="BP112" i="4"/>
  <c r="BP113" i="4"/>
  <c r="BP114" i="4"/>
  <c r="BP115" i="4"/>
  <c r="BP116" i="4"/>
  <c r="BP117" i="4"/>
  <c r="BP118" i="4"/>
  <c r="BP119" i="4"/>
  <c r="BP120" i="4"/>
  <c r="BP121" i="4"/>
  <c r="BP122" i="4"/>
  <c r="BP123" i="4"/>
  <c r="BP124" i="4"/>
  <c r="BP125" i="4"/>
  <c r="BP126" i="4"/>
  <c r="BP127" i="4"/>
  <c r="BP128" i="4"/>
  <c r="BP129" i="4"/>
  <c r="BP130" i="4"/>
  <c r="BP131" i="4"/>
  <c r="BP132" i="4"/>
  <c r="BP133" i="4"/>
  <c r="BP134" i="4"/>
  <c r="BP135" i="4"/>
  <c r="BP136" i="4"/>
  <c r="BP137" i="4"/>
  <c r="BP139" i="4"/>
  <c r="BP140" i="4"/>
  <c r="BP141" i="4"/>
  <c r="BP142" i="4"/>
  <c r="BP143" i="4"/>
  <c r="BP144" i="4"/>
  <c r="BP145" i="4"/>
  <c r="BP146" i="4"/>
  <c r="BP147" i="4"/>
  <c r="BP148" i="4"/>
  <c r="BP149" i="4"/>
  <c r="BP150" i="4"/>
  <c r="BP151" i="4"/>
  <c r="BP152" i="4"/>
  <c r="BP153" i="4"/>
  <c r="BP154" i="4"/>
  <c r="BP155" i="4"/>
  <c r="BP156" i="4"/>
  <c r="BP157" i="4"/>
  <c r="BP158" i="4"/>
  <c r="BP160" i="4"/>
  <c r="BP161" i="4"/>
  <c r="BP162" i="4"/>
  <c r="BP163" i="4"/>
  <c r="BP164" i="4"/>
  <c r="BP165" i="4"/>
  <c r="BP166" i="4"/>
  <c r="BP167" i="4"/>
  <c r="BP168" i="4"/>
  <c r="BP169" i="4"/>
  <c r="BP170" i="4"/>
  <c r="BP171" i="4"/>
  <c r="BP172" i="4"/>
  <c r="BP173" i="4"/>
  <c r="BP174" i="4"/>
  <c r="BP175" i="4"/>
  <c r="BP176" i="4"/>
  <c r="BP177" i="4"/>
  <c r="BP178" i="4"/>
  <c r="BP179" i="4"/>
  <c r="BP180" i="4"/>
  <c r="BP181" i="4"/>
  <c r="BP182" i="4"/>
  <c r="BP183" i="4"/>
  <c r="BP184" i="4"/>
  <c r="BP185" i="4"/>
  <c r="BP186" i="4"/>
  <c r="BP187" i="4"/>
  <c r="BP188" i="4"/>
  <c r="BP189" i="4"/>
  <c r="BP190" i="4"/>
  <c r="BP191" i="4"/>
  <c r="BP192" i="4"/>
  <c r="BP193" i="4"/>
  <c r="BP194" i="4"/>
  <c r="BP195" i="4"/>
  <c r="BP196" i="4"/>
  <c r="BP197" i="4"/>
  <c r="BP198" i="4"/>
  <c r="BP199" i="4"/>
  <c r="BP200" i="4"/>
  <c r="BP201" i="4"/>
  <c r="BP202" i="4"/>
  <c r="BP203" i="4"/>
  <c r="BP204" i="4"/>
  <c r="BP205" i="4"/>
  <c r="BP3" i="4"/>
  <c r="BE3" i="4"/>
  <c r="BE4" i="4"/>
  <c r="BE5" i="4"/>
  <c r="BE6" i="4"/>
  <c r="BE7" i="4"/>
  <c r="BE8" i="4"/>
  <c r="BE9" i="4"/>
  <c r="BE10" i="4"/>
  <c r="BE11" i="4"/>
  <c r="BE12" i="4"/>
  <c r="BE13" i="4"/>
  <c r="BE14" i="4"/>
  <c r="BE15" i="4"/>
  <c r="BE16" i="4"/>
  <c r="BE17" i="4"/>
  <c r="BE18" i="4"/>
  <c r="BE19" i="4"/>
  <c r="BE20" i="4"/>
  <c r="BE21" i="4"/>
  <c r="BE22" i="4"/>
  <c r="BE23" i="4"/>
  <c r="BE24" i="4"/>
  <c r="BE25" i="4"/>
  <c r="BE26" i="4"/>
  <c r="BE27" i="4"/>
  <c r="BE28" i="4"/>
  <c r="BE29" i="4"/>
  <c r="BE30" i="4"/>
  <c r="BE31" i="4"/>
  <c r="BE32" i="4"/>
  <c r="BE33" i="4"/>
  <c r="BE34" i="4"/>
  <c r="BE35" i="4"/>
  <c r="BE36" i="4"/>
  <c r="BE37" i="4"/>
  <c r="BE38" i="4"/>
  <c r="BE39" i="4"/>
  <c r="BE40" i="4"/>
  <c r="BE41" i="4"/>
  <c r="BE42" i="4"/>
  <c r="BE43" i="4"/>
  <c r="BE44" i="4"/>
  <c r="BE45" i="4"/>
  <c r="BE46" i="4"/>
  <c r="BE47" i="4"/>
  <c r="BE48" i="4"/>
  <c r="BE49" i="4"/>
  <c r="BE50" i="4"/>
  <c r="BE51" i="4"/>
  <c r="BE52" i="4"/>
  <c r="BE53" i="4"/>
  <c r="BE54" i="4"/>
  <c r="BE55" i="4"/>
  <c r="BE56" i="4"/>
  <c r="BE57" i="4"/>
  <c r="BE58" i="4"/>
  <c r="BE59" i="4"/>
  <c r="BE60" i="4"/>
  <c r="BE61" i="4"/>
  <c r="BE62" i="4"/>
  <c r="BE63" i="4"/>
  <c r="BE64" i="4"/>
  <c r="BE65" i="4"/>
  <c r="BE66" i="4"/>
  <c r="BE67" i="4"/>
  <c r="BE68" i="4"/>
  <c r="BE69" i="4"/>
  <c r="BE70" i="4"/>
  <c r="BE71" i="4"/>
  <c r="BE72" i="4"/>
  <c r="BE73" i="4"/>
  <c r="BE74" i="4"/>
  <c r="BE75" i="4"/>
  <c r="BE76" i="4"/>
  <c r="BE77" i="4"/>
  <c r="BE78" i="4"/>
  <c r="BE79" i="4"/>
  <c r="BE80" i="4"/>
  <c r="BE81" i="4"/>
  <c r="BE82" i="4"/>
  <c r="BE83" i="4"/>
  <c r="BE84" i="4"/>
  <c r="BE85" i="4"/>
  <c r="BE86" i="4"/>
  <c r="BE87" i="4"/>
  <c r="BE88" i="4"/>
  <c r="BE89" i="4"/>
  <c r="BE90" i="4"/>
  <c r="BE91" i="4"/>
  <c r="BE92" i="4"/>
  <c r="BE93" i="4"/>
  <c r="BE94" i="4"/>
  <c r="BE95" i="4"/>
  <c r="BE96" i="4"/>
  <c r="BE97" i="4"/>
  <c r="BE98" i="4"/>
  <c r="BE99" i="4"/>
  <c r="BE100" i="4"/>
  <c r="BE101" i="4"/>
  <c r="BE102" i="4"/>
  <c r="BE103" i="4"/>
  <c r="BE104" i="4"/>
  <c r="BE105" i="4"/>
  <c r="BE106" i="4"/>
  <c r="BE107" i="4"/>
  <c r="BE108" i="4"/>
  <c r="BE109" i="4"/>
  <c r="BE110" i="4"/>
  <c r="BE111" i="4"/>
  <c r="BE112" i="4"/>
  <c r="BE113" i="4"/>
  <c r="BE114" i="4"/>
  <c r="BE115" i="4"/>
  <c r="BE116" i="4"/>
  <c r="BE117" i="4"/>
  <c r="BE118" i="4"/>
  <c r="BE119" i="4"/>
  <c r="BE120" i="4"/>
  <c r="BE121" i="4"/>
  <c r="BE122" i="4"/>
  <c r="BE123" i="4"/>
  <c r="BE124" i="4"/>
  <c r="BE125" i="4"/>
  <c r="BE126" i="4"/>
  <c r="BE127" i="4"/>
  <c r="BE128" i="4"/>
  <c r="BE129" i="4"/>
  <c r="BE130" i="4"/>
  <c r="BE131" i="4"/>
  <c r="BE132" i="4"/>
  <c r="BE133" i="4"/>
  <c r="BE134" i="4"/>
  <c r="BE135" i="4"/>
  <c r="BE136" i="4"/>
  <c r="BE137" i="4"/>
  <c r="BE138" i="4"/>
  <c r="BE139" i="4"/>
  <c r="BE140" i="4"/>
  <c r="BE141" i="4"/>
  <c r="BE142" i="4"/>
  <c r="BE143" i="4"/>
  <c r="BE144" i="4"/>
  <c r="BE145" i="4"/>
  <c r="BE146" i="4"/>
  <c r="BE147" i="4"/>
  <c r="BE148" i="4"/>
  <c r="BE149" i="4"/>
  <c r="BE150" i="4"/>
  <c r="BE151" i="4"/>
  <c r="BE152" i="4"/>
  <c r="BE153" i="4"/>
  <c r="BE154" i="4"/>
  <c r="BE155" i="4"/>
  <c r="BE156" i="4"/>
  <c r="BE157" i="4"/>
  <c r="BE158" i="4"/>
  <c r="BE159" i="4"/>
  <c r="BE160" i="4"/>
  <c r="BE161" i="4"/>
  <c r="BE162" i="4"/>
  <c r="BE163" i="4"/>
  <c r="BE164" i="4"/>
  <c r="BE165" i="4"/>
  <c r="BE166" i="4"/>
  <c r="BE167" i="4"/>
  <c r="BE168" i="4"/>
  <c r="BE169" i="4"/>
  <c r="BE170" i="4"/>
  <c r="BE171" i="4"/>
  <c r="BE172" i="4"/>
  <c r="BE173" i="4"/>
  <c r="BE174" i="4"/>
  <c r="BE175" i="4"/>
  <c r="BE176" i="4"/>
  <c r="BE177" i="4"/>
  <c r="BE178" i="4"/>
  <c r="BE179" i="4"/>
  <c r="BE180" i="4"/>
  <c r="BE181" i="4"/>
  <c r="BE182" i="4"/>
  <c r="BE183" i="4"/>
  <c r="BE184" i="4"/>
  <c r="BE185" i="4"/>
  <c r="BE186" i="4"/>
  <c r="BE187" i="4"/>
  <c r="BE188" i="4"/>
  <c r="BE189" i="4"/>
  <c r="BE190" i="4"/>
  <c r="BE191" i="4"/>
  <c r="BE192" i="4"/>
  <c r="BE193" i="4"/>
  <c r="BE194" i="4"/>
  <c r="BE195" i="4"/>
  <c r="BE196" i="4"/>
  <c r="BE197" i="4"/>
  <c r="BE198" i="4"/>
  <c r="BE199" i="4"/>
  <c r="BE200" i="4"/>
  <c r="BE201" i="4"/>
  <c r="BE202" i="4"/>
  <c r="BE203" i="4"/>
  <c r="BE204" i="4"/>
  <c r="BE205" i="4"/>
  <c r="BE206" i="4"/>
  <c r="BE207" i="4"/>
  <c r="BE208" i="4"/>
  <c r="BE209" i="4"/>
  <c r="BE210" i="4"/>
  <c r="BE211" i="4"/>
  <c r="BE212" i="4"/>
  <c r="BE213" i="4"/>
  <c r="BE214" i="4"/>
  <c r="BE215" i="4"/>
  <c r="BE216" i="4"/>
  <c r="BE217" i="4"/>
  <c r="BE218" i="4"/>
  <c r="BE219" i="4"/>
  <c r="BE220" i="4"/>
  <c r="BE221" i="4"/>
  <c r="BE222" i="4"/>
  <c r="BE223" i="4"/>
  <c r="BE224" i="4"/>
  <c r="BE225" i="4"/>
  <c r="BE226" i="4"/>
  <c r="BE227" i="4"/>
  <c r="BE228" i="4"/>
  <c r="BE229" i="4"/>
  <c r="BE230" i="4"/>
  <c r="BE231" i="4"/>
  <c r="BE232" i="4"/>
  <c r="BE233" i="4"/>
  <c r="BE234" i="4"/>
  <c r="BE235" i="4"/>
  <c r="BE236" i="4"/>
  <c r="BE237" i="4"/>
  <c r="BE238" i="4"/>
  <c r="BE239" i="4"/>
  <c r="BE240" i="4"/>
  <c r="BE241" i="4"/>
  <c r="BE242" i="4"/>
  <c r="BE243" i="4"/>
  <c r="BE244" i="4"/>
  <c r="BE245" i="4"/>
  <c r="BE246" i="4"/>
  <c r="BE247" i="4"/>
  <c r="BE248" i="4"/>
  <c r="BE249" i="4"/>
  <c r="BE250" i="4"/>
  <c r="BE251" i="4"/>
  <c r="BE252" i="4"/>
  <c r="BE253" i="4"/>
  <c r="BE254" i="4"/>
  <c r="BE255" i="4"/>
  <c r="BE256" i="4"/>
  <c r="BE257" i="4"/>
  <c r="BE258" i="4"/>
  <c r="BE259" i="4"/>
  <c r="BE260" i="4"/>
  <c r="BE261" i="4"/>
  <c r="BE262" i="4"/>
  <c r="BE263" i="4"/>
  <c r="BE264" i="4"/>
  <c r="BE265" i="4"/>
  <c r="BE266" i="4"/>
  <c r="BE267" i="4"/>
  <c r="BE268" i="4"/>
  <c r="BE269" i="4"/>
  <c r="BE270" i="4"/>
  <c r="BE271" i="4"/>
  <c r="BE272" i="4"/>
  <c r="BE273" i="4"/>
  <c r="BE274" i="4"/>
  <c r="BE275" i="4"/>
  <c r="BE276" i="4"/>
  <c r="BE277" i="4"/>
  <c r="BE278" i="4"/>
  <c r="BE279" i="4"/>
  <c r="BE280" i="4"/>
  <c r="BE281" i="4"/>
  <c r="BE282" i="4"/>
  <c r="BE283" i="4"/>
  <c r="BE284" i="4"/>
  <c r="BE285" i="4"/>
  <c r="BE2" i="4"/>
  <c r="BD2" i="4"/>
  <c r="BD73" i="4"/>
  <c r="BD3" i="4"/>
  <c r="BD4" i="4"/>
  <c r="BD5" i="4"/>
  <c r="BD6" i="4"/>
  <c r="BD7" i="4"/>
  <c r="BD8" i="4"/>
  <c r="BD9" i="4"/>
  <c r="BD10" i="4"/>
  <c r="BD11" i="4"/>
  <c r="BD12" i="4"/>
  <c r="BD13" i="4"/>
  <c r="BD14" i="4"/>
  <c r="BD15" i="4"/>
  <c r="BD16" i="4"/>
  <c r="BD17" i="4"/>
  <c r="BD18" i="4"/>
  <c r="BD19" i="4"/>
  <c r="BD20" i="4"/>
  <c r="BD21" i="4"/>
  <c r="BD22" i="4"/>
  <c r="BD23" i="4"/>
  <c r="BD24" i="4"/>
  <c r="BD25" i="4"/>
  <c r="BD26" i="4"/>
  <c r="BD27" i="4"/>
  <c r="BD28" i="4"/>
  <c r="BD29" i="4"/>
  <c r="BD30" i="4"/>
  <c r="BD31" i="4"/>
  <c r="BD32" i="4"/>
  <c r="BD33" i="4"/>
  <c r="BD34" i="4"/>
  <c r="BD35" i="4"/>
  <c r="BD36" i="4"/>
  <c r="BD37" i="4"/>
  <c r="BD38" i="4"/>
  <c r="BD39" i="4"/>
  <c r="BD40" i="4"/>
  <c r="BD41" i="4"/>
  <c r="BD42" i="4"/>
  <c r="BD43" i="4"/>
  <c r="BD44" i="4"/>
  <c r="BD45" i="4"/>
  <c r="BD46" i="4"/>
  <c r="BD47" i="4"/>
  <c r="BD48" i="4"/>
  <c r="BD49" i="4"/>
  <c r="BD50" i="4"/>
  <c r="BD51" i="4"/>
  <c r="BD52" i="4"/>
  <c r="BD53" i="4"/>
  <c r="BD54" i="4"/>
  <c r="BD55" i="4"/>
  <c r="BD56" i="4"/>
  <c r="BD57" i="4"/>
  <c r="BD58" i="4"/>
  <c r="BD59" i="4"/>
  <c r="BD60" i="4"/>
  <c r="BD61" i="4"/>
  <c r="BD62" i="4"/>
  <c r="BD63" i="4"/>
  <c r="BD64" i="4"/>
  <c r="BD65" i="4"/>
  <c r="BD66" i="4"/>
  <c r="BD67" i="4"/>
  <c r="BD68" i="4"/>
  <c r="BD69" i="4"/>
  <c r="BD70" i="4"/>
  <c r="BD71" i="4"/>
  <c r="BD72" i="4"/>
  <c r="BD74" i="4"/>
  <c r="BD75" i="4"/>
  <c r="BD76" i="4"/>
  <c r="BD77" i="4"/>
  <c r="BD78" i="4"/>
  <c r="BD79" i="4"/>
  <c r="BD80" i="4"/>
  <c r="BD81" i="4"/>
  <c r="BD82" i="4"/>
  <c r="BD83" i="4"/>
  <c r="BD84" i="4"/>
  <c r="BD85" i="4"/>
  <c r="BD86" i="4"/>
  <c r="BD87" i="4"/>
  <c r="BD88" i="4"/>
  <c r="BD89" i="4"/>
  <c r="BD90" i="4"/>
  <c r="BD91" i="4"/>
  <c r="BD92" i="4"/>
  <c r="BD93" i="4"/>
  <c r="BD94" i="4"/>
  <c r="BD95" i="4"/>
  <c r="BD96" i="4"/>
  <c r="BD97" i="4"/>
  <c r="BD98" i="4"/>
  <c r="BD99" i="4"/>
  <c r="BD100" i="4"/>
  <c r="BD101" i="4"/>
  <c r="BD102" i="4"/>
  <c r="BD103" i="4"/>
  <c r="BD104" i="4"/>
  <c r="BD105" i="4"/>
  <c r="BD106" i="4"/>
  <c r="BD107" i="4"/>
  <c r="BD108" i="4"/>
  <c r="BD109" i="4"/>
  <c r="BD110" i="4"/>
  <c r="BD111" i="4"/>
  <c r="BD112" i="4"/>
  <c r="BD113" i="4"/>
  <c r="BD114" i="4"/>
  <c r="BD115" i="4"/>
  <c r="BD116" i="4"/>
  <c r="BD117" i="4"/>
  <c r="BD118" i="4"/>
  <c r="BD119" i="4"/>
  <c r="BD120" i="4"/>
  <c r="BD121" i="4"/>
  <c r="BD122" i="4"/>
  <c r="BD123" i="4"/>
  <c r="BD124" i="4"/>
  <c r="BD125" i="4"/>
  <c r="BD126" i="4"/>
  <c r="BD127" i="4"/>
  <c r="BD128" i="4"/>
  <c r="BD129" i="4"/>
  <c r="BD130" i="4"/>
  <c r="BD131" i="4"/>
  <c r="BD132" i="4"/>
  <c r="BD133" i="4"/>
  <c r="BD134" i="4"/>
  <c r="BD135" i="4"/>
  <c r="BD136" i="4"/>
  <c r="BD137" i="4"/>
  <c r="BD138" i="4"/>
  <c r="BD139" i="4"/>
  <c r="BD140" i="4"/>
  <c r="BD141" i="4"/>
  <c r="BD142" i="4"/>
  <c r="BD143" i="4"/>
  <c r="BD144" i="4"/>
  <c r="BD145" i="4"/>
  <c r="BD146" i="4"/>
  <c r="BD147" i="4"/>
  <c r="BD148" i="4"/>
  <c r="BD149" i="4"/>
  <c r="BD150" i="4"/>
  <c r="BD151" i="4"/>
  <c r="BD152" i="4"/>
  <c r="BD153" i="4"/>
  <c r="BD154" i="4"/>
  <c r="BD155" i="4"/>
  <c r="BD156" i="4"/>
  <c r="BD157" i="4"/>
  <c r="BD158" i="4"/>
  <c r="BD159" i="4"/>
  <c r="BD160" i="4"/>
  <c r="BD161" i="4"/>
  <c r="BD162" i="4"/>
  <c r="BD163" i="4"/>
  <c r="BD164" i="4"/>
  <c r="BD165" i="4"/>
  <c r="BD166" i="4"/>
  <c r="BD167" i="4"/>
  <c r="BD168" i="4"/>
  <c r="BD169" i="4"/>
  <c r="BD170" i="4"/>
  <c r="BD171" i="4"/>
  <c r="BD172" i="4"/>
  <c r="BD173" i="4"/>
  <c r="BD174" i="4"/>
  <c r="BD175" i="4"/>
  <c r="BD176" i="4"/>
  <c r="BD177" i="4"/>
  <c r="BD178" i="4"/>
  <c r="BD179" i="4"/>
  <c r="BD180" i="4"/>
  <c r="BD181" i="4"/>
  <c r="BD182" i="4"/>
  <c r="BD183" i="4"/>
  <c r="BD184" i="4"/>
  <c r="BD185" i="4"/>
  <c r="BD186" i="4"/>
  <c r="BD187" i="4"/>
  <c r="BD188" i="4"/>
  <c r="BD189" i="4"/>
  <c r="BD190" i="4"/>
  <c r="BD191" i="4"/>
  <c r="BD192" i="4"/>
  <c r="BD193" i="4"/>
  <c r="BD194" i="4"/>
  <c r="BD195" i="4"/>
  <c r="BD196" i="4"/>
  <c r="BD197" i="4"/>
  <c r="BD198" i="4"/>
  <c r="BD199" i="4"/>
  <c r="BD200" i="4"/>
  <c r="BD201" i="4"/>
  <c r="BD202" i="4"/>
  <c r="BD203" i="4"/>
  <c r="BD204" i="4"/>
  <c r="BD205" i="4"/>
  <c r="BD206" i="4"/>
  <c r="BD207" i="4"/>
  <c r="BD208" i="4"/>
  <c r="BD209" i="4"/>
  <c r="BD210" i="4"/>
  <c r="BD211" i="4"/>
  <c r="BD212" i="4"/>
  <c r="BD213" i="4"/>
  <c r="BD214" i="4"/>
  <c r="BD215" i="4"/>
  <c r="BD216" i="4"/>
  <c r="BD217" i="4"/>
  <c r="BD218" i="4"/>
  <c r="BD219" i="4"/>
  <c r="BD220" i="4"/>
  <c r="BD221" i="4"/>
  <c r="BD222" i="4"/>
  <c r="BD223" i="4"/>
  <c r="BD224" i="4"/>
  <c r="BD225" i="4"/>
  <c r="BD226" i="4"/>
  <c r="BD227" i="4"/>
  <c r="BD228" i="4"/>
  <c r="BD229" i="4"/>
  <c r="BD230" i="4"/>
  <c r="BD231" i="4"/>
  <c r="BD232" i="4"/>
  <c r="BD233" i="4"/>
  <c r="BD234" i="4"/>
  <c r="BD235" i="4"/>
  <c r="BD236" i="4"/>
  <c r="BD237" i="4"/>
  <c r="BD238" i="4"/>
  <c r="BD239" i="4"/>
  <c r="BD240" i="4"/>
  <c r="BD241" i="4"/>
  <c r="BD242" i="4"/>
  <c r="BD243" i="4"/>
  <c r="BD244" i="4"/>
  <c r="BD245" i="4"/>
  <c r="BD246" i="4"/>
  <c r="BD247" i="4"/>
  <c r="BD248" i="4"/>
  <c r="BD249" i="4"/>
  <c r="BD250" i="4"/>
  <c r="BD251" i="4"/>
  <c r="BD252" i="4"/>
  <c r="BD253" i="4"/>
  <c r="BD254" i="4"/>
  <c r="BD255" i="4"/>
  <c r="BD256" i="4"/>
  <c r="BD257" i="4"/>
  <c r="BD258" i="4"/>
  <c r="BD259" i="4"/>
  <c r="BD260" i="4"/>
  <c r="BD261" i="4"/>
  <c r="BD262" i="4"/>
  <c r="BD263" i="4"/>
  <c r="BD264" i="4"/>
  <c r="BD265" i="4"/>
  <c r="BD266" i="4"/>
  <c r="BD267" i="4"/>
  <c r="BD268" i="4"/>
  <c r="BD269" i="4"/>
  <c r="BD270" i="4"/>
  <c r="BD271" i="4"/>
  <c r="BD272" i="4"/>
  <c r="BD273" i="4"/>
  <c r="BD274" i="4"/>
  <c r="BD275" i="4"/>
  <c r="BD276" i="4"/>
  <c r="BD277" i="4"/>
  <c r="BD278" i="4"/>
  <c r="BD279" i="4"/>
  <c r="BD280" i="4"/>
  <c r="BD281" i="4"/>
  <c r="BD282" i="4"/>
  <c r="BD283" i="4"/>
  <c r="BD284" i="4"/>
  <c r="BD285" i="4"/>
  <c r="AW3" i="4"/>
  <c r="AW2" i="4"/>
  <c r="AV2" i="4"/>
  <c r="AY2" i="4" s="1"/>
  <c r="B14" i="2" s="1"/>
  <c r="AA5" i="4"/>
  <c r="AF7" i="4"/>
  <c r="AG7" i="4" s="1"/>
  <c r="AH7" i="4" s="1"/>
  <c r="AF8" i="4"/>
  <c r="AG8" i="4" s="1"/>
  <c r="AH8" i="4" s="1"/>
  <c r="AF9" i="4"/>
  <c r="AG9" i="4" s="1"/>
  <c r="AH9" i="4" s="1"/>
  <c r="AF10" i="4"/>
  <c r="AG10" i="4" s="1"/>
  <c r="AH10" i="4" s="1"/>
  <c r="AF11" i="4"/>
  <c r="AG11" i="4" s="1"/>
  <c r="AH11" i="4" s="1"/>
  <c r="AF12" i="4"/>
  <c r="AG12" i="4" s="1"/>
  <c r="AH12" i="4" s="1"/>
  <c r="AF13" i="4"/>
  <c r="AG13" i="4" s="1"/>
  <c r="AH13" i="4" s="1"/>
  <c r="AF14" i="4"/>
  <c r="AG14" i="4" s="1"/>
  <c r="AH14" i="4" s="1"/>
  <c r="AF15" i="4"/>
  <c r="AF16" i="4"/>
  <c r="AF17" i="4"/>
  <c r="AG17" i="4" s="1"/>
  <c r="AH17" i="4" s="1"/>
  <c r="AF18" i="4"/>
  <c r="AF19" i="4"/>
  <c r="AF20" i="4"/>
  <c r="AG20" i="4" s="1"/>
  <c r="AH20" i="4" s="1"/>
  <c r="AF21" i="4"/>
  <c r="AF22" i="4"/>
  <c r="AF23" i="4"/>
  <c r="AG23" i="4" s="1"/>
  <c r="AH23" i="4" s="1"/>
  <c r="AF24" i="4"/>
  <c r="AF25" i="4"/>
  <c r="AF26" i="4"/>
  <c r="AG26" i="4" s="1"/>
  <c r="AH26" i="4" s="1"/>
  <c r="AF27" i="4"/>
  <c r="AF28" i="4"/>
  <c r="AF29" i="4"/>
  <c r="AG29" i="4" s="1"/>
  <c r="AH29" i="4" s="1"/>
  <c r="AF30" i="4"/>
  <c r="AF31" i="4"/>
  <c r="AF32" i="4"/>
  <c r="AG32" i="4" s="1"/>
  <c r="AH32" i="4" s="1"/>
  <c r="AF33" i="4"/>
  <c r="AF34" i="4"/>
  <c r="AF35" i="4"/>
  <c r="AG35" i="4" s="1"/>
  <c r="AH35" i="4" s="1"/>
  <c r="AF36" i="4"/>
  <c r="AF37" i="4"/>
  <c r="AF38" i="4"/>
  <c r="AG38" i="4" s="1"/>
  <c r="AH38" i="4" s="1"/>
  <c r="AF39" i="4"/>
  <c r="AF40" i="4"/>
  <c r="AF41" i="4"/>
  <c r="AG41" i="4" s="1"/>
  <c r="AH41" i="4" s="1"/>
  <c r="AF42" i="4"/>
  <c r="AF43" i="4"/>
  <c r="AF44" i="4"/>
  <c r="AG44" i="4" s="1"/>
  <c r="AH44" i="4" s="1"/>
  <c r="AF45" i="4"/>
  <c r="AF46" i="4"/>
  <c r="AF47" i="4"/>
  <c r="AG47" i="4" s="1"/>
  <c r="AH47" i="4" s="1"/>
  <c r="AF48" i="4"/>
  <c r="AF49" i="4"/>
  <c r="AF50" i="4"/>
  <c r="AG50" i="4" s="1"/>
  <c r="AH50" i="4" s="1"/>
  <c r="AF51" i="4"/>
  <c r="AF52" i="4"/>
  <c r="AF53" i="4"/>
  <c r="AG53" i="4" s="1"/>
  <c r="AH53" i="4" s="1"/>
  <c r="AF54" i="4"/>
  <c r="AF55" i="4"/>
  <c r="AF56" i="4"/>
  <c r="AG56" i="4" s="1"/>
  <c r="AH56" i="4" s="1"/>
  <c r="AF57" i="4"/>
  <c r="AF58" i="4"/>
  <c r="AF59" i="4"/>
  <c r="AG59" i="4" s="1"/>
  <c r="AH59" i="4" s="1"/>
  <c r="AF60" i="4"/>
  <c r="AF61" i="4"/>
  <c r="AF62" i="4"/>
  <c r="AG62" i="4" s="1"/>
  <c r="AH62" i="4" s="1"/>
  <c r="AF63" i="4"/>
  <c r="AF64" i="4"/>
  <c r="AF65" i="4"/>
  <c r="AG65" i="4" s="1"/>
  <c r="AH65" i="4" s="1"/>
  <c r="AF66" i="4"/>
  <c r="AF67" i="4"/>
  <c r="AF68" i="4"/>
  <c r="AG68" i="4" s="1"/>
  <c r="AH68" i="4" s="1"/>
  <c r="AF69" i="4"/>
  <c r="AF70" i="4"/>
  <c r="AF71" i="4"/>
  <c r="AG71" i="4" s="1"/>
  <c r="AH71" i="4" s="1"/>
  <c r="AF72" i="4"/>
  <c r="AF73" i="4"/>
  <c r="AF74" i="4"/>
  <c r="AG74" i="4" s="1"/>
  <c r="AH74" i="4" s="1"/>
  <c r="AF75" i="4"/>
  <c r="AF76" i="4"/>
  <c r="AF77" i="4"/>
  <c r="AG77" i="4" s="1"/>
  <c r="AH77" i="4" s="1"/>
  <c r="AF78" i="4"/>
  <c r="AF79" i="4"/>
  <c r="AG79" i="4" s="1"/>
  <c r="AH79" i="4" s="1"/>
  <c r="AF80" i="4"/>
  <c r="AF81" i="4"/>
  <c r="AG81" i="4" s="1"/>
  <c r="AH81" i="4" s="1"/>
  <c r="AF82" i="4"/>
  <c r="AG82" i="4" s="1"/>
  <c r="AH82" i="4" s="1"/>
  <c r="AF83" i="4"/>
  <c r="AG83" i="4" s="1"/>
  <c r="AH83" i="4" s="1"/>
  <c r="AF84" i="4"/>
  <c r="AG84" i="4" s="1"/>
  <c r="AH84" i="4" s="1"/>
  <c r="AF85" i="4"/>
  <c r="AG85" i="4" s="1"/>
  <c r="AH85" i="4" s="1"/>
  <c r="AF86" i="4"/>
  <c r="AG86" i="4" s="1"/>
  <c r="AH86" i="4" s="1"/>
  <c r="AF87" i="4"/>
  <c r="AG87" i="4" s="1"/>
  <c r="AH87" i="4" s="1"/>
  <c r="AF88" i="4"/>
  <c r="AG88" i="4" s="1"/>
  <c r="AH88" i="4" s="1"/>
  <c r="AF89" i="4"/>
  <c r="AG89" i="4" s="1"/>
  <c r="AH89" i="4" s="1"/>
  <c r="AF90" i="4"/>
  <c r="AG90" i="4" s="1"/>
  <c r="AH90" i="4" s="1"/>
  <c r="AF91" i="4"/>
  <c r="AG91" i="4" s="1"/>
  <c r="AH91" i="4" s="1"/>
  <c r="AF92" i="4"/>
  <c r="AG92" i="4" s="1"/>
  <c r="AH92" i="4" s="1"/>
  <c r="AF93" i="4"/>
  <c r="AG93" i="4" s="1"/>
  <c r="AH93" i="4" s="1"/>
  <c r="AF94" i="4"/>
  <c r="AG94" i="4" s="1"/>
  <c r="AH94" i="4" s="1"/>
  <c r="AF95" i="4"/>
  <c r="AG95" i="4" s="1"/>
  <c r="AH95" i="4" s="1"/>
  <c r="AF96" i="4"/>
  <c r="AG96" i="4" s="1"/>
  <c r="AH96" i="4" s="1"/>
  <c r="AF97" i="4"/>
  <c r="AG97" i="4" s="1"/>
  <c r="AH97" i="4" s="1"/>
  <c r="AF98" i="4"/>
  <c r="AG98" i="4" s="1"/>
  <c r="AH98" i="4" s="1"/>
  <c r="AF99" i="4"/>
  <c r="AG99" i="4" s="1"/>
  <c r="AH99" i="4" s="1"/>
  <c r="AF100" i="4"/>
  <c r="AG100" i="4" s="1"/>
  <c r="AH100" i="4" s="1"/>
  <c r="AF101" i="4"/>
  <c r="AG101" i="4" s="1"/>
  <c r="AH101" i="4" s="1"/>
  <c r="AF102" i="4"/>
  <c r="AG102" i="4" s="1"/>
  <c r="AH102" i="4" s="1"/>
  <c r="AF103" i="4"/>
  <c r="AG103" i="4" s="1"/>
  <c r="AH103" i="4" s="1"/>
  <c r="AF104" i="4"/>
  <c r="AG104" i="4" s="1"/>
  <c r="AH104" i="4" s="1"/>
  <c r="AF105" i="4"/>
  <c r="AG105" i="4" s="1"/>
  <c r="AH105" i="4" s="1"/>
  <c r="AF106" i="4"/>
  <c r="AG106" i="4" s="1"/>
  <c r="AH106" i="4" s="1"/>
  <c r="AF107" i="4"/>
  <c r="AG107" i="4" s="1"/>
  <c r="AH107" i="4" s="1"/>
  <c r="AF108" i="4"/>
  <c r="AG108" i="4" s="1"/>
  <c r="AH108" i="4" s="1"/>
  <c r="AF109" i="4"/>
  <c r="AG109" i="4" s="1"/>
  <c r="AH109" i="4" s="1"/>
  <c r="AF110" i="4"/>
  <c r="AG110" i="4" s="1"/>
  <c r="AH110" i="4" s="1"/>
  <c r="AF111" i="4"/>
  <c r="AG111" i="4" s="1"/>
  <c r="AH111" i="4" s="1"/>
  <c r="AF112" i="4"/>
  <c r="AG112" i="4" s="1"/>
  <c r="AH112" i="4" s="1"/>
  <c r="AF113" i="4"/>
  <c r="AG113" i="4" s="1"/>
  <c r="AH113" i="4" s="1"/>
  <c r="AF114" i="4"/>
  <c r="AG114" i="4" s="1"/>
  <c r="AH114" i="4" s="1"/>
  <c r="AF115" i="4"/>
  <c r="AG115" i="4" s="1"/>
  <c r="AH115" i="4" s="1"/>
  <c r="AF116" i="4"/>
  <c r="AG116" i="4" s="1"/>
  <c r="AH116" i="4" s="1"/>
  <c r="AF117" i="4"/>
  <c r="AG117" i="4" s="1"/>
  <c r="AH117" i="4" s="1"/>
  <c r="AF118" i="4"/>
  <c r="AG118" i="4" s="1"/>
  <c r="AH118" i="4" s="1"/>
  <c r="AF119" i="4"/>
  <c r="AG119" i="4" s="1"/>
  <c r="AH119" i="4" s="1"/>
  <c r="AF120" i="4"/>
  <c r="AG120" i="4" s="1"/>
  <c r="AH120" i="4" s="1"/>
  <c r="AF121" i="4"/>
  <c r="AG121" i="4" s="1"/>
  <c r="AH121" i="4" s="1"/>
  <c r="AF122" i="4"/>
  <c r="AG122" i="4" s="1"/>
  <c r="AH122" i="4" s="1"/>
  <c r="AF123" i="4"/>
  <c r="AG123" i="4" s="1"/>
  <c r="AH123" i="4" s="1"/>
  <c r="AF124" i="4"/>
  <c r="AG124" i="4" s="1"/>
  <c r="AH124" i="4" s="1"/>
  <c r="AF125" i="4"/>
  <c r="AG125" i="4" s="1"/>
  <c r="AH125" i="4" s="1"/>
  <c r="AF126" i="4"/>
  <c r="AG126" i="4" s="1"/>
  <c r="AH126" i="4" s="1"/>
  <c r="AF127" i="4"/>
  <c r="AG127" i="4" s="1"/>
  <c r="AH127" i="4" s="1"/>
  <c r="AF128" i="4"/>
  <c r="AG128" i="4" s="1"/>
  <c r="AH128" i="4" s="1"/>
  <c r="AF129" i="4"/>
  <c r="AG129" i="4" s="1"/>
  <c r="AH129" i="4" s="1"/>
  <c r="AF130" i="4"/>
  <c r="AG130" i="4" s="1"/>
  <c r="AH130" i="4" s="1"/>
  <c r="AF131" i="4"/>
  <c r="AG131" i="4" s="1"/>
  <c r="AH131" i="4" s="1"/>
  <c r="AF132" i="4"/>
  <c r="AG132" i="4" s="1"/>
  <c r="AH132" i="4" s="1"/>
  <c r="AF133" i="4"/>
  <c r="AG133" i="4" s="1"/>
  <c r="AH133" i="4" s="1"/>
  <c r="AF134" i="4"/>
  <c r="AG134" i="4" s="1"/>
  <c r="AH134" i="4" s="1"/>
  <c r="AF135" i="4"/>
  <c r="AG135" i="4" s="1"/>
  <c r="AH135" i="4" s="1"/>
  <c r="AF136" i="4"/>
  <c r="AG136" i="4" s="1"/>
  <c r="AH136" i="4" s="1"/>
  <c r="AF137" i="4"/>
  <c r="AG137" i="4" s="1"/>
  <c r="AH137" i="4" s="1"/>
  <c r="AF138" i="4"/>
  <c r="AG138" i="4" s="1"/>
  <c r="AH138" i="4" s="1"/>
  <c r="AF139" i="4"/>
  <c r="AG139" i="4" s="1"/>
  <c r="AH139" i="4" s="1"/>
  <c r="AF140" i="4"/>
  <c r="AG140" i="4" s="1"/>
  <c r="AH140" i="4" s="1"/>
  <c r="AF141" i="4"/>
  <c r="AG141" i="4" s="1"/>
  <c r="AH141" i="4" s="1"/>
  <c r="AF142" i="4"/>
  <c r="AG142" i="4" s="1"/>
  <c r="AH142" i="4" s="1"/>
  <c r="AF143" i="4"/>
  <c r="AG143" i="4" s="1"/>
  <c r="AH143" i="4" s="1"/>
  <c r="AF144" i="4"/>
  <c r="AG144" i="4" s="1"/>
  <c r="AH144" i="4" s="1"/>
  <c r="AF145" i="4"/>
  <c r="AG145" i="4" s="1"/>
  <c r="AH145" i="4" s="1"/>
  <c r="AF146" i="4"/>
  <c r="AG146" i="4" s="1"/>
  <c r="AH146" i="4" s="1"/>
  <c r="AF147" i="4"/>
  <c r="AG147" i="4" s="1"/>
  <c r="AH147" i="4" s="1"/>
  <c r="AF148" i="4"/>
  <c r="AG148" i="4" s="1"/>
  <c r="AH148" i="4" s="1"/>
  <c r="AF149" i="4"/>
  <c r="AG149" i="4" s="1"/>
  <c r="AH149" i="4" s="1"/>
  <c r="AF150" i="4"/>
  <c r="AG150" i="4" s="1"/>
  <c r="AH150" i="4" s="1"/>
  <c r="AF151" i="4"/>
  <c r="AG151" i="4" s="1"/>
  <c r="AH151" i="4" s="1"/>
  <c r="AF152" i="4"/>
  <c r="AG152" i="4" s="1"/>
  <c r="AH152" i="4" s="1"/>
  <c r="AF153" i="4"/>
  <c r="AG153" i="4" s="1"/>
  <c r="AH153" i="4" s="1"/>
  <c r="AF154" i="4"/>
  <c r="AG154" i="4" s="1"/>
  <c r="AH154" i="4" s="1"/>
  <c r="AF155" i="4"/>
  <c r="AG155" i="4" s="1"/>
  <c r="AH155" i="4" s="1"/>
  <c r="AF156" i="4"/>
  <c r="AG156" i="4" s="1"/>
  <c r="AH156" i="4" s="1"/>
  <c r="AF157" i="4"/>
  <c r="AG157" i="4" s="1"/>
  <c r="AH157" i="4" s="1"/>
  <c r="AF158" i="4"/>
  <c r="AG158" i="4" s="1"/>
  <c r="AH158" i="4" s="1"/>
  <c r="AF159" i="4"/>
  <c r="AG159" i="4" s="1"/>
  <c r="AH159" i="4" s="1"/>
  <c r="AF160" i="4"/>
  <c r="AG160" i="4" s="1"/>
  <c r="AH160" i="4" s="1"/>
  <c r="AF161" i="4"/>
  <c r="AG161" i="4" s="1"/>
  <c r="AH161" i="4" s="1"/>
  <c r="AF162" i="4"/>
  <c r="AG162" i="4" s="1"/>
  <c r="AH162" i="4" s="1"/>
  <c r="AF163" i="4"/>
  <c r="AG163" i="4" s="1"/>
  <c r="AH163" i="4" s="1"/>
  <c r="AF164" i="4"/>
  <c r="AG164" i="4" s="1"/>
  <c r="AH164" i="4" s="1"/>
  <c r="AF165" i="4"/>
  <c r="AG165" i="4" s="1"/>
  <c r="AH165" i="4" s="1"/>
  <c r="AF166" i="4"/>
  <c r="AG166" i="4" s="1"/>
  <c r="AH166" i="4" s="1"/>
  <c r="AF167" i="4"/>
  <c r="AG167" i="4" s="1"/>
  <c r="AH167" i="4" s="1"/>
  <c r="AF168" i="4"/>
  <c r="AG168" i="4" s="1"/>
  <c r="AH168" i="4" s="1"/>
  <c r="AF169" i="4"/>
  <c r="AG169" i="4" s="1"/>
  <c r="AH169" i="4" s="1"/>
  <c r="AF170" i="4"/>
  <c r="AG170" i="4" s="1"/>
  <c r="AH170" i="4" s="1"/>
  <c r="AF171" i="4"/>
  <c r="AG171" i="4" s="1"/>
  <c r="AH171" i="4" s="1"/>
  <c r="AF172" i="4"/>
  <c r="AG172" i="4" s="1"/>
  <c r="AH172" i="4" s="1"/>
  <c r="AF173" i="4"/>
  <c r="AG173" i="4" s="1"/>
  <c r="AH173" i="4" s="1"/>
  <c r="AF174" i="4"/>
  <c r="AG174" i="4" s="1"/>
  <c r="AH174" i="4" s="1"/>
  <c r="AF175" i="4"/>
  <c r="AG175" i="4" s="1"/>
  <c r="AH175" i="4" s="1"/>
  <c r="AF176" i="4"/>
  <c r="AG176" i="4" s="1"/>
  <c r="AH176" i="4" s="1"/>
  <c r="AF177" i="4"/>
  <c r="AG177" i="4" s="1"/>
  <c r="AH177" i="4" s="1"/>
  <c r="AF178" i="4"/>
  <c r="AG178" i="4" s="1"/>
  <c r="AH178" i="4" s="1"/>
  <c r="AF179" i="4"/>
  <c r="AG179" i="4" s="1"/>
  <c r="AH179" i="4" s="1"/>
  <c r="AF180" i="4"/>
  <c r="AG180" i="4" s="1"/>
  <c r="AH180" i="4" s="1"/>
  <c r="AF181" i="4"/>
  <c r="AG181" i="4" s="1"/>
  <c r="AH181" i="4" s="1"/>
  <c r="AF182" i="4"/>
  <c r="AG182" i="4" s="1"/>
  <c r="AH182" i="4" s="1"/>
  <c r="AF183" i="4"/>
  <c r="AG183" i="4" s="1"/>
  <c r="AH183" i="4" s="1"/>
  <c r="AF184" i="4"/>
  <c r="AG184" i="4" s="1"/>
  <c r="AH184" i="4" s="1"/>
  <c r="AF185" i="4"/>
  <c r="AG185" i="4" s="1"/>
  <c r="AH185" i="4" s="1"/>
  <c r="AF186" i="4"/>
  <c r="AG186" i="4" s="1"/>
  <c r="AH186" i="4" s="1"/>
  <c r="AF187" i="4"/>
  <c r="AG187" i="4" s="1"/>
  <c r="AH187" i="4" s="1"/>
  <c r="AF188" i="4"/>
  <c r="AG188" i="4" s="1"/>
  <c r="AH188" i="4" s="1"/>
  <c r="AF189" i="4"/>
  <c r="AG189" i="4" s="1"/>
  <c r="AH189" i="4" s="1"/>
  <c r="AF190" i="4"/>
  <c r="AG190" i="4" s="1"/>
  <c r="AH190" i="4" s="1"/>
  <c r="AF191" i="4"/>
  <c r="AG191" i="4" s="1"/>
  <c r="AH191" i="4" s="1"/>
  <c r="AF192" i="4"/>
  <c r="AG192" i="4" s="1"/>
  <c r="AH192" i="4" s="1"/>
  <c r="AF193" i="4"/>
  <c r="AG193" i="4" s="1"/>
  <c r="AH193" i="4" s="1"/>
  <c r="AF194" i="4"/>
  <c r="AG194" i="4" s="1"/>
  <c r="AH194" i="4" s="1"/>
  <c r="AF195" i="4"/>
  <c r="AG195" i="4" s="1"/>
  <c r="AH195" i="4" s="1"/>
  <c r="AF196" i="4"/>
  <c r="AG196" i="4" s="1"/>
  <c r="AH196" i="4" s="1"/>
  <c r="AF197" i="4"/>
  <c r="AG197" i="4" s="1"/>
  <c r="AH197" i="4" s="1"/>
  <c r="AF198" i="4"/>
  <c r="AG198" i="4" s="1"/>
  <c r="AH198" i="4" s="1"/>
  <c r="AF199" i="4"/>
  <c r="AG199" i="4" s="1"/>
  <c r="AH199" i="4" s="1"/>
  <c r="AF200" i="4"/>
  <c r="AG200" i="4" s="1"/>
  <c r="AH200" i="4" s="1"/>
  <c r="AF201" i="4"/>
  <c r="AG201" i="4" s="1"/>
  <c r="AH201" i="4" s="1"/>
  <c r="AF202" i="4"/>
  <c r="AG202" i="4" s="1"/>
  <c r="AH202" i="4" s="1"/>
  <c r="AF203" i="4"/>
  <c r="AG203" i="4" s="1"/>
  <c r="AH203" i="4" s="1"/>
  <c r="AF204" i="4"/>
  <c r="AG204" i="4" s="1"/>
  <c r="AH204" i="4" s="1"/>
  <c r="AF205" i="4"/>
  <c r="AG205" i="4" s="1"/>
  <c r="AH205" i="4" s="1"/>
  <c r="AF206" i="4"/>
  <c r="AG206" i="4" s="1"/>
  <c r="AH206" i="4" s="1"/>
  <c r="AF207" i="4"/>
  <c r="AG207" i="4" s="1"/>
  <c r="AH207" i="4" s="1"/>
  <c r="AF208" i="4"/>
  <c r="AG208" i="4" s="1"/>
  <c r="AH208" i="4" s="1"/>
  <c r="AF209" i="4"/>
  <c r="AG209" i="4" s="1"/>
  <c r="AH209" i="4" s="1"/>
  <c r="AF210" i="4"/>
  <c r="AG210" i="4" s="1"/>
  <c r="AH210" i="4" s="1"/>
  <c r="AF211" i="4"/>
  <c r="AG211" i="4" s="1"/>
  <c r="AH211" i="4" s="1"/>
  <c r="AF212" i="4"/>
  <c r="AG212" i="4" s="1"/>
  <c r="AH212" i="4" s="1"/>
  <c r="AF213" i="4"/>
  <c r="AG213" i="4" s="1"/>
  <c r="AH213" i="4" s="1"/>
  <c r="AF214" i="4"/>
  <c r="AG214" i="4" s="1"/>
  <c r="AH214" i="4" s="1"/>
  <c r="AF215" i="4"/>
  <c r="AG215" i="4" s="1"/>
  <c r="AH215" i="4" s="1"/>
  <c r="AF216" i="4"/>
  <c r="AG216" i="4" s="1"/>
  <c r="AH216" i="4" s="1"/>
  <c r="AF217" i="4"/>
  <c r="AG217" i="4" s="1"/>
  <c r="AH217" i="4" s="1"/>
  <c r="AF218" i="4"/>
  <c r="AG218" i="4" s="1"/>
  <c r="AH218" i="4" s="1"/>
  <c r="AF219" i="4"/>
  <c r="AG219" i="4" s="1"/>
  <c r="AH219" i="4" s="1"/>
  <c r="AF220" i="4"/>
  <c r="AG220" i="4" s="1"/>
  <c r="AH220" i="4" s="1"/>
  <c r="AF221" i="4"/>
  <c r="AG221" i="4" s="1"/>
  <c r="AH221" i="4" s="1"/>
  <c r="AF222" i="4"/>
  <c r="AG222" i="4" s="1"/>
  <c r="AH222" i="4" s="1"/>
  <c r="AF223" i="4"/>
  <c r="AG223" i="4" s="1"/>
  <c r="AH223" i="4" s="1"/>
  <c r="AF224" i="4"/>
  <c r="AG224" i="4" s="1"/>
  <c r="AH224" i="4" s="1"/>
  <c r="AF225" i="4"/>
  <c r="AG225" i="4" s="1"/>
  <c r="AH225" i="4" s="1"/>
  <c r="AF226" i="4"/>
  <c r="AG226" i="4" s="1"/>
  <c r="AH226" i="4" s="1"/>
  <c r="AF227" i="4"/>
  <c r="AG227" i="4" s="1"/>
  <c r="AH227" i="4" s="1"/>
  <c r="AF228" i="4"/>
  <c r="AG228" i="4" s="1"/>
  <c r="AH228" i="4" s="1"/>
  <c r="AF229" i="4"/>
  <c r="AG229" i="4" s="1"/>
  <c r="AH229" i="4" s="1"/>
  <c r="AF230" i="4"/>
  <c r="AG230" i="4" s="1"/>
  <c r="AH230" i="4" s="1"/>
  <c r="AF231" i="4"/>
  <c r="AG231" i="4" s="1"/>
  <c r="AH231" i="4" s="1"/>
  <c r="AF232" i="4"/>
  <c r="AG232" i="4" s="1"/>
  <c r="AH232" i="4" s="1"/>
  <c r="AF233" i="4"/>
  <c r="AG233" i="4" s="1"/>
  <c r="AH233" i="4" s="1"/>
  <c r="AF234" i="4"/>
  <c r="AG234" i="4" s="1"/>
  <c r="AH234" i="4" s="1"/>
  <c r="AF235" i="4"/>
  <c r="AG235" i="4" s="1"/>
  <c r="AH235" i="4" s="1"/>
  <c r="AF236" i="4"/>
  <c r="AG236" i="4" s="1"/>
  <c r="AH236" i="4" s="1"/>
  <c r="AF237" i="4"/>
  <c r="AG237" i="4" s="1"/>
  <c r="AH237" i="4" s="1"/>
  <c r="AF238" i="4"/>
  <c r="AG238" i="4" s="1"/>
  <c r="AH238" i="4" s="1"/>
  <c r="AF239" i="4"/>
  <c r="AG239" i="4" s="1"/>
  <c r="AH239" i="4" s="1"/>
  <c r="AF240" i="4"/>
  <c r="AG240" i="4" s="1"/>
  <c r="AH240" i="4" s="1"/>
  <c r="AF241" i="4"/>
  <c r="AG241" i="4" s="1"/>
  <c r="AH241" i="4" s="1"/>
  <c r="AF242" i="4"/>
  <c r="AG242" i="4" s="1"/>
  <c r="AH242" i="4" s="1"/>
  <c r="AF243" i="4"/>
  <c r="AG243" i="4" s="1"/>
  <c r="AH243" i="4" s="1"/>
  <c r="AF244" i="4"/>
  <c r="AG244" i="4" s="1"/>
  <c r="AH244" i="4" s="1"/>
  <c r="AF245" i="4"/>
  <c r="AG245" i="4" s="1"/>
  <c r="AH245" i="4" s="1"/>
  <c r="AF246" i="4"/>
  <c r="AG246" i="4" s="1"/>
  <c r="AH246" i="4" s="1"/>
  <c r="AF247" i="4"/>
  <c r="AG247" i="4" s="1"/>
  <c r="AH247" i="4" s="1"/>
  <c r="AF248" i="4"/>
  <c r="AG248" i="4" s="1"/>
  <c r="AH248" i="4" s="1"/>
  <c r="AF249" i="4"/>
  <c r="AG249" i="4" s="1"/>
  <c r="AH249" i="4" s="1"/>
  <c r="AF250" i="4"/>
  <c r="AG250" i="4" s="1"/>
  <c r="AH250" i="4" s="1"/>
  <c r="AF251" i="4"/>
  <c r="AG251" i="4" s="1"/>
  <c r="AH251" i="4" s="1"/>
  <c r="AF252" i="4"/>
  <c r="AG252" i="4" s="1"/>
  <c r="AH252" i="4" s="1"/>
  <c r="AF253" i="4"/>
  <c r="AG253" i="4" s="1"/>
  <c r="AH253" i="4" s="1"/>
  <c r="AF254" i="4"/>
  <c r="AG254" i="4" s="1"/>
  <c r="AH254" i="4" s="1"/>
  <c r="AF255" i="4"/>
  <c r="AG255" i="4" s="1"/>
  <c r="AH255" i="4" s="1"/>
  <c r="AF256" i="4"/>
  <c r="AG256" i="4" s="1"/>
  <c r="AH256" i="4" s="1"/>
  <c r="AF257" i="4"/>
  <c r="AG257" i="4" s="1"/>
  <c r="AH257" i="4" s="1"/>
  <c r="AF258" i="4"/>
  <c r="AG258" i="4" s="1"/>
  <c r="AH258" i="4" s="1"/>
  <c r="AF259" i="4"/>
  <c r="AG259" i="4" s="1"/>
  <c r="AH259" i="4" s="1"/>
  <c r="AF260" i="4"/>
  <c r="AG260" i="4" s="1"/>
  <c r="AH260" i="4" s="1"/>
  <c r="AF261" i="4"/>
  <c r="AG261" i="4" s="1"/>
  <c r="AH261" i="4" s="1"/>
  <c r="AF262" i="4"/>
  <c r="AG262" i="4" s="1"/>
  <c r="AH262" i="4" s="1"/>
  <c r="AF263" i="4"/>
  <c r="AG263" i="4" s="1"/>
  <c r="AH263" i="4" s="1"/>
  <c r="AF264" i="4"/>
  <c r="AG264" i="4" s="1"/>
  <c r="AH264" i="4" s="1"/>
  <c r="AF265" i="4"/>
  <c r="AG265" i="4" s="1"/>
  <c r="AH265" i="4" s="1"/>
  <c r="AF266" i="4"/>
  <c r="AG266" i="4" s="1"/>
  <c r="AH266" i="4" s="1"/>
  <c r="AF267" i="4"/>
  <c r="AG267" i="4" s="1"/>
  <c r="AH267" i="4" s="1"/>
  <c r="AF268" i="4"/>
  <c r="AG268" i="4" s="1"/>
  <c r="AH268" i="4" s="1"/>
  <c r="AF269" i="4"/>
  <c r="AG269" i="4" s="1"/>
  <c r="AH269" i="4" s="1"/>
  <c r="AF270" i="4"/>
  <c r="AG270" i="4" s="1"/>
  <c r="AH270" i="4" s="1"/>
  <c r="AF271" i="4"/>
  <c r="AG271" i="4" s="1"/>
  <c r="AH271" i="4" s="1"/>
  <c r="AF272" i="4"/>
  <c r="AG272" i="4" s="1"/>
  <c r="AH272" i="4" s="1"/>
  <c r="AF273" i="4"/>
  <c r="AG273" i="4" s="1"/>
  <c r="AH273" i="4" s="1"/>
  <c r="AF274" i="4"/>
  <c r="AG274" i="4" s="1"/>
  <c r="AH274" i="4" s="1"/>
  <c r="AF275" i="4"/>
  <c r="AG275" i="4" s="1"/>
  <c r="AH275" i="4" s="1"/>
  <c r="AF276" i="4"/>
  <c r="AG276" i="4" s="1"/>
  <c r="AH276" i="4" s="1"/>
  <c r="AF277" i="4"/>
  <c r="AG277" i="4" s="1"/>
  <c r="AH277" i="4" s="1"/>
  <c r="AF278" i="4"/>
  <c r="AG278" i="4" s="1"/>
  <c r="AH278" i="4" s="1"/>
  <c r="AF279" i="4"/>
  <c r="AG279" i="4" s="1"/>
  <c r="AH279" i="4" s="1"/>
  <c r="AF280" i="4"/>
  <c r="AG280" i="4" s="1"/>
  <c r="AH280" i="4" s="1"/>
  <c r="AF281" i="4"/>
  <c r="AG281" i="4" s="1"/>
  <c r="AH281" i="4" s="1"/>
  <c r="AF282" i="4"/>
  <c r="AG282" i="4" s="1"/>
  <c r="AH282" i="4" s="1"/>
  <c r="AF283" i="4"/>
  <c r="AG283" i="4" s="1"/>
  <c r="AH283" i="4" s="1"/>
  <c r="AF284" i="4"/>
  <c r="AG284" i="4" s="1"/>
  <c r="AH284" i="4" s="1"/>
  <c r="AF285" i="4"/>
  <c r="AG285" i="4" s="1"/>
  <c r="AH285" i="4" s="1"/>
  <c r="AF286" i="4"/>
  <c r="AG286" i="4" s="1"/>
  <c r="AH286" i="4" s="1"/>
  <c r="AF287" i="4"/>
  <c r="AG287" i="4" s="1"/>
  <c r="AH287" i="4" s="1"/>
  <c r="AF288" i="4"/>
  <c r="AG288" i="4" s="1"/>
  <c r="AH288" i="4" s="1"/>
  <c r="AF289" i="4"/>
  <c r="AG289" i="4" s="1"/>
  <c r="AH289" i="4" s="1"/>
  <c r="AF290" i="4"/>
  <c r="AG290" i="4" s="1"/>
  <c r="AH290" i="4" s="1"/>
  <c r="AF6" i="4"/>
  <c r="AG6" i="4" s="1"/>
  <c r="AH6" i="4" s="1"/>
  <c r="AB7" i="4"/>
  <c r="AB8" i="4"/>
  <c r="AB9" i="4"/>
  <c r="AB10" i="4"/>
  <c r="AB11" i="4"/>
  <c r="AB12" i="4"/>
  <c r="AB13" i="4"/>
  <c r="AB14" i="4"/>
  <c r="AB15" i="4"/>
  <c r="AB16" i="4"/>
  <c r="AB17" i="4"/>
  <c r="AB18" i="4"/>
  <c r="AB19" i="4"/>
  <c r="AB20" i="4"/>
  <c r="AB21" i="4"/>
  <c r="AB22" i="4"/>
  <c r="AB23" i="4"/>
  <c r="AB24" i="4"/>
  <c r="AB25" i="4"/>
  <c r="AB26" i="4"/>
  <c r="AB27" i="4"/>
  <c r="AB28" i="4"/>
  <c r="AB29" i="4"/>
  <c r="AB30" i="4"/>
  <c r="AB31" i="4"/>
  <c r="AB32" i="4"/>
  <c r="AB33" i="4"/>
  <c r="AB34" i="4"/>
  <c r="AB35" i="4"/>
  <c r="AB36" i="4"/>
  <c r="AB37" i="4"/>
  <c r="AB38" i="4"/>
  <c r="AB39" i="4"/>
  <c r="AB40" i="4"/>
  <c r="AB41" i="4"/>
  <c r="AB42" i="4"/>
  <c r="AB43" i="4"/>
  <c r="AB44" i="4"/>
  <c r="AB45" i="4"/>
  <c r="AB46" i="4"/>
  <c r="AB47" i="4"/>
  <c r="AB48" i="4"/>
  <c r="AB49" i="4"/>
  <c r="AB50" i="4"/>
  <c r="AB51" i="4"/>
  <c r="AB52" i="4"/>
  <c r="AB53" i="4"/>
  <c r="AB54" i="4"/>
  <c r="AB55" i="4"/>
  <c r="AB56" i="4"/>
  <c r="AB57" i="4"/>
  <c r="AB58" i="4"/>
  <c r="AB59" i="4"/>
  <c r="AB60" i="4"/>
  <c r="AB61" i="4"/>
  <c r="AB62" i="4"/>
  <c r="AB63" i="4"/>
  <c r="AB64" i="4"/>
  <c r="AB65" i="4"/>
  <c r="AB66" i="4"/>
  <c r="AB67" i="4"/>
  <c r="AB68" i="4"/>
  <c r="AB69" i="4"/>
  <c r="AB70" i="4"/>
  <c r="AB71" i="4"/>
  <c r="AB72" i="4"/>
  <c r="AB73" i="4"/>
  <c r="AB74" i="4"/>
  <c r="AB75" i="4"/>
  <c r="AB76" i="4"/>
  <c r="AB77" i="4"/>
  <c r="AB78" i="4"/>
  <c r="AB79" i="4"/>
  <c r="AB80" i="4"/>
  <c r="AB81" i="4"/>
  <c r="AB82" i="4"/>
  <c r="AB83" i="4"/>
  <c r="AB84" i="4"/>
  <c r="AB85" i="4"/>
  <c r="AB86" i="4"/>
  <c r="AB87" i="4"/>
  <c r="AB88" i="4"/>
  <c r="AB89" i="4"/>
  <c r="AB90" i="4"/>
  <c r="AB91" i="4"/>
  <c r="AB92" i="4"/>
  <c r="AB93" i="4"/>
  <c r="AB94" i="4"/>
  <c r="AB95" i="4"/>
  <c r="AB96" i="4"/>
  <c r="AB97" i="4"/>
  <c r="AB98" i="4"/>
  <c r="AB99" i="4"/>
  <c r="AB100" i="4"/>
  <c r="AB101" i="4"/>
  <c r="AB102" i="4"/>
  <c r="AB103" i="4"/>
  <c r="AB104" i="4"/>
  <c r="AB105" i="4"/>
  <c r="AB106" i="4"/>
  <c r="AB107" i="4"/>
  <c r="AB108" i="4"/>
  <c r="AB109" i="4"/>
  <c r="AB110" i="4"/>
  <c r="AB111" i="4"/>
  <c r="AB112" i="4"/>
  <c r="AB113" i="4"/>
  <c r="AB114" i="4"/>
  <c r="AB115" i="4"/>
  <c r="AB116" i="4"/>
  <c r="AB117" i="4"/>
  <c r="AB118" i="4"/>
  <c r="AB119" i="4"/>
  <c r="AB120" i="4"/>
  <c r="AB121" i="4"/>
  <c r="AB122" i="4"/>
  <c r="AB123" i="4"/>
  <c r="AB124" i="4"/>
  <c r="AB125" i="4"/>
  <c r="AB126" i="4"/>
  <c r="AB127" i="4"/>
  <c r="AB128" i="4"/>
  <c r="AB129" i="4"/>
  <c r="AB130" i="4"/>
  <c r="AB131" i="4"/>
  <c r="AB132" i="4"/>
  <c r="AB133" i="4"/>
  <c r="AB134" i="4"/>
  <c r="AB135" i="4"/>
  <c r="AB136" i="4"/>
  <c r="AB137" i="4"/>
  <c r="AB138" i="4"/>
  <c r="AB139" i="4"/>
  <c r="AB140" i="4"/>
  <c r="AB141" i="4"/>
  <c r="AB142" i="4"/>
  <c r="AB143" i="4"/>
  <c r="AB144" i="4"/>
  <c r="AB145" i="4"/>
  <c r="AB146" i="4"/>
  <c r="AB147" i="4"/>
  <c r="AB148" i="4"/>
  <c r="AB149" i="4"/>
  <c r="AB150" i="4"/>
  <c r="AB151" i="4"/>
  <c r="AB152" i="4"/>
  <c r="AB153" i="4"/>
  <c r="AB154" i="4"/>
  <c r="AB155" i="4"/>
  <c r="AB156" i="4"/>
  <c r="AB157" i="4"/>
  <c r="AB158" i="4"/>
  <c r="AB159" i="4"/>
  <c r="AB160" i="4"/>
  <c r="AB161" i="4"/>
  <c r="AB162" i="4"/>
  <c r="AB163" i="4"/>
  <c r="AB164" i="4"/>
  <c r="AB165" i="4"/>
  <c r="AB166" i="4"/>
  <c r="AB167" i="4"/>
  <c r="AB168" i="4"/>
  <c r="AB169" i="4"/>
  <c r="AB170" i="4"/>
  <c r="AB171" i="4"/>
  <c r="AB172" i="4"/>
  <c r="AB173" i="4"/>
  <c r="AB174" i="4"/>
  <c r="AB175" i="4"/>
  <c r="AB176" i="4"/>
  <c r="AB177" i="4"/>
  <c r="AB178" i="4"/>
  <c r="AB179" i="4"/>
  <c r="AB180" i="4"/>
  <c r="AB181" i="4"/>
  <c r="AB182" i="4"/>
  <c r="AB183" i="4"/>
  <c r="AB184" i="4"/>
  <c r="AB185" i="4"/>
  <c r="AB186" i="4"/>
  <c r="AB187" i="4"/>
  <c r="AB188" i="4"/>
  <c r="AB189" i="4"/>
  <c r="AB190" i="4"/>
  <c r="AB191" i="4"/>
  <c r="AB192" i="4"/>
  <c r="AB193" i="4"/>
  <c r="AB194" i="4"/>
  <c r="AB195" i="4"/>
  <c r="AB196" i="4"/>
  <c r="AB197" i="4"/>
  <c r="AB198" i="4"/>
  <c r="AB199" i="4"/>
  <c r="AB200" i="4"/>
  <c r="AB201" i="4"/>
  <c r="AB202" i="4"/>
  <c r="AB203" i="4"/>
  <c r="AB204" i="4"/>
  <c r="AB205" i="4"/>
  <c r="AB206" i="4"/>
  <c r="AB207" i="4"/>
  <c r="AB208" i="4"/>
  <c r="AB209" i="4"/>
  <c r="AB210" i="4"/>
  <c r="AB211" i="4"/>
  <c r="AB212" i="4"/>
  <c r="AB213" i="4"/>
  <c r="AB214" i="4"/>
  <c r="AB215" i="4"/>
  <c r="AB216" i="4"/>
  <c r="AB217" i="4"/>
  <c r="AB218" i="4"/>
  <c r="AB219" i="4"/>
  <c r="AB220" i="4"/>
  <c r="AB221" i="4"/>
  <c r="AB222" i="4"/>
  <c r="AB223" i="4"/>
  <c r="AB224" i="4"/>
  <c r="AB225" i="4"/>
  <c r="AB226" i="4"/>
  <c r="AB227" i="4"/>
  <c r="AB228" i="4"/>
  <c r="AB229" i="4"/>
  <c r="AB230" i="4"/>
  <c r="AB231" i="4"/>
  <c r="AB232" i="4"/>
  <c r="AB233" i="4"/>
  <c r="AB234" i="4"/>
  <c r="AB235" i="4"/>
  <c r="AB236" i="4"/>
  <c r="AB237" i="4"/>
  <c r="AB238" i="4"/>
  <c r="AB239" i="4"/>
  <c r="AB240" i="4"/>
  <c r="AB241" i="4"/>
  <c r="AB242" i="4"/>
  <c r="AB243" i="4"/>
  <c r="AB244" i="4"/>
  <c r="AB245" i="4"/>
  <c r="AB246" i="4"/>
  <c r="AB247" i="4"/>
  <c r="AB248" i="4"/>
  <c r="AB249" i="4"/>
  <c r="AB250" i="4"/>
  <c r="AB251" i="4"/>
  <c r="AB252" i="4"/>
  <c r="AB253" i="4"/>
  <c r="AB254" i="4"/>
  <c r="AB255" i="4"/>
  <c r="AB256" i="4"/>
  <c r="AB257" i="4"/>
  <c r="AB258" i="4"/>
  <c r="AB259" i="4"/>
  <c r="AB260" i="4"/>
  <c r="AB261" i="4"/>
  <c r="AB262" i="4"/>
  <c r="AB263" i="4"/>
  <c r="AB264" i="4"/>
  <c r="AB265" i="4"/>
  <c r="AB266" i="4"/>
  <c r="AB267" i="4"/>
  <c r="AB268" i="4"/>
  <c r="AB269" i="4"/>
  <c r="AB270" i="4"/>
  <c r="AB271" i="4"/>
  <c r="AB272" i="4"/>
  <c r="AB273" i="4"/>
  <c r="AB274" i="4"/>
  <c r="AB275" i="4"/>
  <c r="AB276" i="4"/>
  <c r="AB277" i="4"/>
  <c r="AB278" i="4"/>
  <c r="AB279" i="4"/>
  <c r="AB280" i="4"/>
  <c r="AB281" i="4"/>
  <c r="AB282" i="4"/>
  <c r="AB283" i="4"/>
  <c r="AB284" i="4"/>
  <c r="AB285" i="4"/>
  <c r="AB286" i="4"/>
  <c r="AB287" i="4"/>
  <c r="AB288" i="4"/>
  <c r="AB289" i="4"/>
  <c r="AB290" i="4"/>
  <c r="AQ2" i="4"/>
  <c r="AQ3" i="4"/>
  <c r="AQ4" i="4"/>
  <c r="AQ5" i="4"/>
  <c r="AQ6" i="4"/>
  <c r="AQ7" i="4"/>
  <c r="AQ8" i="4"/>
  <c r="AQ9" i="4"/>
  <c r="AQ10" i="4"/>
  <c r="AQ11" i="4"/>
  <c r="AQ12" i="4"/>
  <c r="AQ13" i="4"/>
  <c r="AQ14" i="4"/>
  <c r="AQ15" i="4"/>
  <c r="AQ16" i="4"/>
  <c r="AQ17" i="4"/>
  <c r="AQ18" i="4"/>
  <c r="AQ19" i="4"/>
  <c r="AQ20" i="4"/>
  <c r="AQ21" i="4"/>
  <c r="AQ22" i="4"/>
  <c r="AQ23" i="4"/>
  <c r="AQ24" i="4"/>
  <c r="AQ25" i="4"/>
  <c r="AQ26" i="4"/>
  <c r="AQ27" i="4"/>
  <c r="AQ28" i="4"/>
  <c r="AQ29" i="4"/>
  <c r="AQ30" i="4"/>
  <c r="AQ31" i="4"/>
  <c r="AQ32" i="4"/>
  <c r="AQ33" i="4"/>
  <c r="AQ34" i="4"/>
  <c r="AQ35" i="4"/>
  <c r="AQ36" i="4"/>
  <c r="AQ37" i="4"/>
  <c r="AQ38" i="4"/>
  <c r="AQ39" i="4"/>
  <c r="AQ40" i="4"/>
  <c r="AQ41" i="4"/>
  <c r="AQ42" i="4"/>
  <c r="AQ43" i="4"/>
  <c r="AQ44" i="4"/>
  <c r="AQ45" i="4"/>
  <c r="AQ46" i="4"/>
  <c r="AQ47" i="4"/>
  <c r="AQ48" i="4"/>
  <c r="AQ49" i="4"/>
  <c r="AQ50" i="4"/>
  <c r="AQ51" i="4"/>
  <c r="AQ52" i="4"/>
  <c r="AQ53" i="4"/>
  <c r="AQ54" i="4"/>
  <c r="AQ55" i="4"/>
  <c r="AQ56" i="4"/>
  <c r="AQ57" i="4"/>
  <c r="AQ58" i="4"/>
  <c r="AQ59" i="4"/>
  <c r="AQ60" i="4"/>
  <c r="AQ61" i="4"/>
  <c r="AQ62" i="4"/>
  <c r="AQ63" i="4"/>
  <c r="AQ64" i="4"/>
  <c r="AQ65" i="4"/>
  <c r="AQ66" i="4"/>
  <c r="AQ67" i="4"/>
  <c r="AQ68" i="4"/>
  <c r="AQ69" i="4"/>
  <c r="AQ70" i="4"/>
  <c r="AQ71" i="4"/>
  <c r="AQ72" i="4"/>
  <c r="AQ73" i="4"/>
  <c r="AQ74" i="4"/>
  <c r="AQ75" i="4"/>
  <c r="AQ76" i="4"/>
  <c r="AQ77" i="4"/>
  <c r="AQ78" i="4"/>
  <c r="AQ79" i="4"/>
  <c r="AQ80" i="4"/>
  <c r="AQ81" i="4"/>
  <c r="AQ82" i="4"/>
  <c r="AQ83" i="4"/>
  <c r="AQ84" i="4"/>
  <c r="AQ85" i="4"/>
  <c r="AQ86" i="4"/>
  <c r="AQ87" i="4"/>
  <c r="AQ88" i="4"/>
  <c r="AQ89" i="4"/>
  <c r="AQ90" i="4"/>
  <c r="AQ91" i="4"/>
  <c r="AQ92" i="4"/>
  <c r="AQ93" i="4"/>
  <c r="AQ94" i="4"/>
  <c r="AQ95" i="4"/>
  <c r="AQ96" i="4"/>
  <c r="AQ97" i="4"/>
  <c r="AQ98" i="4"/>
  <c r="AQ99" i="4"/>
  <c r="AQ100" i="4"/>
  <c r="AQ101" i="4"/>
  <c r="AQ102" i="4"/>
  <c r="AQ103" i="4"/>
  <c r="AQ104" i="4"/>
  <c r="AQ105" i="4"/>
  <c r="AQ106" i="4"/>
  <c r="AQ107" i="4"/>
  <c r="AQ108" i="4"/>
  <c r="AQ109" i="4"/>
  <c r="AQ110" i="4"/>
  <c r="AQ111" i="4"/>
  <c r="AQ112" i="4"/>
  <c r="AQ113" i="4"/>
  <c r="AQ114" i="4"/>
  <c r="AQ115" i="4"/>
  <c r="AQ116" i="4"/>
  <c r="AQ117" i="4"/>
  <c r="AQ118" i="4"/>
  <c r="AQ119" i="4"/>
  <c r="AQ120" i="4"/>
  <c r="AQ121" i="4"/>
  <c r="AQ122" i="4"/>
  <c r="AQ123" i="4"/>
  <c r="AQ124" i="4"/>
  <c r="AQ125" i="4"/>
  <c r="AQ126" i="4"/>
  <c r="AQ127" i="4"/>
  <c r="AQ128" i="4"/>
  <c r="AQ129" i="4"/>
  <c r="AQ130" i="4"/>
  <c r="AQ131" i="4"/>
  <c r="AQ132" i="4"/>
  <c r="AQ133" i="4"/>
  <c r="AQ134" i="4"/>
  <c r="AQ135" i="4"/>
  <c r="AQ136" i="4"/>
  <c r="AQ137" i="4"/>
  <c r="AQ138" i="4"/>
  <c r="AQ139" i="4"/>
  <c r="AQ140" i="4"/>
  <c r="AQ141" i="4"/>
  <c r="AQ142" i="4"/>
  <c r="AQ143" i="4"/>
  <c r="AQ144" i="4"/>
  <c r="AQ145" i="4"/>
  <c r="AQ146" i="4"/>
  <c r="AQ147" i="4"/>
  <c r="AQ148" i="4"/>
  <c r="AQ149" i="4"/>
  <c r="AQ150" i="4"/>
  <c r="AQ151" i="4"/>
  <c r="AQ152" i="4"/>
  <c r="AQ153" i="4"/>
  <c r="AQ154" i="4"/>
  <c r="AQ155" i="4"/>
  <c r="AQ156" i="4"/>
  <c r="AQ157" i="4"/>
  <c r="AQ158" i="4"/>
  <c r="AQ159" i="4"/>
  <c r="AQ160" i="4"/>
  <c r="AQ161" i="4"/>
  <c r="AQ162" i="4"/>
  <c r="AQ163" i="4"/>
  <c r="AQ164" i="4"/>
  <c r="AQ165" i="4"/>
  <c r="AQ166" i="4"/>
  <c r="AQ167" i="4"/>
  <c r="AQ168" i="4"/>
  <c r="AQ169" i="4"/>
  <c r="AQ170" i="4"/>
  <c r="AQ171" i="4"/>
  <c r="AQ172" i="4"/>
  <c r="AQ173" i="4"/>
  <c r="AQ174" i="4"/>
  <c r="AQ175" i="4"/>
  <c r="AQ176" i="4"/>
  <c r="AQ177" i="4"/>
  <c r="AQ178" i="4"/>
  <c r="AQ179" i="4"/>
  <c r="AQ180" i="4"/>
  <c r="AQ181" i="4"/>
  <c r="AQ182" i="4"/>
  <c r="AQ183" i="4"/>
  <c r="AQ184" i="4"/>
  <c r="AQ185" i="4"/>
  <c r="AQ186" i="4"/>
  <c r="AQ187" i="4"/>
  <c r="AQ188" i="4"/>
  <c r="AQ189" i="4"/>
  <c r="AQ190" i="4"/>
  <c r="AQ191" i="4"/>
  <c r="AQ192" i="4"/>
  <c r="AQ193" i="4"/>
  <c r="AQ194" i="4"/>
  <c r="AQ195" i="4"/>
  <c r="AQ196" i="4"/>
  <c r="AQ197" i="4"/>
  <c r="AQ198" i="4"/>
  <c r="AQ199" i="4"/>
  <c r="AQ200" i="4"/>
  <c r="AQ201" i="4"/>
  <c r="AQ202" i="4"/>
  <c r="AQ203" i="4"/>
  <c r="AQ204" i="4"/>
  <c r="AQ205" i="4"/>
  <c r="AQ206" i="4"/>
  <c r="AQ207" i="4"/>
  <c r="AQ208" i="4"/>
  <c r="AQ209" i="4"/>
  <c r="AQ210" i="4"/>
  <c r="AQ211" i="4"/>
  <c r="AQ212" i="4"/>
  <c r="AQ213" i="4"/>
  <c r="AQ214" i="4"/>
  <c r="AQ215" i="4"/>
  <c r="AQ216" i="4"/>
  <c r="AQ217" i="4"/>
  <c r="AQ218" i="4"/>
  <c r="AQ219" i="4"/>
  <c r="AQ220" i="4"/>
  <c r="AQ221" i="4"/>
  <c r="AQ222" i="4"/>
  <c r="AQ223" i="4"/>
  <c r="AQ224" i="4"/>
  <c r="AQ225" i="4"/>
  <c r="AQ226" i="4"/>
  <c r="AQ227" i="4"/>
  <c r="AQ228" i="4"/>
  <c r="AQ229" i="4"/>
  <c r="AQ230" i="4"/>
  <c r="AQ231" i="4"/>
  <c r="AQ232" i="4"/>
  <c r="AQ233" i="4"/>
  <c r="AQ234" i="4"/>
  <c r="AQ235" i="4"/>
  <c r="AQ236" i="4"/>
  <c r="AQ237" i="4"/>
  <c r="AQ238" i="4"/>
  <c r="AQ239" i="4"/>
  <c r="AQ240" i="4"/>
  <c r="AQ241" i="4"/>
  <c r="AQ242" i="4"/>
  <c r="AQ243" i="4"/>
  <c r="AQ244" i="4"/>
  <c r="AQ245" i="4"/>
  <c r="AQ246" i="4"/>
  <c r="AQ247" i="4"/>
  <c r="AQ248" i="4"/>
  <c r="AQ249" i="4"/>
  <c r="AQ250" i="4"/>
  <c r="AQ251" i="4"/>
  <c r="AQ252" i="4"/>
  <c r="AQ253" i="4"/>
  <c r="AQ254" i="4"/>
  <c r="AQ255" i="4"/>
  <c r="AQ256" i="4"/>
  <c r="AQ257" i="4"/>
  <c r="AQ258" i="4"/>
  <c r="AQ259" i="4"/>
  <c r="AQ260" i="4"/>
  <c r="AQ261" i="4"/>
  <c r="AQ262" i="4"/>
  <c r="AQ263" i="4"/>
  <c r="AQ264" i="4"/>
  <c r="AQ265" i="4"/>
  <c r="AQ266" i="4"/>
  <c r="AQ267" i="4"/>
  <c r="AQ268" i="4"/>
  <c r="AQ269" i="4"/>
  <c r="AQ270" i="4"/>
  <c r="AQ271" i="4"/>
  <c r="AQ272" i="4"/>
  <c r="AQ273" i="4"/>
  <c r="AQ274" i="4"/>
  <c r="AQ275" i="4"/>
  <c r="AQ276" i="4"/>
  <c r="AQ277" i="4"/>
  <c r="AQ278" i="4"/>
  <c r="AQ279" i="4"/>
  <c r="AQ280" i="4"/>
  <c r="AQ281" i="4"/>
  <c r="AQ282" i="4"/>
  <c r="AQ283" i="4"/>
  <c r="AQ284" i="4"/>
  <c r="AQ285" i="4"/>
  <c r="AQ286" i="4"/>
  <c r="AP3" i="4"/>
  <c r="AP4" i="4"/>
  <c r="AP5" i="4"/>
  <c r="AP6" i="4"/>
  <c r="AP7" i="4"/>
  <c r="AP8" i="4"/>
  <c r="AP9" i="4"/>
  <c r="AP10" i="4"/>
  <c r="AP11" i="4"/>
  <c r="AP12" i="4"/>
  <c r="AP13" i="4"/>
  <c r="AP14" i="4"/>
  <c r="AP15" i="4"/>
  <c r="AP16" i="4"/>
  <c r="AP17" i="4"/>
  <c r="AP18" i="4"/>
  <c r="AP19" i="4"/>
  <c r="AP20" i="4"/>
  <c r="AP21" i="4"/>
  <c r="AP22" i="4"/>
  <c r="AP23" i="4"/>
  <c r="AP24" i="4"/>
  <c r="AP25" i="4"/>
  <c r="AP26" i="4"/>
  <c r="AP27" i="4"/>
  <c r="AP28" i="4"/>
  <c r="AP29" i="4"/>
  <c r="AP30" i="4"/>
  <c r="AP31" i="4"/>
  <c r="AP32" i="4"/>
  <c r="AP33" i="4"/>
  <c r="AP34" i="4"/>
  <c r="AP35" i="4"/>
  <c r="AP36" i="4"/>
  <c r="AP37" i="4"/>
  <c r="AP38" i="4"/>
  <c r="AP39" i="4"/>
  <c r="AP40" i="4"/>
  <c r="AP41" i="4"/>
  <c r="AP42" i="4"/>
  <c r="AP43" i="4"/>
  <c r="AP44" i="4"/>
  <c r="AP45" i="4"/>
  <c r="AP46" i="4"/>
  <c r="AP47" i="4"/>
  <c r="AP48" i="4"/>
  <c r="AP49" i="4"/>
  <c r="AP50" i="4"/>
  <c r="AP51" i="4"/>
  <c r="AP52" i="4"/>
  <c r="AP53" i="4"/>
  <c r="AP54" i="4"/>
  <c r="AP55" i="4"/>
  <c r="AP56" i="4"/>
  <c r="AP57" i="4"/>
  <c r="AP58" i="4"/>
  <c r="AP59" i="4"/>
  <c r="AP60" i="4"/>
  <c r="AP61" i="4"/>
  <c r="AP62" i="4"/>
  <c r="AP63" i="4"/>
  <c r="AP64" i="4"/>
  <c r="AP65" i="4"/>
  <c r="AP66" i="4"/>
  <c r="AP67" i="4"/>
  <c r="AP68" i="4"/>
  <c r="AP69" i="4"/>
  <c r="AP70" i="4"/>
  <c r="AP71" i="4"/>
  <c r="AP72" i="4"/>
  <c r="AP73" i="4"/>
  <c r="AP74" i="4"/>
  <c r="AP75" i="4"/>
  <c r="AP76" i="4"/>
  <c r="AP77" i="4"/>
  <c r="AP78" i="4"/>
  <c r="AP79" i="4"/>
  <c r="AP80" i="4"/>
  <c r="AP81" i="4"/>
  <c r="AP82" i="4"/>
  <c r="AP83" i="4"/>
  <c r="AP84" i="4"/>
  <c r="AP85" i="4"/>
  <c r="AP86" i="4"/>
  <c r="AP87" i="4"/>
  <c r="AP88" i="4"/>
  <c r="AP89" i="4"/>
  <c r="AP90" i="4"/>
  <c r="AP91" i="4"/>
  <c r="AP92" i="4"/>
  <c r="AP93" i="4"/>
  <c r="AP94" i="4"/>
  <c r="AP95" i="4"/>
  <c r="AP96" i="4"/>
  <c r="AP97" i="4"/>
  <c r="AP98" i="4"/>
  <c r="AP99" i="4"/>
  <c r="AP100" i="4"/>
  <c r="AP101" i="4"/>
  <c r="AP102" i="4"/>
  <c r="AP103" i="4"/>
  <c r="AP104" i="4"/>
  <c r="AP105" i="4"/>
  <c r="AP106" i="4"/>
  <c r="AP107" i="4"/>
  <c r="AP108" i="4"/>
  <c r="AP109" i="4"/>
  <c r="AP110" i="4"/>
  <c r="AP111" i="4"/>
  <c r="AP112" i="4"/>
  <c r="AP113" i="4"/>
  <c r="AP114" i="4"/>
  <c r="AP115" i="4"/>
  <c r="AP116" i="4"/>
  <c r="AP117" i="4"/>
  <c r="AP118" i="4"/>
  <c r="AP119" i="4"/>
  <c r="AP120" i="4"/>
  <c r="AP121" i="4"/>
  <c r="AP122" i="4"/>
  <c r="AP123" i="4"/>
  <c r="AP124" i="4"/>
  <c r="AP125" i="4"/>
  <c r="AP126" i="4"/>
  <c r="AP127" i="4"/>
  <c r="AP128" i="4"/>
  <c r="AP129" i="4"/>
  <c r="AP130" i="4"/>
  <c r="AP131" i="4"/>
  <c r="AP132" i="4"/>
  <c r="AP133" i="4"/>
  <c r="AP134" i="4"/>
  <c r="AP135" i="4"/>
  <c r="AP136" i="4"/>
  <c r="AP137" i="4"/>
  <c r="AP138" i="4"/>
  <c r="AP139" i="4"/>
  <c r="AP140" i="4"/>
  <c r="AP141" i="4"/>
  <c r="AP142" i="4"/>
  <c r="AP143" i="4"/>
  <c r="AP144" i="4"/>
  <c r="AP145" i="4"/>
  <c r="AP146" i="4"/>
  <c r="AP147" i="4"/>
  <c r="AP148" i="4"/>
  <c r="AP149" i="4"/>
  <c r="AP150" i="4"/>
  <c r="AP151" i="4"/>
  <c r="AP152" i="4"/>
  <c r="AP153" i="4"/>
  <c r="AP154" i="4"/>
  <c r="AP155" i="4"/>
  <c r="AP156" i="4"/>
  <c r="AP157" i="4"/>
  <c r="AP158" i="4"/>
  <c r="AP159" i="4"/>
  <c r="AP160" i="4"/>
  <c r="AP161" i="4"/>
  <c r="AP162" i="4"/>
  <c r="AP163" i="4"/>
  <c r="AP164" i="4"/>
  <c r="AP165" i="4"/>
  <c r="AP166" i="4"/>
  <c r="AP167" i="4"/>
  <c r="AP168" i="4"/>
  <c r="AP169" i="4"/>
  <c r="AP170" i="4"/>
  <c r="AP171" i="4"/>
  <c r="AP172" i="4"/>
  <c r="AP173" i="4"/>
  <c r="AP174" i="4"/>
  <c r="AP175" i="4"/>
  <c r="AP176" i="4"/>
  <c r="AP177" i="4"/>
  <c r="AP178" i="4"/>
  <c r="AP179" i="4"/>
  <c r="AP180" i="4"/>
  <c r="AP181" i="4"/>
  <c r="AP182" i="4"/>
  <c r="AP183" i="4"/>
  <c r="AP184" i="4"/>
  <c r="AP185" i="4"/>
  <c r="AP186" i="4"/>
  <c r="AP187" i="4"/>
  <c r="AP188" i="4"/>
  <c r="AP189" i="4"/>
  <c r="AP190" i="4"/>
  <c r="AP191" i="4"/>
  <c r="AP192" i="4"/>
  <c r="AP193" i="4"/>
  <c r="AP194" i="4"/>
  <c r="AP195" i="4"/>
  <c r="AP196" i="4"/>
  <c r="AP197" i="4"/>
  <c r="AP198" i="4"/>
  <c r="AP199" i="4"/>
  <c r="AP200" i="4"/>
  <c r="AP201" i="4"/>
  <c r="AP202" i="4"/>
  <c r="AP203" i="4"/>
  <c r="AP204" i="4"/>
  <c r="AP205" i="4"/>
  <c r="AP206" i="4"/>
  <c r="AP207" i="4"/>
  <c r="AP208" i="4"/>
  <c r="AP209" i="4"/>
  <c r="AP210" i="4"/>
  <c r="AP211" i="4"/>
  <c r="AP212" i="4"/>
  <c r="AP213" i="4"/>
  <c r="AP214" i="4"/>
  <c r="AP215" i="4"/>
  <c r="AP216" i="4"/>
  <c r="AP217" i="4"/>
  <c r="AP218" i="4"/>
  <c r="AP219" i="4"/>
  <c r="AP220" i="4"/>
  <c r="AP221" i="4"/>
  <c r="AP222" i="4"/>
  <c r="AP223" i="4"/>
  <c r="AP224" i="4"/>
  <c r="AP225" i="4"/>
  <c r="AP226" i="4"/>
  <c r="AP227" i="4"/>
  <c r="AP228" i="4"/>
  <c r="AP229" i="4"/>
  <c r="AP230" i="4"/>
  <c r="AP231" i="4"/>
  <c r="AP232" i="4"/>
  <c r="AP233" i="4"/>
  <c r="AP234" i="4"/>
  <c r="AP235" i="4"/>
  <c r="AP236" i="4"/>
  <c r="AP237" i="4"/>
  <c r="AP238" i="4"/>
  <c r="AP239" i="4"/>
  <c r="AP240" i="4"/>
  <c r="AP241" i="4"/>
  <c r="AP242" i="4"/>
  <c r="AP243" i="4"/>
  <c r="AP244" i="4"/>
  <c r="AP245" i="4"/>
  <c r="AP246" i="4"/>
  <c r="AP247" i="4"/>
  <c r="AP248" i="4"/>
  <c r="AP249" i="4"/>
  <c r="AP250" i="4"/>
  <c r="AP251" i="4"/>
  <c r="AP252" i="4"/>
  <c r="AP253" i="4"/>
  <c r="AP254" i="4"/>
  <c r="AP255" i="4"/>
  <c r="AP256" i="4"/>
  <c r="AP257" i="4"/>
  <c r="AP258" i="4"/>
  <c r="AP259" i="4"/>
  <c r="AP260" i="4"/>
  <c r="AP261" i="4"/>
  <c r="AP262" i="4"/>
  <c r="AP263" i="4"/>
  <c r="AP264" i="4"/>
  <c r="AP265" i="4"/>
  <c r="AP266" i="4"/>
  <c r="AP267" i="4"/>
  <c r="AP268" i="4"/>
  <c r="AP269" i="4"/>
  <c r="AP270" i="4"/>
  <c r="AP271" i="4"/>
  <c r="AP272" i="4"/>
  <c r="AP273" i="4"/>
  <c r="AP274" i="4"/>
  <c r="AP275" i="4"/>
  <c r="AP276" i="4"/>
  <c r="AP277" i="4"/>
  <c r="AP278" i="4"/>
  <c r="AP279" i="4"/>
  <c r="AP280" i="4"/>
  <c r="AP281" i="4"/>
  <c r="AP282" i="4"/>
  <c r="AP283" i="4"/>
  <c r="AP284" i="4"/>
  <c r="AP285" i="4"/>
  <c r="AP286" i="4"/>
  <c r="AP2" i="4"/>
  <c r="AR2" i="4" s="1"/>
  <c r="AG15" i="4"/>
  <c r="AH15" i="4" s="1"/>
  <c r="AG16" i="4"/>
  <c r="AH16" i="4" s="1"/>
  <c r="AG18" i="4"/>
  <c r="AH18" i="4" s="1"/>
  <c r="AG19" i="4"/>
  <c r="AH19" i="4" s="1"/>
  <c r="AG21" i="4"/>
  <c r="AH21" i="4" s="1"/>
  <c r="AG22" i="4"/>
  <c r="AH22" i="4" s="1"/>
  <c r="AG24" i="4"/>
  <c r="AH24" i="4" s="1"/>
  <c r="AG25" i="4"/>
  <c r="AH25" i="4" s="1"/>
  <c r="AG27" i="4"/>
  <c r="AH27" i="4" s="1"/>
  <c r="AG28" i="4"/>
  <c r="AH28" i="4" s="1"/>
  <c r="AG30" i="4"/>
  <c r="AH30" i="4" s="1"/>
  <c r="AG31" i="4"/>
  <c r="AH31" i="4" s="1"/>
  <c r="AG33" i="4"/>
  <c r="AH33" i="4" s="1"/>
  <c r="AG34" i="4"/>
  <c r="AH34" i="4" s="1"/>
  <c r="AG36" i="4"/>
  <c r="AH36" i="4" s="1"/>
  <c r="AG37" i="4"/>
  <c r="AH37" i="4" s="1"/>
  <c r="AG39" i="4"/>
  <c r="AH39" i="4" s="1"/>
  <c r="AG40" i="4"/>
  <c r="AH40" i="4" s="1"/>
  <c r="AG42" i="4"/>
  <c r="AH42" i="4" s="1"/>
  <c r="AG43" i="4"/>
  <c r="AH43" i="4" s="1"/>
  <c r="AG45" i="4"/>
  <c r="AH45" i="4" s="1"/>
  <c r="AG46" i="4"/>
  <c r="AH46" i="4" s="1"/>
  <c r="AG48" i="4"/>
  <c r="AH48" i="4" s="1"/>
  <c r="AG49" i="4"/>
  <c r="AH49" i="4" s="1"/>
  <c r="AG51" i="4"/>
  <c r="AH51" i="4" s="1"/>
  <c r="AG52" i="4"/>
  <c r="AH52" i="4" s="1"/>
  <c r="AG54" i="4"/>
  <c r="AH54" i="4" s="1"/>
  <c r="AG55" i="4"/>
  <c r="AH55" i="4" s="1"/>
  <c r="AG57" i="4"/>
  <c r="AH57" i="4" s="1"/>
  <c r="AG58" i="4"/>
  <c r="AH58" i="4" s="1"/>
  <c r="AG60" i="4"/>
  <c r="AH60" i="4" s="1"/>
  <c r="AG61" i="4"/>
  <c r="AH61" i="4" s="1"/>
  <c r="AG63" i="4"/>
  <c r="AH63" i="4" s="1"/>
  <c r="AG64" i="4"/>
  <c r="AH64" i="4" s="1"/>
  <c r="AG66" i="4"/>
  <c r="AH66" i="4" s="1"/>
  <c r="AG67" i="4"/>
  <c r="AH67" i="4" s="1"/>
  <c r="AG69" i="4"/>
  <c r="AH69" i="4" s="1"/>
  <c r="AG70" i="4"/>
  <c r="AH70" i="4" s="1"/>
  <c r="AG72" i="4"/>
  <c r="AH72" i="4" s="1"/>
  <c r="AG73" i="4"/>
  <c r="AH73" i="4" s="1"/>
  <c r="AG75" i="4"/>
  <c r="AH75" i="4" s="1"/>
  <c r="AG76" i="4"/>
  <c r="AH76" i="4" s="1"/>
  <c r="AG78" i="4"/>
  <c r="AH78" i="4" s="1"/>
  <c r="AG80" i="4"/>
  <c r="AH80" i="4" s="1"/>
  <c r="Q20" i="4"/>
  <c r="Q11" i="4"/>
  <c r="Q17" i="4"/>
  <c r="Q8" i="4"/>
  <c r="Q14" i="4"/>
  <c r="Q5" i="4"/>
  <c r="Y6" i="4"/>
  <c r="B9" i="2" s="1"/>
  <c r="Q22" i="4"/>
  <c r="Q19" i="4"/>
  <c r="Q16" i="4"/>
  <c r="Q13" i="4"/>
  <c r="Q10" i="4"/>
  <c r="Q7" i="4"/>
  <c r="Q4" i="4"/>
  <c r="Q21" i="4"/>
  <c r="Q18" i="4"/>
  <c r="Q15" i="4"/>
  <c r="Q12" i="4"/>
  <c r="Q9" i="4"/>
  <c r="Q6" i="4"/>
  <c r="W5" i="4"/>
  <c r="B10" i="2" s="1"/>
  <c r="BH2" i="4" l="1"/>
  <c r="BG2" i="4"/>
  <c r="AS2" i="4"/>
  <c r="B13" i="2" s="1"/>
  <c r="AC6" i="4"/>
  <c r="AJ6" i="4"/>
  <c r="AI6" i="4"/>
  <c r="R4" i="4"/>
  <c r="S4" i="4"/>
  <c r="B7" i="2" s="1"/>
  <c r="B11" i="4" l="1"/>
  <c r="B11" i="2"/>
  <c r="AK6" i="4"/>
  <c r="B12" i="2" s="1"/>
  <c r="B12" i="4" l="1"/>
  <c r="P30" i="4" l="1" a="1"/>
  <c r="P30" i="4"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<sst xmlns="http://schemas.openxmlformats.org/spreadsheetml/2006/main" count="11647" uniqueCount="8085">
  <si>
    <t>ID - Attività</t>
  </si>
  <si>
    <t>Città</t>
  </si>
  <si>
    <t>Provincia</t>
  </si>
  <si>
    <t>Regione</t>
  </si>
  <si>
    <t>Ordini</t>
  </si>
  <si>
    <t>Kg di Cibo Salvati</t>
  </si>
  <si>
    <t>Data di Nascita proprietario</t>
  </si>
  <si>
    <t>Valutazione</t>
  </si>
  <si>
    <t>Iscrizione Premium Attiva</t>
  </si>
  <si>
    <t>Iscritti per + di 1 anno</t>
  </si>
  <si>
    <t>Post Instagram con promozione servizio</t>
  </si>
  <si>
    <t>Roma</t>
  </si>
  <si>
    <t>RM</t>
  </si>
  <si>
    <t>LAZ</t>
  </si>
  <si>
    <t>No</t>
  </si>
  <si>
    <t>Sì</t>
  </si>
  <si>
    <t>Milano</t>
  </si>
  <si>
    <t>MI</t>
  </si>
  <si>
    <t>LOM</t>
  </si>
  <si>
    <t>Napoli</t>
  </si>
  <si>
    <t>NA</t>
  </si>
  <si>
    <t>CAM</t>
  </si>
  <si>
    <t>Torino</t>
  </si>
  <si>
    <t>TO</t>
  </si>
  <si>
    <t>PIE</t>
  </si>
  <si>
    <t>Palermo</t>
  </si>
  <si>
    <t>PA</t>
  </si>
  <si>
    <t>SIC</t>
  </si>
  <si>
    <t>Genova</t>
  </si>
  <si>
    <t>GE</t>
  </si>
  <si>
    <t>LIG</t>
  </si>
  <si>
    <t>Bologna</t>
  </si>
  <si>
    <t>BO</t>
  </si>
  <si>
    <t>EMR</t>
  </si>
  <si>
    <t>Firenze</t>
  </si>
  <si>
    <t>FI</t>
  </si>
  <si>
    <t>TOS</t>
  </si>
  <si>
    <t>Bari</t>
  </si>
  <si>
    <t>BA</t>
  </si>
  <si>
    <t>PUG</t>
  </si>
  <si>
    <t>Catania</t>
  </si>
  <si>
    <t>CT</t>
  </si>
  <si>
    <t>Venezia</t>
  </si>
  <si>
    <t>VE</t>
  </si>
  <si>
    <t>VEN</t>
  </si>
  <si>
    <t>Verona</t>
  </si>
  <si>
    <t>VR</t>
  </si>
  <si>
    <t>Messina</t>
  </si>
  <si>
    <t>ME</t>
  </si>
  <si>
    <t>Padova</t>
  </si>
  <si>
    <t>PD</t>
  </si>
  <si>
    <t>Trieste</t>
  </si>
  <si>
    <t>TS</t>
  </si>
  <si>
    <t>FVG</t>
  </si>
  <si>
    <t>Brescia</t>
  </si>
  <si>
    <t>BS</t>
  </si>
  <si>
    <t>Taranto</t>
  </si>
  <si>
    <t>TA</t>
  </si>
  <si>
    <t>Prato</t>
  </si>
  <si>
    <t>PO</t>
  </si>
  <si>
    <t>Parma</t>
  </si>
  <si>
    <t>PR</t>
  </si>
  <si>
    <t>Reggio Calabria</t>
  </si>
  <si>
    <t>RC</t>
  </si>
  <si>
    <t>CAL</t>
  </si>
  <si>
    <t>Modena</t>
  </si>
  <si>
    <t>MO</t>
  </si>
  <si>
    <t>Reggio Emilia</t>
  </si>
  <si>
    <t>RE</t>
  </si>
  <si>
    <t>Perugia</t>
  </si>
  <si>
    <t>PG</t>
  </si>
  <si>
    <t>UMB</t>
  </si>
  <si>
    <t>Livorno</t>
  </si>
  <si>
    <t>LI</t>
  </si>
  <si>
    <t>Ravenna</t>
  </si>
  <si>
    <t>RA</t>
  </si>
  <si>
    <t>Cagliari</t>
  </si>
  <si>
    <t>CA</t>
  </si>
  <si>
    <t>SAR</t>
  </si>
  <si>
    <t>Foggia</t>
  </si>
  <si>
    <t>FG</t>
  </si>
  <si>
    <t>Rimini</t>
  </si>
  <si>
    <t>RN</t>
  </si>
  <si>
    <t>Salerno</t>
  </si>
  <si>
    <t>SA</t>
  </si>
  <si>
    <t>Ferrara</t>
  </si>
  <si>
    <t>FE</t>
  </si>
  <si>
    <t>Sassari</t>
  </si>
  <si>
    <t>SS</t>
  </si>
  <si>
    <t>Siracusa</t>
  </si>
  <si>
    <t>SR</t>
  </si>
  <si>
    <t>Pescara</t>
  </si>
  <si>
    <t>PE</t>
  </si>
  <si>
    <t>ABR</t>
  </si>
  <si>
    <t>Monza</t>
  </si>
  <si>
    <t>MB</t>
  </si>
  <si>
    <t>Latina</t>
  </si>
  <si>
    <t>LT</t>
  </si>
  <si>
    <t>Bergamo</t>
  </si>
  <si>
    <t>BG</t>
  </si>
  <si>
    <t>Forlì</t>
  </si>
  <si>
    <t>FC</t>
  </si>
  <si>
    <t>Giugliano in Campania</t>
  </si>
  <si>
    <t>Trento</t>
  </si>
  <si>
    <t>TN</t>
  </si>
  <si>
    <t>TAA</t>
  </si>
  <si>
    <t>Vicenza</t>
  </si>
  <si>
    <t>VI</t>
  </si>
  <si>
    <t>Terni</t>
  </si>
  <si>
    <t>TR</t>
  </si>
  <si>
    <t>Novara</t>
  </si>
  <si>
    <t>NO</t>
  </si>
  <si>
    <t>Bolzano</t>
  </si>
  <si>
    <t>BZ</t>
  </si>
  <si>
    <t>Piacenza</t>
  </si>
  <si>
    <t>PC</t>
  </si>
  <si>
    <t>Ancona</t>
  </si>
  <si>
    <t>AN</t>
  </si>
  <si>
    <t>MAR</t>
  </si>
  <si>
    <t>Arezzo</t>
  </si>
  <si>
    <t>AR</t>
  </si>
  <si>
    <t>Andria</t>
  </si>
  <si>
    <t>BT</t>
  </si>
  <si>
    <t>Udine</t>
  </si>
  <si>
    <t>UD</t>
  </si>
  <si>
    <t>Cesena</t>
  </si>
  <si>
    <t>Lecce</t>
  </si>
  <si>
    <t>LE</t>
  </si>
  <si>
    <t>La Spezia</t>
  </si>
  <si>
    <t>SP</t>
  </si>
  <si>
    <t>Pesaro</t>
  </si>
  <si>
    <t>PU</t>
  </si>
  <si>
    <t>Alessandria</t>
  </si>
  <si>
    <t>AL</t>
  </si>
  <si>
    <t>Barletta</t>
  </si>
  <si>
    <t>Catanzaro</t>
  </si>
  <si>
    <t>CZ</t>
  </si>
  <si>
    <t>Pistoia</t>
  </si>
  <si>
    <t>PT</t>
  </si>
  <si>
    <t>Brindisi</t>
  </si>
  <si>
    <t>BR</t>
  </si>
  <si>
    <t>Pisa</t>
  </si>
  <si>
    <t>PI</t>
  </si>
  <si>
    <t>Torre del Greco</t>
  </si>
  <si>
    <t>Como</t>
  </si>
  <si>
    <t>CO</t>
  </si>
  <si>
    <t>Lucca</t>
  </si>
  <si>
    <t>LU</t>
  </si>
  <si>
    <t>Guidonia Montecelio</t>
  </si>
  <si>
    <t>Molano</t>
  </si>
  <si>
    <t>Siena</t>
  </si>
  <si>
    <t>SI</t>
  </si>
  <si>
    <t>Portici</t>
  </si>
  <si>
    <t>Trani</t>
  </si>
  <si>
    <t>Chieti</t>
  </si>
  <si>
    <t>CH</t>
  </si>
  <si>
    <t>Velletri</t>
  </si>
  <si>
    <t>Cava de' Tirreni</t>
  </si>
  <si>
    <t>Acireale</t>
  </si>
  <si>
    <t>Rovigo</t>
  </si>
  <si>
    <t>RO</t>
  </si>
  <si>
    <t>Civitavecchia</t>
  </si>
  <si>
    <t>Gallarate</t>
  </si>
  <si>
    <t>VA</t>
  </si>
  <si>
    <t>Pordenone</t>
  </si>
  <si>
    <t>PN</t>
  </si>
  <si>
    <t>Aversa</t>
  </si>
  <si>
    <t>CE</t>
  </si>
  <si>
    <t>Montesilvano</t>
  </si>
  <si>
    <t>Mazara del Vallo</t>
  </si>
  <si>
    <t>TP</t>
  </si>
  <si>
    <t>Ascoli Piceno</t>
  </si>
  <si>
    <t>AP</t>
  </si>
  <si>
    <t>Battipaglia</t>
  </si>
  <si>
    <t>Campobasso</t>
  </si>
  <si>
    <t>CB</t>
  </si>
  <si>
    <t>MOL</t>
  </si>
  <si>
    <t>Scafati</t>
  </si>
  <si>
    <t>Casalnuovo di Napoli</t>
  </si>
  <si>
    <t>Rho</t>
  </si>
  <si>
    <t>Chioggia</t>
  </si>
  <si>
    <t>Scandicci</t>
  </si>
  <si>
    <t>Collegno</t>
  </si>
  <si>
    <t>Martina Franca</t>
  </si>
  <si>
    <t>Monopoli</t>
  </si>
  <si>
    <t>Rivoli</t>
  </si>
  <si>
    <t>Paternò</t>
  </si>
  <si>
    <t>Misterbianco</t>
  </si>
  <si>
    <t>Nichelino</t>
  </si>
  <si>
    <t>Mantova</t>
  </si>
  <si>
    <t>MN</t>
  </si>
  <si>
    <t>San Benedetto del Tronto</t>
  </si>
  <si>
    <t>Frosinone</t>
  </si>
  <si>
    <t>FR</t>
  </si>
  <si>
    <t>Lecco</t>
  </si>
  <si>
    <t>LC</t>
  </si>
  <si>
    <t>Corato</t>
  </si>
  <si>
    <t>Empoli</t>
  </si>
  <si>
    <t>Cologno Monzese</t>
  </si>
  <si>
    <t>Settimo Torinese</t>
  </si>
  <si>
    <t>Rieti</t>
  </si>
  <si>
    <t>RI</t>
  </si>
  <si>
    <t>Paderno Dugnano</t>
  </si>
  <si>
    <t>Sesto Fiorentino</t>
  </si>
  <si>
    <t>Nettuno</t>
  </si>
  <si>
    <t>San Giorgio a Cremano</t>
  </si>
  <si>
    <t>Vercelli</t>
  </si>
  <si>
    <t>VC</t>
  </si>
  <si>
    <t>Capannori</t>
  </si>
  <si>
    <t>Alcamo</t>
  </si>
  <si>
    <t>Nocera Inferiore</t>
  </si>
  <si>
    <t>Biella</t>
  </si>
  <si>
    <t>BI</t>
  </si>
  <si>
    <t>Senigallia</t>
  </si>
  <si>
    <t>Terracina</t>
  </si>
  <si>
    <t>Lodi</t>
  </si>
  <si>
    <t>LO</t>
  </si>
  <si>
    <t>Gravina in Puglia</t>
  </si>
  <si>
    <t>Cascina</t>
  </si>
  <si>
    <t>Campi Bisenzio</t>
  </si>
  <si>
    <t>Torre Annunziata</t>
  </si>
  <si>
    <t>Bassano del Grappa</t>
  </si>
  <si>
    <t>Seregno</t>
  </si>
  <si>
    <t>Macerata</t>
  </si>
  <si>
    <t>MC</t>
  </si>
  <si>
    <t>Ardea</t>
  </si>
  <si>
    <t>Imperia</t>
  </si>
  <si>
    <t>IM</t>
  </si>
  <si>
    <t>Lissone</t>
  </si>
  <si>
    <t>Avezzano</t>
  </si>
  <si>
    <t>AQ</t>
  </si>
  <si>
    <t>Barcellona Pozzo di Gotto</t>
  </si>
  <si>
    <t>San Donà di Piave</t>
  </si>
  <si>
    <t>Rozzano</t>
  </si>
  <si>
    <t>Sassuolo</t>
  </si>
  <si>
    <t>Sciacca</t>
  </si>
  <si>
    <t>AG</t>
  </si>
  <si>
    <t>Ladispoli</t>
  </si>
  <si>
    <t>Alghero</t>
  </si>
  <si>
    <t>Civitanova Marche</t>
  </si>
  <si>
    <t>Desio</t>
  </si>
  <si>
    <t>Jesi</t>
  </si>
  <si>
    <t>Città di Castello</t>
  </si>
  <si>
    <t>Corigliano Calabro</t>
  </si>
  <si>
    <t>CS</t>
  </si>
  <si>
    <t>Albano Laziale</t>
  </si>
  <si>
    <t>Marcianise</t>
  </si>
  <si>
    <t>Vasto</t>
  </si>
  <si>
    <t>Quarto</t>
  </si>
  <si>
    <t>Marino</t>
  </si>
  <si>
    <t>Voghera</t>
  </si>
  <si>
    <t>PV</t>
  </si>
  <si>
    <t>Monterotondo</t>
  </si>
  <si>
    <t>Spoleto</t>
  </si>
  <si>
    <t>Caltagirone</t>
  </si>
  <si>
    <t>Schio</t>
  </si>
  <si>
    <t>Cantù</t>
  </si>
  <si>
    <t>Pomigliano d'Arco</t>
  </si>
  <si>
    <t>Saronno</t>
  </si>
  <si>
    <t>Licata</t>
  </si>
  <si>
    <t>Mira</t>
  </si>
  <si>
    <t>Modugno</t>
  </si>
  <si>
    <t>Maddaloni</t>
  </si>
  <si>
    <t>Fasano</t>
  </si>
  <si>
    <t>Ciampino</t>
  </si>
  <si>
    <t>Eboli</t>
  </si>
  <si>
    <t>Rossano</t>
  </si>
  <si>
    <t>Merano</t>
  </si>
  <si>
    <t>Monreale</t>
  </si>
  <si>
    <t>Rovereto</t>
  </si>
  <si>
    <t>Melito di Napoli</t>
  </si>
  <si>
    <t>Grugliasco</t>
  </si>
  <si>
    <t>Fermo</t>
  </si>
  <si>
    <t>FM</t>
  </si>
  <si>
    <t>Fondi</t>
  </si>
  <si>
    <t>Formia</t>
  </si>
  <si>
    <t>Cesano Maderno</t>
  </si>
  <si>
    <t>Caivano</t>
  </si>
  <si>
    <t>San Giuliano Milanese</t>
  </si>
  <si>
    <t>Adrano</t>
  </si>
  <si>
    <t>Belluno</t>
  </si>
  <si>
    <t>BL</t>
  </si>
  <si>
    <t>Francavilla Fontana</t>
  </si>
  <si>
    <t>Bollate</t>
  </si>
  <si>
    <t>Pioltello</t>
  </si>
  <si>
    <t>Nuoro</t>
  </si>
  <si>
    <t>NU</t>
  </si>
  <si>
    <t>Lanciano</t>
  </si>
  <si>
    <t>Cerveteri</t>
  </si>
  <si>
    <t>Chieri</t>
  </si>
  <si>
    <t>Pinerolo</t>
  </si>
  <si>
    <t>Carini</t>
  </si>
  <si>
    <t>Casale Monferrato</t>
  </si>
  <si>
    <t>Pagani</t>
  </si>
  <si>
    <t>Arzano</t>
  </si>
  <si>
    <t>Riccione</t>
  </si>
  <si>
    <t>Gorizia</t>
  </si>
  <si>
    <t>GO</t>
  </si>
  <si>
    <t>Casalecchio di Reno</t>
  </si>
  <si>
    <t>Conegliano</t>
  </si>
  <si>
    <t>TV</t>
  </si>
  <si>
    <t>Cento</t>
  </si>
  <si>
    <t>Rende</t>
  </si>
  <si>
    <t>Cisterna di Latina</t>
  </si>
  <si>
    <t>Somma Vesuviana</t>
  </si>
  <si>
    <t>Limbiate</t>
  </si>
  <si>
    <t>Canicattì</t>
  </si>
  <si>
    <t>Piombino</t>
  </si>
  <si>
    <t>Aosta</t>
  </si>
  <si>
    <t>AO</t>
  </si>
  <si>
    <t>VDA</t>
  </si>
  <si>
    <t>Venaria Reale</t>
  </si>
  <si>
    <t>Mugnano di Napoli</t>
  </si>
  <si>
    <t>Augusta</t>
  </si>
  <si>
    <t>Lucera</t>
  </si>
  <si>
    <t>Corsico</t>
  </si>
  <si>
    <t>Segrate</t>
  </si>
  <si>
    <t>Crema</t>
  </si>
  <si>
    <t>CR</t>
  </si>
  <si>
    <t>Favara</t>
  </si>
  <si>
    <t>Vibo Valentia</t>
  </si>
  <si>
    <t>VV</t>
  </si>
  <si>
    <t>risposta 6 e 7</t>
  </si>
  <si>
    <t>risposta 8</t>
  </si>
  <si>
    <t>risposta 9</t>
  </si>
  <si>
    <t>voto</t>
  </si>
  <si>
    <t>PREMIUM</t>
  </si>
  <si>
    <t>maggiore di 6 e Premium</t>
  </si>
  <si>
    <t>Social</t>
  </si>
  <si>
    <t>social SI</t>
  </si>
  <si>
    <t>top 10</t>
  </si>
  <si>
    <t xml:space="preserve">MEDIA (su dati aggregati) SOCIAL SI </t>
  </si>
  <si>
    <t>MEDIA ( su dati aggregati) SOCIAL NO</t>
  </si>
  <si>
    <t>risposta 5</t>
  </si>
  <si>
    <t>risposta 4</t>
  </si>
  <si>
    <t>elenco comuni italiani</t>
  </si>
  <si>
    <t>RISCONTRO</t>
  </si>
  <si>
    <t>posizione riga</t>
  </si>
  <si>
    <t>unità</t>
  </si>
  <si>
    <t>max</t>
  </si>
  <si>
    <t>Regione Max</t>
  </si>
  <si>
    <t>DATA ODIERNA</t>
  </si>
  <si>
    <t>&gt;=30</t>
  </si>
  <si>
    <t>Abano Terme</t>
  </si>
  <si>
    <t>KG</t>
  </si>
  <si>
    <t>500 kg</t>
  </si>
  <si>
    <t xml:space="preserve">MEDIA (su dati non aggregati) SOCIAL SI </t>
  </si>
  <si>
    <t>MEDIA (su dati non aggregati) SOCIAL NO</t>
  </si>
  <si>
    <t>Abbadia Cerreto</t>
  </si>
  <si>
    <t>data nascita</t>
  </si>
  <si>
    <t>età oggi</t>
  </si>
  <si>
    <t>Under 30</t>
  </si>
  <si>
    <t>Over 30</t>
  </si>
  <si>
    <t>%  Under 30</t>
  </si>
  <si>
    <t>Abbadia Lariana</t>
  </si>
  <si>
    <t>MEDIA (dati non aggregati) SOCIAL SI</t>
  </si>
  <si>
    <t>MEDIA (dati non aggregati) SOCIAL no</t>
  </si>
  <si>
    <t>Abbadia San Salvatore</t>
  </si>
  <si>
    <t>RISPOSTA 14</t>
  </si>
  <si>
    <t>Abbasanta</t>
  </si>
  <si>
    <t>RISPOSTA 10</t>
  </si>
  <si>
    <t>RISPOSTA 11</t>
  </si>
  <si>
    <t>Abbateggio</t>
  </si>
  <si>
    <t>Abbiategrasso</t>
  </si>
  <si>
    <t>Abetone Cutigliano</t>
  </si>
  <si>
    <t>Abriola</t>
  </si>
  <si>
    <t>Acate</t>
  </si>
  <si>
    <t>Accadia</t>
  </si>
  <si>
    <t>Acceglio</t>
  </si>
  <si>
    <t>Accettura</t>
  </si>
  <si>
    <t>Acciano</t>
  </si>
  <si>
    <t>Accumoli</t>
  </si>
  <si>
    <t>Acerenza</t>
  </si>
  <si>
    <t>Acerno</t>
  </si>
  <si>
    <t>Acerra</t>
  </si>
  <si>
    <t>Aci Bonaccorsi</t>
  </si>
  <si>
    <t>Aci Castello</t>
  </si>
  <si>
    <t>Aci Catena</t>
  </si>
  <si>
    <t>Aci Sant'Antonio</t>
  </si>
  <si>
    <t>Acquafondata</t>
  </si>
  <si>
    <t>Acquaformosa</t>
  </si>
  <si>
    <t>Acquafredda</t>
  </si>
  <si>
    <t>Acqualagna</t>
  </si>
  <si>
    <t>Acquanegra Cremonese</t>
  </si>
  <si>
    <t>Acquanegra sul Chiese</t>
  </si>
  <si>
    <t>Acquapendente</t>
  </si>
  <si>
    <t>Acquappesa</t>
  </si>
  <si>
    <t>Acquaro</t>
  </si>
  <si>
    <t>Acquasanta Terme</t>
  </si>
  <si>
    <t>Acquasparta</t>
  </si>
  <si>
    <t>Acquaviva Collecroce</t>
  </si>
  <si>
    <t>Acquaviva d'Isernia</t>
  </si>
  <si>
    <t>Acquaviva delle Fonti</t>
  </si>
  <si>
    <t>Acquaviva Picena</t>
  </si>
  <si>
    <t>Acquaviva Platani</t>
  </si>
  <si>
    <t>Acquedolci</t>
  </si>
  <si>
    <t>Acqui Terme</t>
  </si>
  <si>
    <t>Acri</t>
  </si>
  <si>
    <t>Acuto</t>
  </si>
  <si>
    <t>Adelfia</t>
  </si>
  <si>
    <t>Adrara San Martino</t>
  </si>
  <si>
    <t>Adrara San Rocco</t>
  </si>
  <si>
    <t>Adria</t>
  </si>
  <si>
    <t>Adro</t>
  </si>
  <si>
    <t>Affi</t>
  </si>
  <si>
    <t>Affile</t>
  </si>
  <si>
    <t>Afragola</t>
  </si>
  <si>
    <t>Africo</t>
  </si>
  <si>
    <t>Agazzano</t>
  </si>
  <si>
    <t>Agerola</t>
  </si>
  <si>
    <t>Aggius</t>
  </si>
  <si>
    <t>Agira</t>
  </si>
  <si>
    <t>Agliana</t>
  </si>
  <si>
    <t>Agliano Terme</t>
  </si>
  <si>
    <t>Agliè</t>
  </si>
  <si>
    <t>Aglientu</t>
  </si>
  <si>
    <t>Agna</t>
  </si>
  <si>
    <t>Agnadello</t>
  </si>
  <si>
    <t>Agnana Calabra</t>
  </si>
  <si>
    <t>Agnone</t>
  </si>
  <si>
    <t>Agnosine</t>
  </si>
  <si>
    <t>Agordo</t>
  </si>
  <si>
    <t>Agosta</t>
  </si>
  <si>
    <t>Agra</t>
  </si>
  <si>
    <t>Agrate Brianza</t>
  </si>
  <si>
    <t>Agrate Conturbia</t>
  </si>
  <si>
    <t>Agrigento</t>
  </si>
  <si>
    <t>Agropoli</t>
  </si>
  <si>
    <t>Agugliano</t>
  </si>
  <si>
    <t>Agugliaro</t>
  </si>
  <si>
    <t>Aicurzio</t>
  </si>
  <si>
    <t>Aidomaggiore</t>
  </si>
  <si>
    <t>Aidone</t>
  </si>
  <si>
    <t>Aielli</t>
  </si>
  <si>
    <t>Aiello Calabro</t>
  </si>
  <si>
    <t>Aiello del Friuli</t>
  </si>
  <si>
    <t>Aiello del Sabato</t>
  </si>
  <si>
    <t>Aieta</t>
  </si>
  <si>
    <t>Ailano</t>
  </si>
  <si>
    <t>Ailoche</t>
  </si>
  <si>
    <t>Airasca</t>
  </si>
  <si>
    <t>Airola</t>
  </si>
  <si>
    <t>Airole</t>
  </si>
  <si>
    <t>Airuno</t>
  </si>
  <si>
    <t>Aisone</t>
  </si>
  <si>
    <t>Ala</t>
  </si>
  <si>
    <t>Alà dei Sardi</t>
  </si>
  <si>
    <t>Ala di Stura</t>
  </si>
  <si>
    <t>Alagna</t>
  </si>
  <si>
    <t>Alagna Valsesia</t>
  </si>
  <si>
    <t>Alanno</t>
  </si>
  <si>
    <t>Alassio</t>
  </si>
  <si>
    <t>Alatri</t>
  </si>
  <si>
    <t>Alba</t>
  </si>
  <si>
    <t>Alba Adriatica</t>
  </si>
  <si>
    <t>Albagiara</t>
  </si>
  <si>
    <t>Albairate</t>
  </si>
  <si>
    <t>Albanella</t>
  </si>
  <si>
    <t>Albano di Lucania</t>
  </si>
  <si>
    <t>Albano Sant'Alessandro</t>
  </si>
  <si>
    <t>Albano Vercellese</t>
  </si>
  <si>
    <t>Albaredo d'Adige</t>
  </si>
  <si>
    <t>Albaredo per San Marco</t>
  </si>
  <si>
    <t>Albareto</t>
  </si>
  <si>
    <t>Albaretto della Torre</t>
  </si>
  <si>
    <t>Albavilla</t>
  </si>
  <si>
    <t>Albenga</t>
  </si>
  <si>
    <t>Albera Ligure</t>
  </si>
  <si>
    <t>Alberobello</t>
  </si>
  <si>
    <t>Alberona</t>
  </si>
  <si>
    <t>Albese con Cassano</t>
  </si>
  <si>
    <t>Albettone</t>
  </si>
  <si>
    <t>Albi</t>
  </si>
  <si>
    <t>Albiano</t>
  </si>
  <si>
    <t>Albiano d'Ivrea</t>
  </si>
  <si>
    <t>Albiate</t>
  </si>
  <si>
    <t>Albidona</t>
  </si>
  <si>
    <t>Albignasego</t>
  </si>
  <si>
    <t>Albinea</t>
  </si>
  <si>
    <t>Albino</t>
  </si>
  <si>
    <t>Albiolo</t>
  </si>
  <si>
    <t>Albisola Superiore</t>
  </si>
  <si>
    <t>Albissola Marina</t>
  </si>
  <si>
    <t>Albizzate</t>
  </si>
  <si>
    <t>Albonese</t>
  </si>
  <si>
    <t>Albosaggia</t>
  </si>
  <si>
    <t>Albugnano</t>
  </si>
  <si>
    <t>Albuzzano</t>
  </si>
  <si>
    <t>Alcara li Fusi</t>
  </si>
  <si>
    <t>Aldeno</t>
  </si>
  <si>
    <t>Aldino</t>
  </si>
  <si>
    <t>Ales</t>
  </si>
  <si>
    <t>Alessandria del Carretto</t>
  </si>
  <si>
    <t>Alessandria della Rocca</t>
  </si>
  <si>
    <t>Alessano</t>
  </si>
  <si>
    <t>Alezio</t>
  </si>
  <si>
    <t>Alfano</t>
  </si>
  <si>
    <t>Alfedena</t>
  </si>
  <si>
    <t>Alfianello</t>
  </si>
  <si>
    <t>Alfiano Natta</t>
  </si>
  <si>
    <t>Alfonsine</t>
  </si>
  <si>
    <t>Algua</t>
  </si>
  <si>
    <t>Alì</t>
  </si>
  <si>
    <t>Alì Terme</t>
  </si>
  <si>
    <t>Alia</t>
  </si>
  <si>
    <t>Aliano</t>
  </si>
  <si>
    <t>Alice Bel Colle</t>
  </si>
  <si>
    <t>Alice Castello</t>
  </si>
  <si>
    <t>Alife</t>
  </si>
  <si>
    <t>Alimena</t>
  </si>
  <si>
    <t>Aliminusa</t>
  </si>
  <si>
    <t>Allai</t>
  </si>
  <si>
    <t>Alleghe</t>
  </si>
  <si>
    <t>Allein</t>
  </si>
  <si>
    <t>Allerona</t>
  </si>
  <si>
    <t>Alliste</t>
  </si>
  <si>
    <t>Allumiere</t>
  </si>
  <si>
    <t>Alluvioni Piovera</t>
  </si>
  <si>
    <t>Almè</t>
  </si>
  <si>
    <t>Almenno San Bartolomeo</t>
  </si>
  <si>
    <t>Almenno San Salvatore</t>
  </si>
  <si>
    <t>Almese</t>
  </si>
  <si>
    <t>Alonte</t>
  </si>
  <si>
    <t>Alpago</t>
  </si>
  <si>
    <t>Alpette</t>
  </si>
  <si>
    <t>Alpignano</t>
  </si>
  <si>
    <t>Alseno</t>
  </si>
  <si>
    <t>Alserio</t>
  </si>
  <si>
    <t>Alta Val Tidone</t>
  </si>
  <si>
    <t>Alta Valle Intelvi</t>
  </si>
  <si>
    <t>Altamura</t>
  </si>
  <si>
    <t>Altare</t>
  </si>
  <si>
    <t>Altavalle</t>
  </si>
  <si>
    <t>Altavilla Irpina</t>
  </si>
  <si>
    <t>Altavilla Milicia</t>
  </si>
  <si>
    <t>Altavilla Monferrato</t>
  </si>
  <si>
    <t>Altavilla Silentina</t>
  </si>
  <si>
    <t>Altavilla Vicentina</t>
  </si>
  <si>
    <t>Altidona</t>
  </si>
  <si>
    <t>Altilia</t>
  </si>
  <si>
    <t>Altino</t>
  </si>
  <si>
    <t>Altissimo</t>
  </si>
  <si>
    <t>Altivole</t>
  </si>
  <si>
    <t>Alto</t>
  </si>
  <si>
    <t>Alto Reno Terme</t>
  </si>
  <si>
    <t>Alto Sermenza</t>
  </si>
  <si>
    <t>Altofonte</t>
  </si>
  <si>
    <t>Altomonte</t>
  </si>
  <si>
    <t>Altopascio</t>
  </si>
  <si>
    <t>Altopiano della Vigolana</t>
  </si>
  <si>
    <t>Alviano</t>
  </si>
  <si>
    <t>Alvignano</t>
  </si>
  <si>
    <t>Alvito</t>
  </si>
  <si>
    <t>Alzano Lombardo</t>
  </si>
  <si>
    <t>Alzano Scrivia</t>
  </si>
  <si>
    <t>Alzate Brianza</t>
  </si>
  <si>
    <t>Amalfi</t>
  </si>
  <si>
    <t>Amandola</t>
  </si>
  <si>
    <t>Amantea</t>
  </si>
  <si>
    <t>Amaro</t>
  </si>
  <si>
    <t>Amaroni</t>
  </si>
  <si>
    <t>Amaseno</t>
  </si>
  <si>
    <t>Amato</t>
  </si>
  <si>
    <t>Amatrice</t>
  </si>
  <si>
    <t>Ambivere</t>
  </si>
  <si>
    <t>Amblar-Don</t>
  </si>
  <si>
    <t>Ameglia</t>
  </si>
  <si>
    <t>Amelia</t>
  </si>
  <si>
    <t>Amendolara</t>
  </si>
  <si>
    <t>Ameno</t>
  </si>
  <si>
    <t>Amorosi</t>
  </si>
  <si>
    <t>Ampezzo</t>
  </si>
  <si>
    <t>Anacapri</t>
  </si>
  <si>
    <t>Anagni</t>
  </si>
  <si>
    <t>Ancarano</t>
  </si>
  <si>
    <t>Andali</t>
  </si>
  <si>
    <t>Andalo</t>
  </si>
  <si>
    <t>Andalo Valtellino</t>
  </si>
  <si>
    <t>Andezeno</t>
  </si>
  <si>
    <t>Andora</t>
  </si>
  <si>
    <t>Andorno Micca</t>
  </si>
  <si>
    <t>Andrano</t>
  </si>
  <si>
    <t>Andrate</t>
  </si>
  <si>
    <t>Andreis</t>
  </si>
  <si>
    <t>Andretta</t>
  </si>
  <si>
    <t>Andriano</t>
  </si>
  <si>
    <t>Anela</t>
  </si>
  <si>
    <t>Anfo</t>
  </si>
  <si>
    <t>Angera</t>
  </si>
  <si>
    <t>Anghiari</t>
  </si>
  <si>
    <t>Angiari</t>
  </si>
  <si>
    <t>Angolo Terme</t>
  </si>
  <si>
    <t>Angri</t>
  </si>
  <si>
    <t>Angrogna</t>
  </si>
  <si>
    <t>Anguillara Sabazia</t>
  </si>
  <si>
    <t>Anguillara Veneta</t>
  </si>
  <si>
    <t>Annicco</t>
  </si>
  <si>
    <t>Annone di Brianza</t>
  </si>
  <si>
    <t>Annone Veneto</t>
  </si>
  <si>
    <t>Anoia</t>
  </si>
  <si>
    <t>Antegnate</t>
  </si>
  <si>
    <t>Anterivo</t>
  </si>
  <si>
    <t>Antey-Saint-André</t>
  </si>
  <si>
    <t>Anticoli Corrado</t>
  </si>
  <si>
    <t>Antignano</t>
  </si>
  <si>
    <t>Antillo</t>
  </si>
  <si>
    <t>Antonimina</t>
  </si>
  <si>
    <t>Antrodoco</t>
  </si>
  <si>
    <t>Antrona Schieranco</t>
  </si>
  <si>
    <t>Anversa degli Abruzzi</t>
  </si>
  <si>
    <t>Anzano del Parco</t>
  </si>
  <si>
    <t>Anzano di Puglia</t>
  </si>
  <si>
    <t>Anzi</t>
  </si>
  <si>
    <t>Anzio</t>
  </si>
  <si>
    <t>Anzola d'Ossola</t>
  </si>
  <si>
    <t>Anzola dell'Emilia</t>
  </si>
  <si>
    <t>Apecchio</t>
  </si>
  <si>
    <t>Apice</t>
  </si>
  <si>
    <t>Apiro</t>
  </si>
  <si>
    <t>Apollosa</t>
  </si>
  <si>
    <t>Appiano Gentile</t>
  </si>
  <si>
    <t>Appiano sulla strada del vino</t>
  </si>
  <si>
    <t>Appignano</t>
  </si>
  <si>
    <t>Appignano del Tronto</t>
  </si>
  <si>
    <t>Aprica</t>
  </si>
  <si>
    <t>Apricale</t>
  </si>
  <si>
    <t>Apricena</t>
  </si>
  <si>
    <t>Aprigliano</t>
  </si>
  <si>
    <t>Aprilia</t>
  </si>
  <si>
    <t>Aquara</t>
  </si>
  <si>
    <t>Aquila d'Arroscia</t>
  </si>
  <si>
    <t>Aquileia</t>
  </si>
  <si>
    <t>Aquilonia</t>
  </si>
  <si>
    <t>Aquino</t>
  </si>
  <si>
    <t>Aradeo</t>
  </si>
  <si>
    <t>Aragona</t>
  </si>
  <si>
    <t>Aramengo</t>
  </si>
  <si>
    <t>Arba</t>
  </si>
  <si>
    <t>Arborea</t>
  </si>
  <si>
    <t>Arborio</t>
  </si>
  <si>
    <t>Arbus</t>
  </si>
  <si>
    <t>Arcade</t>
  </si>
  <si>
    <t>Arce</t>
  </si>
  <si>
    <t>Arcene</t>
  </si>
  <si>
    <t>Arcevia</t>
  </si>
  <si>
    <t>Archi</t>
  </si>
  <si>
    <t>Arcidosso</t>
  </si>
  <si>
    <t>Arcinazzo Romano</t>
  </si>
  <si>
    <t>Arcisate</t>
  </si>
  <si>
    <t>Arco</t>
  </si>
  <si>
    <t>Arcola</t>
  </si>
  <si>
    <t>Arcole</t>
  </si>
  <si>
    <t>Arconate</t>
  </si>
  <si>
    <t>Arcore</t>
  </si>
  <si>
    <t>Arcugnano</t>
  </si>
  <si>
    <t>Ardara</t>
  </si>
  <si>
    <t>Ardauli</t>
  </si>
  <si>
    <t>Ardenno</t>
  </si>
  <si>
    <t>Ardesio</t>
  </si>
  <si>
    <t>Ardore</t>
  </si>
  <si>
    <t>Arena</t>
  </si>
  <si>
    <t>Arena Po</t>
  </si>
  <si>
    <t>Arenzano</t>
  </si>
  <si>
    <t>Arese</t>
  </si>
  <si>
    <t>Argegno</t>
  </si>
  <si>
    <t>Argelato</t>
  </si>
  <si>
    <t>Argenta</t>
  </si>
  <si>
    <t>Argentera</t>
  </si>
  <si>
    <t>Arguello</t>
  </si>
  <si>
    <t>Argusto</t>
  </si>
  <si>
    <t>Ari</t>
  </si>
  <si>
    <t>Ariano Irpino</t>
  </si>
  <si>
    <t>Ariano nel Polesine</t>
  </si>
  <si>
    <t>Ariccia</t>
  </si>
  <si>
    <t>Arielli</t>
  </si>
  <si>
    <t>Arienzo</t>
  </si>
  <si>
    <t>Arignano</t>
  </si>
  <si>
    <t>Aritzo</t>
  </si>
  <si>
    <t>Arizzano</t>
  </si>
  <si>
    <t>Arlena di Castro</t>
  </si>
  <si>
    <t>Arluno</t>
  </si>
  <si>
    <t>Armeno</t>
  </si>
  <si>
    <t>Armento</t>
  </si>
  <si>
    <t>Armo</t>
  </si>
  <si>
    <t>Armungia</t>
  </si>
  <si>
    <t>Arnad</t>
  </si>
  <si>
    <t>Arnara</t>
  </si>
  <si>
    <t>Arnasco</t>
  </si>
  <si>
    <t>Arnesano</t>
  </si>
  <si>
    <t>Arola</t>
  </si>
  <si>
    <t>Arona</t>
  </si>
  <si>
    <t>Arosio</t>
  </si>
  <si>
    <t>Arpaia</t>
  </si>
  <si>
    <t>Arpaise</t>
  </si>
  <si>
    <t>Arpino</t>
  </si>
  <si>
    <t>Arquà Petrarca</t>
  </si>
  <si>
    <t>Arquà Polesine</t>
  </si>
  <si>
    <t>Arquata del Tronto</t>
  </si>
  <si>
    <t>Arquata Scrivia</t>
  </si>
  <si>
    <t>Arre</t>
  </si>
  <si>
    <t>Arrone</t>
  </si>
  <si>
    <t>Arsago Seprio</t>
  </si>
  <si>
    <t>Arsiè</t>
  </si>
  <si>
    <t>Arsiero</t>
  </si>
  <si>
    <t>Arsita</t>
  </si>
  <si>
    <t>Arsoli</t>
  </si>
  <si>
    <t>Arta Terme</t>
  </si>
  <si>
    <t>Artegna</t>
  </si>
  <si>
    <t>Artena</t>
  </si>
  <si>
    <t>Artogne</t>
  </si>
  <si>
    <t>Arvier</t>
  </si>
  <si>
    <t>Arzachena</t>
  </si>
  <si>
    <t>Arzago d'Adda</t>
  </si>
  <si>
    <t>Arzana</t>
  </si>
  <si>
    <t>Arzergrande</t>
  </si>
  <si>
    <t>Arzignano</t>
  </si>
  <si>
    <t>Ascea</t>
  </si>
  <si>
    <t>Asciano</t>
  </si>
  <si>
    <t>Ascoli Satriano</t>
  </si>
  <si>
    <t>Ascrea</t>
  </si>
  <si>
    <t>Asiago</t>
  </si>
  <si>
    <t>Asigliano Veneto</t>
  </si>
  <si>
    <t>Asigliano Vercellese</t>
  </si>
  <si>
    <t>Asola</t>
  </si>
  <si>
    <t>Asolo</t>
  </si>
  <si>
    <t>Assago</t>
  </si>
  <si>
    <t>Assemini</t>
  </si>
  <si>
    <t>Assisi</t>
  </si>
  <si>
    <t>Asso</t>
  </si>
  <si>
    <t>Assolo</t>
  </si>
  <si>
    <t>Assoro</t>
  </si>
  <si>
    <t>Asti</t>
  </si>
  <si>
    <t>Asuni</t>
  </si>
  <si>
    <t>Ateleta</t>
  </si>
  <si>
    <t>Atella</t>
  </si>
  <si>
    <t>Atena Lucana</t>
  </si>
  <si>
    <t>Atessa</t>
  </si>
  <si>
    <t>Atina</t>
  </si>
  <si>
    <t>Atrani</t>
  </si>
  <si>
    <t>Atri</t>
  </si>
  <si>
    <t>Atripalda</t>
  </si>
  <si>
    <t>Attigliano</t>
  </si>
  <si>
    <t>Attimis</t>
  </si>
  <si>
    <t>Atzara</t>
  </si>
  <si>
    <t>Auletta</t>
  </si>
  <si>
    <t>Aulla</t>
  </si>
  <si>
    <t>Aurano</t>
  </si>
  <si>
    <t>Aurigo</t>
  </si>
  <si>
    <t>Auronzo di Cadore</t>
  </si>
  <si>
    <t>Ausonia</t>
  </si>
  <si>
    <t>Austis</t>
  </si>
  <si>
    <t>Avegno</t>
  </si>
  <si>
    <t>Avelengo</t>
  </si>
  <si>
    <t>Avella</t>
  </si>
  <si>
    <t>Avellino</t>
  </si>
  <si>
    <t>Averara</t>
  </si>
  <si>
    <t>Avetrana</t>
  </si>
  <si>
    <t>Aviano</t>
  </si>
  <si>
    <t>Aviatico</t>
  </si>
  <si>
    <t>Avigliana</t>
  </si>
  <si>
    <t>Avigliano</t>
  </si>
  <si>
    <t>Avigliano Umbro</t>
  </si>
  <si>
    <t>Avio</t>
  </si>
  <si>
    <t>Avise</t>
  </si>
  <si>
    <t>Avola</t>
  </si>
  <si>
    <t>Avolasca</t>
  </si>
  <si>
    <t>Ayas</t>
  </si>
  <si>
    <t>Aymavilles</t>
  </si>
  <si>
    <t>Azeglio</t>
  </si>
  <si>
    <t>Azzanello</t>
  </si>
  <si>
    <t>Azzano d'Asti</t>
  </si>
  <si>
    <t>Azzano Decimo</t>
  </si>
  <si>
    <t>Azzano Mella</t>
  </si>
  <si>
    <t>Azzano San Paolo</t>
  </si>
  <si>
    <t>Azzate</t>
  </si>
  <si>
    <t>Azzio</t>
  </si>
  <si>
    <t>Azzone</t>
  </si>
  <si>
    <t>Baceno</t>
  </si>
  <si>
    <t>Bacoli</t>
  </si>
  <si>
    <t>Badalucco</t>
  </si>
  <si>
    <t>Badesi</t>
  </si>
  <si>
    <t>Badia</t>
  </si>
  <si>
    <t>Badia Calavena</t>
  </si>
  <si>
    <t>Badia Pavese</t>
  </si>
  <si>
    <t>Badia Polesine</t>
  </si>
  <si>
    <t>Badia Tedalda</t>
  </si>
  <si>
    <t>Badolato</t>
  </si>
  <si>
    <t>Bagaladi</t>
  </si>
  <si>
    <t>Bagheria</t>
  </si>
  <si>
    <t>Bagnacavallo</t>
  </si>
  <si>
    <t>Bagnara Calabra</t>
  </si>
  <si>
    <t>Bagnara di Romagna</t>
  </si>
  <si>
    <t>Bagnaria</t>
  </si>
  <si>
    <t>Bagnaria Arsa</t>
  </si>
  <si>
    <t>Bagnasco</t>
  </si>
  <si>
    <t>Bagnatica</t>
  </si>
  <si>
    <t>Bagni di Lucca</t>
  </si>
  <si>
    <t>Bagno a Ripoli</t>
  </si>
  <si>
    <t>Bagno di Romagna</t>
  </si>
  <si>
    <t>Bagnoli del Trigno</t>
  </si>
  <si>
    <t>Bagnoli di Sopra</t>
  </si>
  <si>
    <t>Bagnoli Irpino</t>
  </si>
  <si>
    <t>Bagnolo Cremasco</t>
  </si>
  <si>
    <t>Bagnolo del Salento</t>
  </si>
  <si>
    <t>Bagnolo di Po</t>
  </si>
  <si>
    <t>Bagnolo in Piano</t>
  </si>
  <si>
    <t>Bagnolo Mella</t>
  </si>
  <si>
    <t>Bagnolo Piemonte</t>
  </si>
  <si>
    <t>Bagnolo San Vito</t>
  </si>
  <si>
    <t>Bagnone</t>
  </si>
  <si>
    <t>Bagnoregio</t>
  </si>
  <si>
    <t>Bagolino</t>
  </si>
  <si>
    <t>Baia e Latina</t>
  </si>
  <si>
    <t>Baiano</t>
  </si>
  <si>
    <t>Bairo</t>
  </si>
  <si>
    <t>Baiso</t>
  </si>
  <si>
    <t>Bajardo</t>
  </si>
  <si>
    <t>Balangero</t>
  </si>
  <si>
    <t>Baldichieri d'Asti</t>
  </si>
  <si>
    <t>Baldissero Canavese</t>
  </si>
  <si>
    <t>Baldissero d'Alba</t>
  </si>
  <si>
    <t>Baldissero Torinese</t>
  </si>
  <si>
    <t>Balestrate</t>
  </si>
  <si>
    <t>Balestrino</t>
  </si>
  <si>
    <t>Ballabio</t>
  </si>
  <si>
    <t>Ballao</t>
  </si>
  <si>
    <t>Balme</t>
  </si>
  <si>
    <t>Balmuccia</t>
  </si>
  <si>
    <t>Balocco</t>
  </si>
  <si>
    <t>Balsorano</t>
  </si>
  <si>
    <t>Balvano</t>
  </si>
  <si>
    <t>Balzola</t>
  </si>
  <si>
    <t>Banari</t>
  </si>
  <si>
    <t>Banchette</t>
  </si>
  <si>
    <t>Bannio Anzino</t>
  </si>
  <si>
    <t>Banzi</t>
  </si>
  <si>
    <t>Baone</t>
  </si>
  <si>
    <t>Baradili</t>
  </si>
  <si>
    <t>Baragiano</t>
  </si>
  <si>
    <t>Baranello</t>
  </si>
  <si>
    <t>Barano d'Ischia</t>
  </si>
  <si>
    <t>Baranzate</t>
  </si>
  <si>
    <t>Barasso</t>
  </si>
  <si>
    <t>Baratili San Pietro</t>
  </si>
  <si>
    <t>Barbania</t>
  </si>
  <si>
    <t>Barbara</t>
  </si>
  <si>
    <t>Barbarano Mossano</t>
  </si>
  <si>
    <t>Barbarano Romano</t>
  </si>
  <si>
    <t>Barbaresco</t>
  </si>
  <si>
    <t>Barbariga</t>
  </si>
  <si>
    <t>Barbata</t>
  </si>
  <si>
    <t>Barberino di Mugello</t>
  </si>
  <si>
    <t>Barberino Tavarnelle</t>
  </si>
  <si>
    <t>Barbianello</t>
  </si>
  <si>
    <t>Barbiano</t>
  </si>
  <si>
    <t>Barbona</t>
  </si>
  <si>
    <t>Barcis</t>
  </si>
  <si>
    <t>Bard</t>
  </si>
  <si>
    <t>Bardello con Malgesso e Bregano</t>
  </si>
  <si>
    <t>Bardi</t>
  </si>
  <si>
    <t>Bardineto</t>
  </si>
  <si>
    <t>Bardolino</t>
  </si>
  <si>
    <t>Bardonecchia</t>
  </si>
  <si>
    <t>Bareggio</t>
  </si>
  <si>
    <t>Barengo</t>
  </si>
  <si>
    <t>Baressa</t>
  </si>
  <si>
    <t>Barete</t>
  </si>
  <si>
    <t>Barga</t>
  </si>
  <si>
    <t>Bargagli</t>
  </si>
  <si>
    <t>Barge</t>
  </si>
  <si>
    <t>Barghe</t>
  </si>
  <si>
    <t>Bari Sardo</t>
  </si>
  <si>
    <t>Bariano</t>
  </si>
  <si>
    <t>Baricella</t>
  </si>
  <si>
    <t>Barile</t>
  </si>
  <si>
    <t>Barisciano</t>
  </si>
  <si>
    <t>Barlassina</t>
  </si>
  <si>
    <t>Barni</t>
  </si>
  <si>
    <t>Barolo</t>
  </si>
  <si>
    <t>Barone Canavese</t>
  </si>
  <si>
    <t>Baronissi</t>
  </si>
  <si>
    <t>Barrafranca</t>
  </si>
  <si>
    <t>Barrali</t>
  </si>
  <si>
    <t>Barrea</t>
  </si>
  <si>
    <t>Barumini</t>
  </si>
  <si>
    <t>Barzago</t>
  </si>
  <si>
    <t>Barzana</t>
  </si>
  <si>
    <t>Barzanò</t>
  </si>
  <si>
    <t>Barzio</t>
  </si>
  <si>
    <t>Basaluzzo</t>
  </si>
  <si>
    <t>Bascapè</t>
  </si>
  <si>
    <t>Baschi</t>
  </si>
  <si>
    <t>Basciano</t>
  </si>
  <si>
    <t>Baselga di Pinè</t>
  </si>
  <si>
    <t>Baselice</t>
  </si>
  <si>
    <t>Basiano</t>
  </si>
  <si>
    <t>Basicò</t>
  </si>
  <si>
    <t>Basiglio</t>
  </si>
  <si>
    <t>Basiliano</t>
  </si>
  <si>
    <t>Bassano Bresciano</t>
  </si>
  <si>
    <t>Bassano in Teverina</t>
  </si>
  <si>
    <t>Bassano Romano</t>
  </si>
  <si>
    <t>Bassiano</t>
  </si>
  <si>
    <t>Bassignana</t>
  </si>
  <si>
    <t>Bastia Mondovì</t>
  </si>
  <si>
    <t>Bastia Umbra</t>
  </si>
  <si>
    <t>Bastida Pancarana</t>
  </si>
  <si>
    <t>Bastiglia</t>
  </si>
  <si>
    <t>Battaglia Terme</t>
  </si>
  <si>
    <t>Battifollo</t>
  </si>
  <si>
    <t>Battuda</t>
  </si>
  <si>
    <t>Baucina</t>
  </si>
  <si>
    <t>Bauladu</t>
  </si>
  <si>
    <t>Baunei</t>
  </si>
  <si>
    <t>Baveno</t>
  </si>
  <si>
    <t>Bedero Valcuvia</t>
  </si>
  <si>
    <t>Bedizzole</t>
  </si>
  <si>
    <t>Bedollo</t>
  </si>
  <si>
    <t>Bedonia</t>
  </si>
  <si>
    <t>Bedulita</t>
  </si>
  <si>
    <t>Bee</t>
  </si>
  <si>
    <t>Beinasco</t>
  </si>
  <si>
    <t>Beinette</t>
  </si>
  <si>
    <t>Belcastro</t>
  </si>
  <si>
    <t>Belfiore</t>
  </si>
  <si>
    <t>Belforte all'Isauro</t>
  </si>
  <si>
    <t>Belforte del Chienti</t>
  </si>
  <si>
    <t>Belforte Monferrato</t>
  </si>
  <si>
    <t>Belgioioso</t>
  </si>
  <si>
    <t>Belgirate</t>
  </si>
  <si>
    <t>Bella</t>
  </si>
  <si>
    <t>Bellagio</t>
  </si>
  <si>
    <t>Bellano</t>
  </si>
  <si>
    <t>Bellante</t>
  </si>
  <si>
    <t>Bellaria-Igea Marina</t>
  </si>
  <si>
    <t>Bellegra</t>
  </si>
  <si>
    <t>Bellino</t>
  </si>
  <si>
    <t>Bellinzago Lombardo</t>
  </si>
  <si>
    <t>Bellinzago Novarese</t>
  </si>
  <si>
    <t>Bellizzi</t>
  </si>
  <si>
    <t>Bellona</t>
  </si>
  <si>
    <t>Bellosguardo</t>
  </si>
  <si>
    <t>Bellusco</t>
  </si>
  <si>
    <t>Belmonte Calabro</t>
  </si>
  <si>
    <t>Belmonte Castello</t>
  </si>
  <si>
    <t>Belmonte del Sannio</t>
  </si>
  <si>
    <t>Belmonte in Sabina</t>
  </si>
  <si>
    <t>Belmonte Mezzagno</t>
  </si>
  <si>
    <t>Belmonte Piceno</t>
  </si>
  <si>
    <t>Belpasso</t>
  </si>
  <si>
    <t>Belsito</t>
  </si>
  <si>
    <t>Belvedere di Spinello</t>
  </si>
  <si>
    <t>Belvedere Langhe</t>
  </si>
  <si>
    <t>Belvedere Marittimo</t>
  </si>
  <si>
    <t>Belvedere Ostrense</t>
  </si>
  <si>
    <t>Belveglio</t>
  </si>
  <si>
    <t>Belvì</t>
  </si>
  <si>
    <t>Bema</t>
  </si>
  <si>
    <t>Bene Lario</t>
  </si>
  <si>
    <t>Bene Vagienna</t>
  </si>
  <si>
    <t>Benestare</t>
  </si>
  <si>
    <t>Benetutti</t>
  </si>
  <si>
    <t>Benevello</t>
  </si>
  <si>
    <t>Benevento</t>
  </si>
  <si>
    <t>Benna</t>
  </si>
  <si>
    <t>Bentivoglio</t>
  </si>
  <si>
    <t>Berbenno</t>
  </si>
  <si>
    <t>Berbenno di Valtellina</t>
  </si>
  <si>
    <t>Berceto</t>
  </si>
  <si>
    <t>Berchidda</t>
  </si>
  <si>
    <t>Beregazzo con Figliaro</t>
  </si>
  <si>
    <t>Bereguardo</t>
  </si>
  <si>
    <t>Bergamasco</t>
  </si>
  <si>
    <t>Bergantino</t>
  </si>
  <si>
    <t>Bergeggi</t>
  </si>
  <si>
    <t>Bergolo</t>
  </si>
  <si>
    <t>Berlingo</t>
  </si>
  <si>
    <t>Bernalda</t>
  </si>
  <si>
    <t>Bernareggio</t>
  </si>
  <si>
    <t>Bernate Ticino</t>
  </si>
  <si>
    <t>Bernezzo</t>
  </si>
  <si>
    <t>Bertinoro</t>
  </si>
  <si>
    <t>Bertiolo</t>
  </si>
  <si>
    <t>Bertonico</t>
  </si>
  <si>
    <t>Berzano di San Pietro</t>
  </si>
  <si>
    <t>Berzano di Tortona</t>
  </si>
  <si>
    <t>Berzo Demo</t>
  </si>
  <si>
    <t>Berzo Inferiore</t>
  </si>
  <si>
    <t>Berzo San Fermo</t>
  </si>
  <si>
    <t>Besana in Brianza</t>
  </si>
  <si>
    <t>Besano</t>
  </si>
  <si>
    <t>Besate</t>
  </si>
  <si>
    <t>Besenello</t>
  </si>
  <si>
    <t>Besenzone</t>
  </si>
  <si>
    <t>Besnate</t>
  </si>
  <si>
    <t>Besozzo</t>
  </si>
  <si>
    <t>Bessude</t>
  </si>
  <si>
    <t>Bettola</t>
  </si>
  <si>
    <t>Bettona</t>
  </si>
  <si>
    <t>Beura-Cardezza</t>
  </si>
  <si>
    <t>Bevagna</t>
  </si>
  <si>
    <t>Beverino</t>
  </si>
  <si>
    <t>Bevilacqua</t>
  </si>
  <si>
    <t>Biancavilla</t>
  </si>
  <si>
    <t>Bianchi</t>
  </si>
  <si>
    <t>Bianco</t>
  </si>
  <si>
    <t>Biandrate</t>
  </si>
  <si>
    <t>Biandronno</t>
  </si>
  <si>
    <t>Bianzano</t>
  </si>
  <si>
    <t>Bianzè</t>
  </si>
  <si>
    <t>Bianzone</t>
  </si>
  <si>
    <t>Biassono</t>
  </si>
  <si>
    <t>Bibbiano</t>
  </si>
  <si>
    <t>Bibbiena</t>
  </si>
  <si>
    <t>Bibbona</t>
  </si>
  <si>
    <t>Bibiana</t>
  </si>
  <si>
    <t>Biccari</t>
  </si>
  <si>
    <t>Bicinicco</t>
  </si>
  <si>
    <t>Bidonì</t>
  </si>
  <si>
    <t>Bienno</t>
  </si>
  <si>
    <t>Bieno</t>
  </si>
  <si>
    <t>Bientina</t>
  </si>
  <si>
    <t>Binago</t>
  </si>
  <si>
    <t>Binasco</t>
  </si>
  <si>
    <t>Binetto</t>
  </si>
  <si>
    <t>Bioglio</t>
  </si>
  <si>
    <t>Bionaz</t>
  </si>
  <si>
    <t>Bione</t>
  </si>
  <si>
    <t>Birori</t>
  </si>
  <si>
    <t>Bisaccia</t>
  </si>
  <si>
    <t>Bisacquino</t>
  </si>
  <si>
    <t>Bisceglie</t>
  </si>
  <si>
    <t>Bisegna</t>
  </si>
  <si>
    <t>Bisenti</t>
  </si>
  <si>
    <t>Bisignano</t>
  </si>
  <si>
    <t>Bistagno</t>
  </si>
  <si>
    <t>Bisuschio</t>
  </si>
  <si>
    <t>Bitetto</t>
  </si>
  <si>
    <t>Bitonto</t>
  </si>
  <si>
    <t>Bitritto</t>
  </si>
  <si>
    <t>Bitti</t>
  </si>
  <si>
    <t>Bivona</t>
  </si>
  <si>
    <t>Bivongi</t>
  </si>
  <si>
    <t>Bizzarone</t>
  </si>
  <si>
    <t>Bleggio Superiore</t>
  </si>
  <si>
    <t>Blello</t>
  </si>
  <si>
    <t>Blera</t>
  </si>
  <si>
    <t>Blessagno</t>
  </si>
  <si>
    <t>Blevio</t>
  </si>
  <si>
    <t>Blufi</t>
  </si>
  <si>
    <t>Boara Pisani</t>
  </si>
  <si>
    <t>Bobbio</t>
  </si>
  <si>
    <t>Bobbio Pellice</t>
  </si>
  <si>
    <t>Boca</t>
  </si>
  <si>
    <t>Bocchigliero</t>
  </si>
  <si>
    <t>Boccioleto</t>
  </si>
  <si>
    <t>Bocenago</t>
  </si>
  <si>
    <t>Bodio Lomnago</t>
  </si>
  <si>
    <t>Boffalora d'Adda</t>
  </si>
  <si>
    <t>Boffalora sopra Ticino</t>
  </si>
  <si>
    <t>Bogliasco</t>
  </si>
  <si>
    <t>Bognanco</t>
  </si>
  <si>
    <t>Bogogno</t>
  </si>
  <si>
    <t>Boissano</t>
  </si>
  <si>
    <t>Bojano</t>
  </si>
  <si>
    <t>Bolano</t>
  </si>
  <si>
    <t>Bolgare</t>
  </si>
  <si>
    <t>Bollengo</t>
  </si>
  <si>
    <t>Bolognano</t>
  </si>
  <si>
    <t>Bolognetta</t>
  </si>
  <si>
    <t>Bolognola</t>
  </si>
  <si>
    <t>Bolotana</t>
  </si>
  <si>
    <t>Bolsena</t>
  </si>
  <si>
    <t>Boltiere</t>
  </si>
  <si>
    <t>Bolzano Novarese</t>
  </si>
  <si>
    <t>Bolzano Vicentino</t>
  </si>
  <si>
    <t>Bomarzo</t>
  </si>
  <si>
    <t>Bomba</t>
  </si>
  <si>
    <t>Bompensiere</t>
  </si>
  <si>
    <t>Bompietro</t>
  </si>
  <si>
    <t>Bomporto</t>
  </si>
  <si>
    <t>Bonarcado</t>
  </si>
  <si>
    <t>Bonassola</t>
  </si>
  <si>
    <t>Bonate Sopra</t>
  </si>
  <si>
    <t>Bonate Sotto</t>
  </si>
  <si>
    <t>Bonavigo</t>
  </si>
  <si>
    <t>Bondeno</t>
  </si>
  <si>
    <t>Bondone</t>
  </si>
  <si>
    <t>Bonea</t>
  </si>
  <si>
    <t>Bonefro</t>
  </si>
  <si>
    <t>Bonemerse</t>
  </si>
  <si>
    <t>Bonifati</t>
  </si>
  <si>
    <t>Bonito</t>
  </si>
  <si>
    <t>Bonnanaro</t>
  </si>
  <si>
    <t>Bono</t>
  </si>
  <si>
    <t>Bonorva</t>
  </si>
  <si>
    <t>Bonvicino</t>
  </si>
  <si>
    <t>Borbona</t>
  </si>
  <si>
    <t>Borca di Cadore</t>
  </si>
  <si>
    <t>Bordano</t>
  </si>
  <si>
    <t>Bordighera</t>
  </si>
  <si>
    <t>Bordolano</t>
  </si>
  <si>
    <t>Bore</t>
  </si>
  <si>
    <t>Boretto</t>
  </si>
  <si>
    <t>Borgarello</t>
  </si>
  <si>
    <t>Borgaro Torinese</t>
  </si>
  <si>
    <t>Borgetto</t>
  </si>
  <si>
    <t>Borghetto d'Arroscia</t>
  </si>
  <si>
    <t>Borghetto di Borbera</t>
  </si>
  <si>
    <t>Borghetto di Vara</t>
  </si>
  <si>
    <t>Borghetto Lodigiano</t>
  </si>
  <si>
    <t>Borghetto Santo Spirito</t>
  </si>
  <si>
    <t>Borghi</t>
  </si>
  <si>
    <t>Borgia</t>
  </si>
  <si>
    <t>Borgiallo</t>
  </si>
  <si>
    <t>Borgio Verezzi</t>
  </si>
  <si>
    <t>Borgo a Mozzano</t>
  </si>
  <si>
    <t>Borgo Chiese</t>
  </si>
  <si>
    <t>Borgo d'Ale</t>
  </si>
  <si>
    <t>Borgo d'Anaunia</t>
  </si>
  <si>
    <t>Borgo di Terzo</t>
  </si>
  <si>
    <t>Borgo Lares</t>
  </si>
  <si>
    <t>Borgo Mantovano</t>
  </si>
  <si>
    <t>Borgo Pace</t>
  </si>
  <si>
    <t>Borgo Priolo</t>
  </si>
  <si>
    <t>Borgo San Dalmazzo</t>
  </si>
  <si>
    <t>Borgo San Giacomo</t>
  </si>
  <si>
    <t>Borgo San Giovanni</t>
  </si>
  <si>
    <t>Borgo San Lorenzo</t>
  </si>
  <si>
    <t>Borgo San Martino</t>
  </si>
  <si>
    <t>Borgo San Siro</t>
  </si>
  <si>
    <t>Borgo Ticino</t>
  </si>
  <si>
    <t>Borgo Tossignano</t>
  </si>
  <si>
    <t>Borgo Val di Taro</t>
  </si>
  <si>
    <t>Borgo Valbelluna</t>
  </si>
  <si>
    <t>Borgo Valsugana</t>
  </si>
  <si>
    <t>Borgo Velino</t>
  </si>
  <si>
    <t>Borgo Veneto</t>
  </si>
  <si>
    <t>Borgo Vercelli</t>
  </si>
  <si>
    <t>Borgo Virgilio</t>
  </si>
  <si>
    <t>Borgocarbonara</t>
  </si>
  <si>
    <t>Borgofranco d'Ivrea</t>
  </si>
  <si>
    <t>Borgolavezzaro</t>
  </si>
  <si>
    <t>Borgomale</t>
  </si>
  <si>
    <t>Borgomanero</t>
  </si>
  <si>
    <t>Borgomaro</t>
  </si>
  <si>
    <t>Borgomasino</t>
  </si>
  <si>
    <t>Borgomezzavalle</t>
  </si>
  <si>
    <t>Borgone Susa</t>
  </si>
  <si>
    <t>Borgonovo Val Tidone</t>
  </si>
  <si>
    <t>Borgoratto Alessandrino</t>
  </si>
  <si>
    <t>Borgoratto Mormorolo</t>
  </si>
  <si>
    <t>Borgoricco</t>
  </si>
  <si>
    <t>Borgorose</t>
  </si>
  <si>
    <t>Borgosatollo</t>
  </si>
  <si>
    <t>Borgosesia</t>
  </si>
  <si>
    <t>Bormida</t>
  </si>
  <si>
    <t>Bormio</t>
  </si>
  <si>
    <t>Bornasco</t>
  </si>
  <si>
    <t>Borno</t>
  </si>
  <si>
    <t>Boroneddu</t>
  </si>
  <si>
    <t>Borore</t>
  </si>
  <si>
    <t>Borrello</t>
  </si>
  <si>
    <t>Borriana</t>
  </si>
  <si>
    <t>Borso del Grappa</t>
  </si>
  <si>
    <t>Bortigali</t>
  </si>
  <si>
    <t>Bortigiadas</t>
  </si>
  <si>
    <t>Borutta</t>
  </si>
  <si>
    <t>Borzonasca</t>
  </si>
  <si>
    <t>Bosa</t>
  </si>
  <si>
    <t>Bosaro</t>
  </si>
  <si>
    <t>Boschi Sant'Anna</t>
  </si>
  <si>
    <t>Bosco Chiesanuova</t>
  </si>
  <si>
    <t>Bosco Marengo</t>
  </si>
  <si>
    <t>Bosconero</t>
  </si>
  <si>
    <t>Boscoreale</t>
  </si>
  <si>
    <t>Boscotrecase</t>
  </si>
  <si>
    <t>Bosia</t>
  </si>
  <si>
    <t>Bosio</t>
  </si>
  <si>
    <t>Bosisio Parini</t>
  </si>
  <si>
    <t>Bosnasco</t>
  </si>
  <si>
    <t>Bossico</t>
  </si>
  <si>
    <t>Bossolasco</t>
  </si>
  <si>
    <t>Botricello</t>
  </si>
  <si>
    <t>Botrugno</t>
  </si>
  <si>
    <t>Bottanuco</t>
  </si>
  <si>
    <t>Botticino</t>
  </si>
  <si>
    <t>Bottidda</t>
  </si>
  <si>
    <t>Bova</t>
  </si>
  <si>
    <t>Bova Marina</t>
  </si>
  <si>
    <t>Bovalino</t>
  </si>
  <si>
    <t>Bovegno</t>
  </si>
  <si>
    <t>Boves</t>
  </si>
  <si>
    <t>Bovezzo</t>
  </si>
  <si>
    <t>Boville Ernica</t>
  </si>
  <si>
    <t>Bovino</t>
  </si>
  <si>
    <t>Bovisio-Masciago</t>
  </si>
  <si>
    <t>Bovolenta</t>
  </si>
  <si>
    <t>Bovolone</t>
  </si>
  <si>
    <t>Bozzole</t>
  </si>
  <si>
    <t>Bozzolo</t>
  </si>
  <si>
    <t>Bra</t>
  </si>
  <si>
    <t>Bracca</t>
  </si>
  <si>
    <t>Bracciano</t>
  </si>
  <si>
    <t>Bracigliano</t>
  </si>
  <si>
    <t>Braies</t>
  </si>
  <si>
    <t>Brallo di Pregola</t>
  </si>
  <si>
    <t>Brancaleone</t>
  </si>
  <si>
    <t>Brandico</t>
  </si>
  <si>
    <t>Brandizzo</t>
  </si>
  <si>
    <t>Branzi</t>
  </si>
  <si>
    <t>Braone</t>
  </si>
  <si>
    <t>Brebbia</t>
  </si>
  <si>
    <t>Breda di Piave</t>
  </si>
  <si>
    <t>Breganze</t>
  </si>
  <si>
    <t>Bregnano</t>
  </si>
  <si>
    <t>Brembate</t>
  </si>
  <si>
    <t>Brembate di Sopra</t>
  </si>
  <si>
    <t>Brembio</t>
  </si>
  <si>
    <t>Breme</t>
  </si>
  <si>
    <t>Brendola</t>
  </si>
  <si>
    <t>Brenna</t>
  </si>
  <si>
    <t>Brennero</t>
  </si>
  <si>
    <t>Breno</t>
  </si>
  <si>
    <t>Brenta</t>
  </si>
  <si>
    <t>Brentino Belluno</t>
  </si>
  <si>
    <t>Brentonico</t>
  </si>
  <si>
    <t>Brenzone sul Garda</t>
  </si>
  <si>
    <t>Brescello</t>
  </si>
  <si>
    <t>Bresimo</t>
  </si>
  <si>
    <t>Bressana Bottarone</t>
  </si>
  <si>
    <t>Bressanone</t>
  </si>
  <si>
    <t>Bressanvido</t>
  </si>
  <si>
    <t>Bresso</t>
  </si>
  <si>
    <t>Brezzo di Bedero</t>
  </si>
  <si>
    <t>Briaglia</t>
  </si>
  <si>
    <t>Briatico</t>
  </si>
  <si>
    <t>Bricherasio</t>
  </si>
  <si>
    <t>Brienno</t>
  </si>
  <si>
    <t>Brienza</t>
  </si>
  <si>
    <t>Briga Alta</t>
  </si>
  <si>
    <t>Briga Novarese</t>
  </si>
  <si>
    <t>Brignano Gera d'Adda</t>
  </si>
  <si>
    <t>Brignano-Frascata</t>
  </si>
  <si>
    <t>Brindisi Montagna</t>
  </si>
  <si>
    <t>Brinzio</t>
  </si>
  <si>
    <t>Briona</t>
  </si>
  <si>
    <t>Brione</t>
  </si>
  <si>
    <t>Briosco</t>
  </si>
  <si>
    <t>Brisighella</t>
  </si>
  <si>
    <t>Brissago-Valtravaglia</t>
  </si>
  <si>
    <t>Brissogne</t>
  </si>
  <si>
    <t>Brittoli</t>
  </si>
  <si>
    <t>Brivio</t>
  </si>
  <si>
    <t>Broccostella</t>
  </si>
  <si>
    <t>Brogliano</t>
  </si>
  <si>
    <t>Brognaturo</t>
  </si>
  <si>
    <t>Brolo</t>
  </si>
  <si>
    <t>Brondello</t>
  </si>
  <si>
    <t>Broni</t>
  </si>
  <si>
    <t>Bronte</t>
  </si>
  <si>
    <t>Bronzolo</t>
  </si>
  <si>
    <t>Brossasco</t>
  </si>
  <si>
    <t>Brosso</t>
  </si>
  <si>
    <t>Brovello-Carpugnino</t>
  </si>
  <si>
    <t>Brozolo</t>
  </si>
  <si>
    <t>Brugherio</t>
  </si>
  <si>
    <t>Brugine</t>
  </si>
  <si>
    <t>Brugnato</t>
  </si>
  <si>
    <t>Brugnera</t>
  </si>
  <si>
    <t>Bruino</t>
  </si>
  <si>
    <t>Brumano</t>
  </si>
  <si>
    <t>Brunate</t>
  </si>
  <si>
    <t>Brunello</t>
  </si>
  <si>
    <t>Brunico</t>
  </si>
  <si>
    <t>Bruno</t>
  </si>
  <si>
    <t>Brusaporto</t>
  </si>
  <si>
    <t>Brusasco</t>
  </si>
  <si>
    <t>Brusciano</t>
  </si>
  <si>
    <t>Brusimpiano</t>
  </si>
  <si>
    <t>Brusnengo</t>
  </si>
  <si>
    <t>Brusson</t>
  </si>
  <si>
    <t>Bruzolo</t>
  </si>
  <si>
    <t>Bruzzano Zeffirio</t>
  </si>
  <si>
    <t>Bubbiano</t>
  </si>
  <si>
    <t>Bubbio</t>
  </si>
  <si>
    <t>Buccheri</t>
  </si>
  <si>
    <t>Bucchianico</t>
  </si>
  <si>
    <t>Bucciano</t>
  </si>
  <si>
    <t>Buccinasco</t>
  </si>
  <si>
    <t>Buccino</t>
  </si>
  <si>
    <t>Bucine</t>
  </si>
  <si>
    <t>Buddusò</t>
  </si>
  <si>
    <t>Budoia</t>
  </si>
  <si>
    <t>Budoni</t>
  </si>
  <si>
    <t>Budrio</t>
  </si>
  <si>
    <t>Buggerru</t>
  </si>
  <si>
    <t>Buggiano</t>
  </si>
  <si>
    <t>Buglio in Monte</t>
  </si>
  <si>
    <t>Bugnara</t>
  </si>
  <si>
    <t>Buguggiate</t>
  </si>
  <si>
    <t>Buja</t>
  </si>
  <si>
    <t>Bulciago</t>
  </si>
  <si>
    <t>Bulgarograsso</t>
  </si>
  <si>
    <t>Bultei</t>
  </si>
  <si>
    <t>Bulzi</t>
  </si>
  <si>
    <t>Buonabitacolo</t>
  </si>
  <si>
    <t>Buonalbergo</t>
  </si>
  <si>
    <t>Buonconvento</t>
  </si>
  <si>
    <t>Buonvicino</t>
  </si>
  <si>
    <t>Burago di Molgora</t>
  </si>
  <si>
    <t>Burcei</t>
  </si>
  <si>
    <t>Burgio</t>
  </si>
  <si>
    <t>Burgos</t>
  </si>
  <si>
    <t>Buriasco</t>
  </si>
  <si>
    <t>Burolo</t>
  </si>
  <si>
    <t>Buronzo</t>
  </si>
  <si>
    <t>Busachi</t>
  </si>
  <si>
    <t>Busalla</t>
  </si>
  <si>
    <t>Busano</t>
  </si>
  <si>
    <t>Busca</t>
  </si>
  <si>
    <t>Buscate</t>
  </si>
  <si>
    <t>Buscemi</t>
  </si>
  <si>
    <t>Buseto Palizzolo</t>
  </si>
  <si>
    <t>Busnago</t>
  </si>
  <si>
    <t>Bussero</t>
  </si>
  <si>
    <t>Busseto</t>
  </si>
  <si>
    <t>Bussi sul Tirino</t>
  </si>
  <si>
    <t>Busso</t>
  </si>
  <si>
    <t>Bussolengo</t>
  </si>
  <si>
    <t>Bussoleno</t>
  </si>
  <si>
    <t>Busto Arsizio</t>
  </si>
  <si>
    <t>Busto Garolfo</t>
  </si>
  <si>
    <t>Butera</t>
  </si>
  <si>
    <t>Buti</t>
  </si>
  <si>
    <t>Buttapietra</t>
  </si>
  <si>
    <t>Buttigliera Alta</t>
  </si>
  <si>
    <t>Buttigliera d'Asti</t>
  </si>
  <si>
    <t>Buttrio</t>
  </si>
  <si>
    <t>Cabella Ligure</t>
  </si>
  <si>
    <t>Cabiate</t>
  </si>
  <si>
    <t>Cabras</t>
  </si>
  <si>
    <t>Caccamo</t>
  </si>
  <si>
    <t>Caccuri</t>
  </si>
  <si>
    <t>Cadegliano-Viconago</t>
  </si>
  <si>
    <t>Cadelbosco di Sopra</t>
  </si>
  <si>
    <t>Cadeo</t>
  </si>
  <si>
    <t>Caderzone Terme</t>
  </si>
  <si>
    <t>Cadoneghe</t>
  </si>
  <si>
    <t>Cadorago</t>
  </si>
  <si>
    <t>Cadrezzate con Osmate</t>
  </si>
  <si>
    <t>Caerano di San Marco</t>
  </si>
  <si>
    <t>Cafasse</t>
  </si>
  <si>
    <t>Caggiano</t>
  </si>
  <si>
    <t>Cagli</t>
  </si>
  <si>
    <t>Caglio</t>
  </si>
  <si>
    <t>Cagnano Amiterno</t>
  </si>
  <si>
    <t>Cagnano Varano</t>
  </si>
  <si>
    <t>Caianello</t>
  </si>
  <si>
    <t>Caiazzo</t>
  </si>
  <si>
    <t>Caines</t>
  </si>
  <si>
    <t>Caino</t>
  </si>
  <si>
    <t>Caiolo</t>
  </si>
  <si>
    <t>Cairano</t>
  </si>
  <si>
    <t>Cairate</t>
  </si>
  <si>
    <t>Cairo Montenotte</t>
  </si>
  <si>
    <t>Calabritto</t>
  </si>
  <si>
    <t>Calalzo di Cadore</t>
  </si>
  <si>
    <t>Calamandrana</t>
  </si>
  <si>
    <t>Calamonaci</t>
  </si>
  <si>
    <t>Calangianus</t>
  </si>
  <si>
    <t>Calanna</t>
  </si>
  <si>
    <t>Calasca-Castiglione</t>
  </si>
  <si>
    <t>Calascibetta</t>
  </si>
  <si>
    <t>Calascio</t>
  </si>
  <si>
    <t>Calasetta</t>
  </si>
  <si>
    <t>Calatabiano</t>
  </si>
  <si>
    <t>Calatafimi-Segesta</t>
  </si>
  <si>
    <t>Calcata</t>
  </si>
  <si>
    <t>Calceranica al Lago</t>
  </si>
  <si>
    <t>Calci</t>
  </si>
  <si>
    <t>Calciano</t>
  </si>
  <si>
    <t>Calcinaia</t>
  </si>
  <si>
    <t>Calcinate</t>
  </si>
  <si>
    <t>Calcinato</t>
  </si>
  <si>
    <t>Calcio</t>
  </si>
  <si>
    <t>Calco</t>
  </si>
  <si>
    <t>Caldaro sulla strada del vino</t>
  </si>
  <si>
    <t>Caldarola</t>
  </si>
  <si>
    <t>Calderara di Reno</t>
  </si>
  <si>
    <t>Caldes</t>
  </si>
  <si>
    <t>Caldiero</t>
  </si>
  <si>
    <t>Caldogno</t>
  </si>
  <si>
    <t>Caldonazzo</t>
  </si>
  <si>
    <t>Calendasco</t>
  </si>
  <si>
    <t>Calenzano</t>
  </si>
  <si>
    <t>Calestano</t>
  </si>
  <si>
    <t>Calice al Cornoviglio</t>
  </si>
  <si>
    <t>Calice Ligure</t>
  </si>
  <si>
    <t>Calimera</t>
  </si>
  <si>
    <t>Calitri</t>
  </si>
  <si>
    <t>Calizzano</t>
  </si>
  <si>
    <t>Callabiana</t>
  </si>
  <si>
    <t>Calliano</t>
  </si>
  <si>
    <t>Calliano Monferrato</t>
  </si>
  <si>
    <t>Calolziocorte</t>
  </si>
  <si>
    <t>Calopezzati</t>
  </si>
  <si>
    <t>Calosso</t>
  </si>
  <si>
    <t>Caloveto</t>
  </si>
  <si>
    <t>Caltabellotta</t>
  </si>
  <si>
    <t>Caltanissetta</t>
  </si>
  <si>
    <t>Caltavuturo</t>
  </si>
  <si>
    <t>Caltignaga</t>
  </si>
  <si>
    <t>Calto</t>
  </si>
  <si>
    <t>Caltrano</t>
  </si>
  <si>
    <t>Calusco d'Adda</t>
  </si>
  <si>
    <t>Caluso</t>
  </si>
  <si>
    <t>Calvagese della Riviera</t>
  </si>
  <si>
    <t>Calvanico</t>
  </si>
  <si>
    <t>Calvatone</t>
  </si>
  <si>
    <t>Calvello</t>
  </si>
  <si>
    <t>Calvene</t>
  </si>
  <si>
    <t>Calvenzano</t>
  </si>
  <si>
    <t>Calvera</t>
  </si>
  <si>
    <t>Calvi</t>
  </si>
  <si>
    <t>Calvi dell'Umbria</t>
  </si>
  <si>
    <t>Calvi Risorta</t>
  </si>
  <si>
    <t>Calvignano</t>
  </si>
  <si>
    <t>Calvignasco</t>
  </si>
  <si>
    <t>Calvisano</t>
  </si>
  <si>
    <t>Calvizzano</t>
  </si>
  <si>
    <t>Camagna Monferrato</t>
  </si>
  <si>
    <t>Camaiore</t>
  </si>
  <si>
    <t>Camandona</t>
  </si>
  <si>
    <t>Camastra</t>
  </si>
  <si>
    <t>Cambiago</t>
  </si>
  <si>
    <t>Cambiano</t>
  </si>
  <si>
    <t>Cambiasca</t>
  </si>
  <si>
    <t>Camburzano</t>
  </si>
  <si>
    <t>Camerana</t>
  </si>
  <si>
    <t>Camerano</t>
  </si>
  <si>
    <t>Camerano Casasco</t>
  </si>
  <si>
    <t>Camerata Cornello</t>
  </si>
  <si>
    <t>Camerata Nuova</t>
  </si>
  <si>
    <t>Camerata Picena</t>
  </si>
  <si>
    <t>Cameri</t>
  </si>
  <si>
    <t>Camerino</t>
  </si>
  <si>
    <t>Camerota</t>
  </si>
  <si>
    <t>Camigliano</t>
  </si>
  <si>
    <t>Camini</t>
  </si>
  <si>
    <t>Camino</t>
  </si>
  <si>
    <t>Camino al Tagliamento</t>
  </si>
  <si>
    <t>Camisano</t>
  </si>
  <si>
    <t>Camisano Vicentino</t>
  </si>
  <si>
    <t>Cammarata</t>
  </si>
  <si>
    <t>Camogli</t>
  </si>
  <si>
    <t>Campagna</t>
  </si>
  <si>
    <t>Campagna Lupia</t>
  </si>
  <si>
    <t>Campagnano di Roma</t>
  </si>
  <si>
    <t>Campagnatico</t>
  </si>
  <si>
    <t>Campagnola Cremasca</t>
  </si>
  <si>
    <t>Campagnola Emilia</t>
  </si>
  <si>
    <t>Campana</t>
  </si>
  <si>
    <t>Camparada</t>
  </si>
  <si>
    <t>Campegine</t>
  </si>
  <si>
    <t>Campello sul Clitunno</t>
  </si>
  <si>
    <t>Campertogno</t>
  </si>
  <si>
    <t>Campi Salentina</t>
  </si>
  <si>
    <t>Campiglia Cervo</t>
  </si>
  <si>
    <t>Campiglia dei Berici</t>
  </si>
  <si>
    <t>Campiglia Marittima</t>
  </si>
  <si>
    <t>Campiglione Fenile</t>
  </si>
  <si>
    <t>Campione d'Italia</t>
  </si>
  <si>
    <t>Campitello di Fassa</t>
  </si>
  <si>
    <t>Campli</t>
  </si>
  <si>
    <t>Campo Calabro</t>
  </si>
  <si>
    <t>Campo di Giove</t>
  </si>
  <si>
    <t>Campo di Trens</t>
  </si>
  <si>
    <t>Campo Ligure</t>
  </si>
  <si>
    <t>Campo nell'Elba</t>
  </si>
  <si>
    <t>Campo San Martino</t>
  </si>
  <si>
    <t>Campo Tures</t>
  </si>
  <si>
    <t>Campobello di Licata</t>
  </si>
  <si>
    <t>Campobello di Mazara</t>
  </si>
  <si>
    <t>Campochiaro</t>
  </si>
  <si>
    <t>Campodarsego</t>
  </si>
  <si>
    <t>Campodenno</t>
  </si>
  <si>
    <t>Campodimele</t>
  </si>
  <si>
    <t>Campodipietra</t>
  </si>
  <si>
    <t>Campodolcino</t>
  </si>
  <si>
    <t>Campodoro</t>
  </si>
  <si>
    <t>Campofelice di Fitalia</t>
  </si>
  <si>
    <t>Campofelice di Roccella</t>
  </si>
  <si>
    <t>Campofilone</t>
  </si>
  <si>
    <t>Campofiorito</t>
  </si>
  <si>
    <t>Campoformido</t>
  </si>
  <si>
    <t>Campofranco</t>
  </si>
  <si>
    <t>Campogalliano</t>
  </si>
  <si>
    <t>Campolattaro</t>
  </si>
  <si>
    <t>Campoli Appennino</t>
  </si>
  <si>
    <t>Campoli del Monte Taburno</t>
  </si>
  <si>
    <t>Campolieto</t>
  </si>
  <si>
    <t>Campolongo Maggiore</t>
  </si>
  <si>
    <t>Campolongo Tapogliano</t>
  </si>
  <si>
    <t>Campomaggiore</t>
  </si>
  <si>
    <t>Campomarino</t>
  </si>
  <si>
    <t>Campomorone</t>
  </si>
  <si>
    <t>Camponogara</t>
  </si>
  <si>
    <t>Campora</t>
  </si>
  <si>
    <t>Camporeale</t>
  </si>
  <si>
    <t>Camporgiano</t>
  </si>
  <si>
    <t>Camporosso</t>
  </si>
  <si>
    <t>Camporotondo di Fiastrone</t>
  </si>
  <si>
    <t>Camporotondo Etneo</t>
  </si>
  <si>
    <t>Camposampiero</t>
  </si>
  <si>
    <t>Camposano</t>
  </si>
  <si>
    <t>Camposanto</t>
  </si>
  <si>
    <t>Campospinoso Albaredo</t>
  </si>
  <si>
    <t>Campotosto</t>
  </si>
  <si>
    <t>Camugnano</t>
  </si>
  <si>
    <t>Canal San Bovo</t>
  </si>
  <si>
    <t>Canale</t>
  </si>
  <si>
    <t>Canale d'Agordo</t>
  </si>
  <si>
    <t>Canale Monterano</t>
  </si>
  <si>
    <t>Canaro</t>
  </si>
  <si>
    <t>Canazei</t>
  </si>
  <si>
    <t>Cancellara</t>
  </si>
  <si>
    <t>Cancello ed Arnone</t>
  </si>
  <si>
    <t>Canda</t>
  </si>
  <si>
    <t>Candela</t>
  </si>
  <si>
    <t>Candelo</t>
  </si>
  <si>
    <t>Candia Canavese</t>
  </si>
  <si>
    <t>Candia Lomellina</t>
  </si>
  <si>
    <t>Candiana</t>
  </si>
  <si>
    <t>Candida</t>
  </si>
  <si>
    <t>Candidoni</t>
  </si>
  <si>
    <t>Candiolo</t>
  </si>
  <si>
    <t>Canegrate</t>
  </si>
  <si>
    <t>Canelli</t>
  </si>
  <si>
    <t>Canepina</t>
  </si>
  <si>
    <t>Caneva</t>
  </si>
  <si>
    <t>Canicattini Bagni</t>
  </si>
  <si>
    <t>Canino</t>
  </si>
  <si>
    <t>Canischio</t>
  </si>
  <si>
    <t>Canistro</t>
  </si>
  <si>
    <t>Canna</t>
  </si>
  <si>
    <t>Cannalonga</t>
  </si>
  <si>
    <t>Cannara</t>
  </si>
  <si>
    <t>Cannero Riviera</t>
  </si>
  <si>
    <t>Canneto Pavese</t>
  </si>
  <si>
    <t>Canneto sull'Oglio</t>
  </si>
  <si>
    <t>Cannobio</t>
  </si>
  <si>
    <t>Cannole</t>
  </si>
  <si>
    <t>Canolo</t>
  </si>
  <si>
    <t>Canonica d'Adda</t>
  </si>
  <si>
    <t>Canosa di Puglia</t>
  </si>
  <si>
    <t>Canosa Sannita</t>
  </si>
  <si>
    <t>Canosio</t>
  </si>
  <si>
    <t>Canossa</t>
  </si>
  <si>
    <t>Cansano</t>
  </si>
  <si>
    <t>Cantagallo</t>
  </si>
  <si>
    <t>Cantalice</t>
  </si>
  <si>
    <t>Cantalupa</t>
  </si>
  <si>
    <t>Cantalupo in Sabina</t>
  </si>
  <si>
    <t>Cantalupo Ligure</t>
  </si>
  <si>
    <t>Cantalupo nel Sannio</t>
  </si>
  <si>
    <t>Cantarana</t>
  </si>
  <si>
    <t>Cantello</t>
  </si>
  <si>
    <t>Canterano</t>
  </si>
  <si>
    <t>Cantiano</t>
  </si>
  <si>
    <t>Cantoira</t>
  </si>
  <si>
    <t>Canzano</t>
  </si>
  <si>
    <t>Canzo</t>
  </si>
  <si>
    <t>Caorle</t>
  </si>
  <si>
    <t>Caorso</t>
  </si>
  <si>
    <t>Capaccio Paestum</t>
  </si>
  <si>
    <t>Capaci</t>
  </si>
  <si>
    <t>Capalbio</t>
  </si>
  <si>
    <t>Capannoli</t>
  </si>
  <si>
    <t>Capena</t>
  </si>
  <si>
    <t>Capergnanica</t>
  </si>
  <si>
    <t>Capestrano</t>
  </si>
  <si>
    <t>Capiago Intimiano</t>
  </si>
  <si>
    <t>Capistrano</t>
  </si>
  <si>
    <t>Capistrello</t>
  </si>
  <si>
    <t>Capitignano</t>
  </si>
  <si>
    <t>Capizzi</t>
  </si>
  <si>
    <t>Capizzone</t>
  </si>
  <si>
    <t>Capo d'Orlando</t>
  </si>
  <si>
    <t>Capo di Ponte</t>
  </si>
  <si>
    <t>Capodimonte</t>
  </si>
  <si>
    <t>Capodrise</t>
  </si>
  <si>
    <t>Capoliveri</t>
  </si>
  <si>
    <t>Capolona</t>
  </si>
  <si>
    <t>Caponago</t>
  </si>
  <si>
    <t>Caporciano</t>
  </si>
  <si>
    <t>Caposele</t>
  </si>
  <si>
    <t>Capoterra</t>
  </si>
  <si>
    <t>Capovalle</t>
  </si>
  <si>
    <t>Cappadocia</t>
  </si>
  <si>
    <t>Cappella Cantone</t>
  </si>
  <si>
    <t>Cappella de' Picenardi</t>
  </si>
  <si>
    <t>Cappella Maggiore</t>
  </si>
  <si>
    <t>Cappelle sul Tavo</t>
  </si>
  <si>
    <t>Capracotta</t>
  </si>
  <si>
    <t>Capraia e Limite</t>
  </si>
  <si>
    <t>Capraia Isola</t>
  </si>
  <si>
    <t>Capralba</t>
  </si>
  <si>
    <t>Capranica</t>
  </si>
  <si>
    <t>Capranica Prenestina</t>
  </si>
  <si>
    <t>Caprarica di Lecce</t>
  </si>
  <si>
    <t>Caprarola</t>
  </si>
  <si>
    <t>Caprauna</t>
  </si>
  <si>
    <t>Caprese Michelangelo</t>
  </si>
  <si>
    <t>Caprezzo</t>
  </si>
  <si>
    <t>Capri</t>
  </si>
  <si>
    <t>Capri Leone</t>
  </si>
  <si>
    <t>Capriana</t>
  </si>
  <si>
    <t>Capriano del Colle</t>
  </si>
  <si>
    <t>Capriata d'Orba</t>
  </si>
  <si>
    <t>Capriate San Gervasio</t>
  </si>
  <si>
    <t>Capriati a Volturno</t>
  </si>
  <si>
    <t>Caprie</t>
  </si>
  <si>
    <t>Capriglia Irpina</t>
  </si>
  <si>
    <t>Capriglio</t>
  </si>
  <si>
    <t>Caprile</t>
  </si>
  <si>
    <t>Caprino Bergamasco</t>
  </si>
  <si>
    <t>Caprino Veronese</t>
  </si>
  <si>
    <t>Capriolo</t>
  </si>
  <si>
    <t>Capriva del Friuli</t>
  </si>
  <si>
    <t>Capua</t>
  </si>
  <si>
    <t>Capurso</t>
  </si>
  <si>
    <t>Caraffa del Bianco</t>
  </si>
  <si>
    <t>Caraffa di Catanzaro</t>
  </si>
  <si>
    <t>Caraglio</t>
  </si>
  <si>
    <t>Caramagna Piemonte</t>
  </si>
  <si>
    <t>Caramanico Terme</t>
  </si>
  <si>
    <t>Carapelle</t>
  </si>
  <si>
    <t>Carapelle Calvisio</t>
  </si>
  <si>
    <t>Carasco</t>
  </si>
  <si>
    <t>Carassai</t>
  </si>
  <si>
    <t>Carate Brianza</t>
  </si>
  <si>
    <t>Carate Urio</t>
  </si>
  <si>
    <t>Caravaggio</t>
  </si>
  <si>
    <t>Caravate</t>
  </si>
  <si>
    <t>Caravino</t>
  </si>
  <si>
    <t>Caravonica</t>
  </si>
  <si>
    <t>Carbognano</t>
  </si>
  <si>
    <t>Carbonara al Ticino</t>
  </si>
  <si>
    <t>Carbonara di Nola</t>
  </si>
  <si>
    <t>Carbonara Scrivia</t>
  </si>
  <si>
    <t>Carbonate</t>
  </si>
  <si>
    <t>Carbone</t>
  </si>
  <si>
    <t>Carbonera</t>
  </si>
  <si>
    <t>Carbonia</t>
  </si>
  <si>
    <t>Carcare</t>
  </si>
  <si>
    <t>Carcoforo</t>
  </si>
  <si>
    <t>Cardano al Campo</t>
  </si>
  <si>
    <t>Cardè</t>
  </si>
  <si>
    <t>Cardedu</t>
  </si>
  <si>
    <t>Cardeto</t>
  </si>
  <si>
    <t>Cardinale</t>
  </si>
  <si>
    <t>Cardito</t>
  </si>
  <si>
    <t>Careggine</t>
  </si>
  <si>
    <t>Carema</t>
  </si>
  <si>
    <t>Carenno</t>
  </si>
  <si>
    <t>Carentino</t>
  </si>
  <si>
    <t>Careri</t>
  </si>
  <si>
    <t>Caresana</t>
  </si>
  <si>
    <t>Caresanablot</t>
  </si>
  <si>
    <t>Carezzano</t>
  </si>
  <si>
    <t>Carfizzi</t>
  </si>
  <si>
    <t>Cargeghe</t>
  </si>
  <si>
    <t>Cariati</t>
  </si>
  <si>
    <t>Carife</t>
  </si>
  <si>
    <t>Carignano</t>
  </si>
  <si>
    <t>Carimate</t>
  </si>
  <si>
    <t>Carinaro</t>
  </si>
  <si>
    <t>Carinola</t>
  </si>
  <si>
    <t>Carisio</t>
  </si>
  <si>
    <t>Carisolo</t>
  </si>
  <si>
    <t>Carlantino</t>
  </si>
  <si>
    <t>Carlazzo</t>
  </si>
  <si>
    <t>Carlentini</t>
  </si>
  <si>
    <t>Carlino</t>
  </si>
  <si>
    <t>Carloforte</t>
  </si>
  <si>
    <t>Carlopoli</t>
  </si>
  <si>
    <t>Carmagnola</t>
  </si>
  <si>
    <t>Carmiano</t>
  </si>
  <si>
    <t>Carmignano</t>
  </si>
  <si>
    <t>Carmignano di Brenta</t>
  </si>
  <si>
    <t>Carnago</t>
  </si>
  <si>
    <t>Carnate</t>
  </si>
  <si>
    <t>Carobbio degli Angeli</t>
  </si>
  <si>
    <t>Carolei</t>
  </si>
  <si>
    <t>Carona</t>
  </si>
  <si>
    <t>Caronia</t>
  </si>
  <si>
    <t>Caronno Pertusella</t>
  </si>
  <si>
    <t>Caronno Varesino</t>
  </si>
  <si>
    <t>Carosino</t>
  </si>
  <si>
    <t>Carovigno</t>
  </si>
  <si>
    <t>Carovilli</t>
  </si>
  <si>
    <t>Carpaneto Piacentino</t>
  </si>
  <si>
    <t>Carpanzano</t>
  </si>
  <si>
    <t>Carpegna</t>
  </si>
  <si>
    <t>Carpenedolo</t>
  </si>
  <si>
    <t>Carpeneto</t>
  </si>
  <si>
    <t>Carpi</t>
  </si>
  <si>
    <t>Carpiano</t>
  </si>
  <si>
    <t>Carpignano Salentino</t>
  </si>
  <si>
    <t>Carpignano Sesia</t>
  </si>
  <si>
    <t>Carpineti</t>
  </si>
  <si>
    <t>Carpineto della Nora</t>
  </si>
  <si>
    <t>Carpineto Romano</t>
  </si>
  <si>
    <t>Carpineto Sinello</t>
  </si>
  <si>
    <t>Carpino</t>
  </si>
  <si>
    <t>Carpinone</t>
  </si>
  <si>
    <t>Carrara</t>
  </si>
  <si>
    <t>Carrè</t>
  </si>
  <si>
    <t>Carrega Ligure</t>
  </si>
  <si>
    <t>Carro</t>
  </si>
  <si>
    <t>Carrodano</t>
  </si>
  <si>
    <t>Carrosio</t>
  </si>
  <si>
    <t>Carrù</t>
  </si>
  <si>
    <t>Carsoli</t>
  </si>
  <si>
    <t>Cartigliano</t>
  </si>
  <si>
    <t>Cartignano</t>
  </si>
  <si>
    <t>Cartoceto</t>
  </si>
  <si>
    <t>Cartosio</t>
  </si>
  <si>
    <t>Cartura</t>
  </si>
  <si>
    <t>Carugate</t>
  </si>
  <si>
    <t>Carugo</t>
  </si>
  <si>
    <t>Carunchio</t>
  </si>
  <si>
    <t>Carvico</t>
  </si>
  <si>
    <t>Carzano</t>
  </si>
  <si>
    <t>Casabona</t>
  </si>
  <si>
    <t>Casacalenda</t>
  </si>
  <si>
    <t>Casacanditella</t>
  </si>
  <si>
    <t>Casagiove</t>
  </si>
  <si>
    <t>Casal Cermelli</t>
  </si>
  <si>
    <t>Casal di Principe</t>
  </si>
  <si>
    <t>Casal Velino</t>
  </si>
  <si>
    <t>Casalanguida</t>
  </si>
  <si>
    <t>Casalattico</t>
  </si>
  <si>
    <t>Casalbeltrame</t>
  </si>
  <si>
    <t>Casalbordino</t>
  </si>
  <si>
    <t>Casalbore</t>
  </si>
  <si>
    <t>Casalborgone</t>
  </si>
  <si>
    <t>Casalbuono</t>
  </si>
  <si>
    <t>Casalbuttano ed Uniti</t>
  </si>
  <si>
    <t>Casalciprano</t>
  </si>
  <si>
    <t>Casalduni</t>
  </si>
  <si>
    <t>Casale Corte Cerro</t>
  </si>
  <si>
    <t>Casale Cremasco-Vidolasco</t>
  </si>
  <si>
    <t>Casale di Scodosia</t>
  </si>
  <si>
    <t>Casale Litta</t>
  </si>
  <si>
    <t>Casale Marittimo</t>
  </si>
  <si>
    <t>Casale sul Sile</t>
  </si>
  <si>
    <t>Casaleggio Boiro</t>
  </si>
  <si>
    <t>Casaleggio Novara</t>
  </si>
  <si>
    <t>Casaleone</t>
  </si>
  <si>
    <t>Casaletto Ceredano</t>
  </si>
  <si>
    <t>Casaletto di Sopra</t>
  </si>
  <si>
    <t>Casaletto Lodigiano</t>
  </si>
  <si>
    <t>Casaletto Spartano</t>
  </si>
  <si>
    <t>Casaletto Vaprio</t>
  </si>
  <si>
    <t>Casalfiumanese</t>
  </si>
  <si>
    <t>Casalgrande</t>
  </si>
  <si>
    <t>Casalgrasso</t>
  </si>
  <si>
    <t>Casali del Manco</t>
  </si>
  <si>
    <t>Casalincontrada</t>
  </si>
  <si>
    <t>Casalino</t>
  </si>
  <si>
    <t>Casalmaggiore</t>
  </si>
  <si>
    <t>Casalmaiocco</t>
  </si>
  <si>
    <t>Casalmorano</t>
  </si>
  <si>
    <t>Casalmoro</t>
  </si>
  <si>
    <t>Casalnoceto</t>
  </si>
  <si>
    <t>Casalnuovo Monterotaro</t>
  </si>
  <si>
    <t>Casaloldo</t>
  </si>
  <si>
    <t>Casalpusterlengo</t>
  </si>
  <si>
    <t>Casalromano</t>
  </si>
  <si>
    <t>Casalserugo</t>
  </si>
  <si>
    <t>Casaluce</t>
  </si>
  <si>
    <t>Casalvecchio di Puglia</t>
  </si>
  <si>
    <t>Casalvecchio Siculo</t>
  </si>
  <si>
    <t>Casalvieri</t>
  </si>
  <si>
    <t>Casalvolone</t>
  </si>
  <si>
    <t>Casalzuigno</t>
  </si>
  <si>
    <t>Casamarciano</t>
  </si>
  <si>
    <t>Casamassima</t>
  </si>
  <si>
    <t>Casamicciola Terme</t>
  </si>
  <si>
    <t>Casandrino</t>
  </si>
  <si>
    <t>Casanova Elvo</t>
  </si>
  <si>
    <t>Casanova Lerrone</t>
  </si>
  <si>
    <t>Casanova Lonati</t>
  </si>
  <si>
    <t>Casape</t>
  </si>
  <si>
    <t>Casapesenna</t>
  </si>
  <si>
    <t>Casapinta</t>
  </si>
  <si>
    <t>Casaprota</t>
  </si>
  <si>
    <t>Casapulla</t>
  </si>
  <si>
    <t>Casarano</t>
  </si>
  <si>
    <t>Casargo</t>
  </si>
  <si>
    <t>Casarile</t>
  </si>
  <si>
    <t>Casarsa della Delizia</t>
  </si>
  <si>
    <t>Casarza Ligure</t>
  </si>
  <si>
    <t>Casasco</t>
  </si>
  <si>
    <t>Casatenovo</t>
  </si>
  <si>
    <t>Casatisma</t>
  </si>
  <si>
    <t>Casavatore</t>
  </si>
  <si>
    <t>Casazza</t>
  </si>
  <si>
    <t>Cascia</t>
  </si>
  <si>
    <t>Casciago</t>
  </si>
  <si>
    <t>Casciana Terme Lari</t>
  </si>
  <si>
    <t>Cascinette d'Ivrea</t>
  </si>
  <si>
    <t>Casei Gerola</t>
  </si>
  <si>
    <t>Caselette</t>
  </si>
  <si>
    <t>Casella</t>
  </si>
  <si>
    <t>Caselle in Pittari</t>
  </si>
  <si>
    <t>Caselle Landi</t>
  </si>
  <si>
    <t>Caselle Lurani</t>
  </si>
  <si>
    <t>Caselle Torinese</t>
  </si>
  <si>
    <t>Caserta</t>
  </si>
  <si>
    <t>Casier</t>
  </si>
  <si>
    <t>Casignana</t>
  </si>
  <si>
    <t>Casina</t>
  </si>
  <si>
    <t>Casirate d'Adda</t>
  </si>
  <si>
    <t>Caslino d'Erba</t>
  </si>
  <si>
    <t>Casnate con Bernate</t>
  </si>
  <si>
    <t>Casnigo</t>
  </si>
  <si>
    <t>Casola di Napoli</t>
  </si>
  <si>
    <t>Casola in Lunigiana</t>
  </si>
  <si>
    <t>Casola Valsenio</t>
  </si>
  <si>
    <t>Casole d'Elsa</t>
  </si>
  <si>
    <t>Casoli</t>
  </si>
  <si>
    <t>Casorate Primo</t>
  </si>
  <si>
    <t>Casorate Sempione</t>
  </si>
  <si>
    <t>Casorezzo</t>
  </si>
  <si>
    <t>Casoria</t>
  </si>
  <si>
    <t>Casorzo Monferrato</t>
  </si>
  <si>
    <t>Casperia</t>
  </si>
  <si>
    <t>Caspoggio</t>
  </si>
  <si>
    <t>Cassacco</t>
  </si>
  <si>
    <t>Cassago Brianza</t>
  </si>
  <si>
    <t>Cassano all'Ionio</t>
  </si>
  <si>
    <t>Cassano d'Adda</t>
  </si>
  <si>
    <t>Cassano delle Murge</t>
  </si>
  <si>
    <t>Cassano Irpino</t>
  </si>
  <si>
    <t>Cassano Magnago</t>
  </si>
  <si>
    <t>Cassano Spinola</t>
  </si>
  <si>
    <t>Cassano Valcuvia</t>
  </si>
  <si>
    <t>Cassaro</t>
  </si>
  <si>
    <t>Cassiglio</t>
  </si>
  <si>
    <t>Cassina de' Pecchi</t>
  </si>
  <si>
    <t>Cassina Rizzardi</t>
  </si>
  <si>
    <t>Cassina Valsassina</t>
  </si>
  <si>
    <t>Cassinasco</t>
  </si>
  <si>
    <t>Cassine</t>
  </si>
  <si>
    <t>Cassinelle</t>
  </si>
  <si>
    <t>Cassinetta di Lugagnano</t>
  </si>
  <si>
    <t>Cassino</t>
  </si>
  <si>
    <t>Cassola</t>
  </si>
  <si>
    <t>Cassolnovo</t>
  </si>
  <si>
    <t>Castagnaro</t>
  </si>
  <si>
    <t>Castagneto Carducci</t>
  </si>
  <si>
    <t>Castagneto Po</t>
  </si>
  <si>
    <t>Castagnito</t>
  </si>
  <si>
    <t>Castagnole delle Lanze</t>
  </si>
  <si>
    <t>Castagnole Monferrato</t>
  </si>
  <si>
    <t>Castagnole Piemonte</t>
  </si>
  <si>
    <t>Castana</t>
  </si>
  <si>
    <t>Castano Primo</t>
  </si>
  <si>
    <t>Casteggio</t>
  </si>
  <si>
    <t>Castegnato</t>
  </si>
  <si>
    <t>Castegnero Nanto</t>
  </si>
  <si>
    <t>Castel Baronia</t>
  </si>
  <si>
    <t>Castel Boglione</t>
  </si>
  <si>
    <t>Castel Bolognese</t>
  </si>
  <si>
    <t>Castel Campagnano</t>
  </si>
  <si>
    <t>Castel Castagna</t>
  </si>
  <si>
    <t>Castel Condino</t>
  </si>
  <si>
    <t>Castel d'Aiano</t>
  </si>
  <si>
    <t>Castel d'Ario</t>
  </si>
  <si>
    <t>Castel d'Azzano</t>
  </si>
  <si>
    <t>Castel del Giudice</t>
  </si>
  <si>
    <t>Castel del Monte</t>
  </si>
  <si>
    <t>Castel del Piano</t>
  </si>
  <si>
    <t>Castel del Rio</t>
  </si>
  <si>
    <t>Castel di Casio</t>
  </si>
  <si>
    <t>Castel di Ieri</t>
  </si>
  <si>
    <t>Castel di Iudica</t>
  </si>
  <si>
    <t>Castel di Lama</t>
  </si>
  <si>
    <t>Castel di Lucio</t>
  </si>
  <si>
    <t>Castel di Sangro</t>
  </si>
  <si>
    <t>Castel di Sasso</t>
  </si>
  <si>
    <t>Castel di Tora</t>
  </si>
  <si>
    <t>Castel Focognano</t>
  </si>
  <si>
    <t>Castel Frentano</t>
  </si>
  <si>
    <t>Castel Gabbiano</t>
  </si>
  <si>
    <t>Castel Gandolfo</t>
  </si>
  <si>
    <t>Castel Giorgio</t>
  </si>
  <si>
    <t>Castel Goffredo</t>
  </si>
  <si>
    <t>Castel Guelfo di Bologna</t>
  </si>
  <si>
    <t>Castel Ivano</t>
  </si>
  <si>
    <t>Castel Madama</t>
  </si>
  <si>
    <t>Castel Maggiore</t>
  </si>
  <si>
    <t>Castel Mella</t>
  </si>
  <si>
    <t>Castel Morrone</t>
  </si>
  <si>
    <t>Castel Ritaldi</t>
  </si>
  <si>
    <t>Castel Rocchero</t>
  </si>
  <si>
    <t>Castel Rozzone</t>
  </si>
  <si>
    <t>Castel San Giorgio</t>
  </si>
  <si>
    <t>Castel San Giovanni</t>
  </si>
  <si>
    <t>Castel San Lorenzo</t>
  </si>
  <si>
    <t>Castel San Niccolò</t>
  </si>
  <si>
    <t>Castel San Pietro Romano</t>
  </si>
  <si>
    <t>Castel San Pietro Terme</t>
  </si>
  <si>
    <t>Castel San Vincenzo</t>
  </si>
  <si>
    <t>Castel Sant'Angelo</t>
  </si>
  <si>
    <t>Castel Sant'Elia</t>
  </si>
  <si>
    <t>Castel Viscardo</t>
  </si>
  <si>
    <t>Castel Vittorio</t>
  </si>
  <si>
    <t>Castel Volturno</t>
  </si>
  <si>
    <t>Castelbaldo</t>
  </si>
  <si>
    <t>Castelbelforte</t>
  </si>
  <si>
    <t>Castelbellino</t>
  </si>
  <si>
    <t>Castelbello-Ciardes</t>
  </si>
  <si>
    <t>Castelbianco</t>
  </si>
  <si>
    <t>Castelbottaccio</t>
  </si>
  <si>
    <t>Castelbuono</t>
  </si>
  <si>
    <t>Castelcivita</t>
  </si>
  <si>
    <t>Castelcovati</t>
  </si>
  <si>
    <t>Castelcucco</t>
  </si>
  <si>
    <t>Casteldaccia</t>
  </si>
  <si>
    <t>Casteldelci</t>
  </si>
  <si>
    <t>Casteldelfino</t>
  </si>
  <si>
    <t>Casteldidone</t>
  </si>
  <si>
    <t>Castelfidardo</t>
  </si>
  <si>
    <t>Castelfiorentino</t>
  </si>
  <si>
    <t>Castelforte</t>
  </si>
  <si>
    <t>Castelfranci</t>
  </si>
  <si>
    <t>Castelfranco di Sotto</t>
  </si>
  <si>
    <t>Castelfranco Emilia</t>
  </si>
  <si>
    <t>Castelfranco in Miscano</t>
  </si>
  <si>
    <t>Castelfranco Piandiscò</t>
  </si>
  <si>
    <t>Castelfranco Veneto</t>
  </si>
  <si>
    <t>Castelgerundo</t>
  </si>
  <si>
    <t>Castelgomberto</t>
  </si>
  <si>
    <t>Castelgrande</t>
  </si>
  <si>
    <t>Castelguglielmo</t>
  </si>
  <si>
    <t>Castelguidone</t>
  </si>
  <si>
    <t>Castell'Alfero</t>
  </si>
  <si>
    <t>Castell'Arquato</t>
  </si>
  <si>
    <t>Castell'Azzara</t>
  </si>
  <si>
    <t>Castell'Umberto</t>
  </si>
  <si>
    <t>Castellabate</t>
  </si>
  <si>
    <t>Castellafiume</t>
  </si>
  <si>
    <t>Castellalto</t>
  </si>
  <si>
    <t>Castellammare del Golfo</t>
  </si>
  <si>
    <t>Castellammare di Stabia</t>
  </si>
  <si>
    <t>Castellamonte</t>
  </si>
  <si>
    <t>Castellana Grotte</t>
  </si>
  <si>
    <t>Castellana Sicula</t>
  </si>
  <si>
    <t>Castellaneta</t>
  </si>
  <si>
    <t>Castellania Coppi</t>
  </si>
  <si>
    <t>Castellanza</t>
  </si>
  <si>
    <t>Castellar Guidobono</t>
  </si>
  <si>
    <t>Castellarano</t>
  </si>
  <si>
    <t>Castellaro</t>
  </si>
  <si>
    <t>Castellazzo Bormida</t>
  </si>
  <si>
    <t>Castellazzo Novarese</t>
  </si>
  <si>
    <t>Castelleone</t>
  </si>
  <si>
    <t>Castelleone di Suasa</t>
  </si>
  <si>
    <t>Castellero</t>
  </si>
  <si>
    <t>Castelletto Cervo</t>
  </si>
  <si>
    <t>Castelletto d'Erro</t>
  </si>
  <si>
    <t>Castelletto d'Orba</t>
  </si>
  <si>
    <t>Castelletto di Branduzzo</t>
  </si>
  <si>
    <t>Castelletto Merli</t>
  </si>
  <si>
    <t>Castelletto Molina</t>
  </si>
  <si>
    <t>Castelletto Monferrato</t>
  </si>
  <si>
    <t>Castelletto sopra Ticino</t>
  </si>
  <si>
    <t>Castelletto Stura</t>
  </si>
  <si>
    <t>Castelletto Uzzone</t>
  </si>
  <si>
    <t>Castelli</t>
  </si>
  <si>
    <t>Castelli Calepio</t>
  </si>
  <si>
    <t>Castellina in Chianti</t>
  </si>
  <si>
    <t>Castellina Marittima</t>
  </si>
  <si>
    <t>Castellinaldo d'Alba</t>
  </si>
  <si>
    <t>Castellino del Biferno</t>
  </si>
  <si>
    <t>Castellino Tanaro</t>
  </si>
  <si>
    <t>Castelliri</t>
  </si>
  <si>
    <t>Castello Cabiaglio</t>
  </si>
  <si>
    <t>Castello d'Agogna</t>
  </si>
  <si>
    <t>Castello d'Argile</t>
  </si>
  <si>
    <t>Castello del Matese</t>
  </si>
  <si>
    <t>Castello dell'Acqua</t>
  </si>
  <si>
    <t>Castello di Annone</t>
  </si>
  <si>
    <t>Castello di Brianza</t>
  </si>
  <si>
    <t>Castello di Cisterna</t>
  </si>
  <si>
    <t>Castello di Godego</t>
  </si>
  <si>
    <t>Castello Tesino</t>
  </si>
  <si>
    <t>Castello-Molina di Fiemme</t>
  </si>
  <si>
    <t>Castellucchio</t>
  </si>
  <si>
    <t>Castelluccio dei Sauri</t>
  </si>
  <si>
    <t>Castelluccio Inferiore</t>
  </si>
  <si>
    <t>Castelluccio Superiore</t>
  </si>
  <si>
    <t>Castelluccio Valmaggiore</t>
  </si>
  <si>
    <t>Castelmagno</t>
  </si>
  <si>
    <t>Castelmarte</t>
  </si>
  <si>
    <t>Castelmassa</t>
  </si>
  <si>
    <t>Castelmauro</t>
  </si>
  <si>
    <t>Castelmezzano</t>
  </si>
  <si>
    <t>Castelmola</t>
  </si>
  <si>
    <t>Castelnovetto</t>
  </si>
  <si>
    <t>Castelnovo Bariano</t>
  </si>
  <si>
    <t>Castelnovo del Friuli</t>
  </si>
  <si>
    <t>Castelnovo di Sotto</t>
  </si>
  <si>
    <t>Castelnovo ne' Monti</t>
  </si>
  <si>
    <t>Castelnuovo</t>
  </si>
  <si>
    <t>Castelnuovo Belbo</t>
  </si>
  <si>
    <t>Castelnuovo Berardenga</t>
  </si>
  <si>
    <t>Castelnuovo Bocca d'Adda</t>
  </si>
  <si>
    <t>Castelnuovo Bormida</t>
  </si>
  <si>
    <t>Castelnuovo Bozzente</t>
  </si>
  <si>
    <t>Castelnuovo Calcea</t>
  </si>
  <si>
    <t>Castelnuovo Cilento</t>
  </si>
  <si>
    <t>Castelnuovo del Garda</t>
  </si>
  <si>
    <t>Castelnuovo della Daunia</t>
  </si>
  <si>
    <t>Castelnuovo di Ceva</t>
  </si>
  <si>
    <t>Castelnuovo di Conza</t>
  </si>
  <si>
    <t>Castelnuovo di Farfa</t>
  </si>
  <si>
    <t>Castelnuovo di Garfagnana</t>
  </si>
  <si>
    <t>Castelnuovo di Porto</t>
  </si>
  <si>
    <t>Castelnuovo di Val di Cecina</t>
  </si>
  <si>
    <t>Castelnuovo Don Bosco</t>
  </si>
  <si>
    <t>Castelnuovo Magra</t>
  </si>
  <si>
    <t>Castelnuovo Nigra</t>
  </si>
  <si>
    <t>Castelnuovo Parano</t>
  </si>
  <si>
    <t>Castelnuovo Rangone</t>
  </si>
  <si>
    <t>Castelnuovo Scrivia</t>
  </si>
  <si>
    <t>Castelpagano</t>
  </si>
  <si>
    <t>Castelpetroso</t>
  </si>
  <si>
    <t>Castelpizzuto</t>
  </si>
  <si>
    <t>Castelplanio</t>
  </si>
  <si>
    <t>Castelpoto</t>
  </si>
  <si>
    <t>Castelraimondo</t>
  </si>
  <si>
    <t>Castelrotto</t>
  </si>
  <si>
    <t>Castelsantangelo sul Nera</t>
  </si>
  <si>
    <t>Castelsaraceno</t>
  </si>
  <si>
    <t>Castelsardo</t>
  </si>
  <si>
    <t>Castelseprio</t>
  </si>
  <si>
    <t>Castelsilano</t>
  </si>
  <si>
    <t>Castelspina</t>
  </si>
  <si>
    <t>Casteltermini</t>
  </si>
  <si>
    <t>Castelveccana</t>
  </si>
  <si>
    <t>Castelvecchio Calvisio</t>
  </si>
  <si>
    <t>Castelvecchio di Rocca Barbena</t>
  </si>
  <si>
    <t>Castelvecchio Subequo</t>
  </si>
  <si>
    <t>Castelvenere</t>
  </si>
  <si>
    <t>Castelverde</t>
  </si>
  <si>
    <t>Castelverrino</t>
  </si>
  <si>
    <t>Castelvetere in Val Fortore</t>
  </si>
  <si>
    <t>Castelvetere sul Calore</t>
  </si>
  <si>
    <t>Castelvetrano</t>
  </si>
  <si>
    <t>Castelvetro di Modena</t>
  </si>
  <si>
    <t>Castelvetro Piacentino</t>
  </si>
  <si>
    <t>Castelvisconti</t>
  </si>
  <si>
    <t>Castenaso</t>
  </si>
  <si>
    <t>Castenedolo</t>
  </si>
  <si>
    <t>Castiadas</t>
  </si>
  <si>
    <t>Castiglion Fibocchi</t>
  </si>
  <si>
    <t>Castiglion Fiorentino</t>
  </si>
  <si>
    <t>Castiglione a Casauria</t>
  </si>
  <si>
    <t>Castiglione Chiavarese</t>
  </si>
  <si>
    <t>Castiglione Cosentino</t>
  </si>
  <si>
    <t>Castiglione d'Adda</t>
  </si>
  <si>
    <t>Castiglione d'Orcia</t>
  </si>
  <si>
    <t>Castiglione dei Pepoli</t>
  </si>
  <si>
    <t>Castiglione del Genovesi</t>
  </si>
  <si>
    <t>Castiglione del Lago</t>
  </si>
  <si>
    <t>Castiglione della Pescaia</t>
  </si>
  <si>
    <t>Castiglione delle Stiviere</t>
  </si>
  <si>
    <t>Castiglione di Garfagnana</t>
  </si>
  <si>
    <t>Castiglione di Sicilia</t>
  </si>
  <si>
    <t>Castiglione Falletto</t>
  </si>
  <si>
    <t>Castiglione in Teverina</t>
  </si>
  <si>
    <t>Castiglione Messer Marino</t>
  </si>
  <si>
    <t>Castiglione Messer Raimondo</t>
  </si>
  <si>
    <t>Castiglione Olona</t>
  </si>
  <si>
    <t>Castiglione Tinella</t>
  </si>
  <si>
    <t>Castiglione Torinese</t>
  </si>
  <si>
    <t>Castignano</t>
  </si>
  <si>
    <t>Castilenti</t>
  </si>
  <si>
    <t>Castino</t>
  </si>
  <si>
    <t>Castione Andevenno</t>
  </si>
  <si>
    <t>Castione della Presolana</t>
  </si>
  <si>
    <t>Castions di Strada</t>
  </si>
  <si>
    <t>Castiraga Vidardo</t>
  </si>
  <si>
    <t>Casto</t>
  </si>
  <si>
    <t>Castorano</t>
  </si>
  <si>
    <t>Castrezzato</t>
  </si>
  <si>
    <t>Castri di Lecce</t>
  </si>
  <si>
    <t>Castrignano de' Greci</t>
  </si>
  <si>
    <t>Castrignano del Capo</t>
  </si>
  <si>
    <t>Castro</t>
  </si>
  <si>
    <t>Castro dei Volsci</t>
  </si>
  <si>
    <t>Castrocaro Terme e Terra del Sole</t>
  </si>
  <si>
    <t>Castrocielo</t>
  </si>
  <si>
    <t>Castrofilippo</t>
  </si>
  <si>
    <t>Castrolibero</t>
  </si>
  <si>
    <t>Castronno</t>
  </si>
  <si>
    <t>Castronovo di Sicilia</t>
  </si>
  <si>
    <t>Castronuovo di Sant'Andrea</t>
  </si>
  <si>
    <t>Castropignano</t>
  </si>
  <si>
    <t>Castroreale</t>
  </si>
  <si>
    <t>Castroregio</t>
  </si>
  <si>
    <t>Castrovillari</t>
  </si>
  <si>
    <t>Catenanuova</t>
  </si>
  <si>
    <t>Catignano</t>
  </si>
  <si>
    <t>Cattolica</t>
  </si>
  <si>
    <t>Cattolica Eraclea</t>
  </si>
  <si>
    <t>Caulonia</t>
  </si>
  <si>
    <t>Cautano</t>
  </si>
  <si>
    <t>Cava Manara</t>
  </si>
  <si>
    <t>Cavaglià</t>
  </si>
  <si>
    <t>Cavaglietto</t>
  </si>
  <si>
    <t>Cavaglio d'Agogna</t>
  </si>
  <si>
    <t>Cavagnolo</t>
  </si>
  <si>
    <t>Cavaion Veronese</t>
  </si>
  <si>
    <t>Cavalese</t>
  </si>
  <si>
    <t>Cavallerleone</t>
  </si>
  <si>
    <t>Cavallermaggiore</t>
  </si>
  <si>
    <t>Cavallino</t>
  </si>
  <si>
    <t>Cavallino-Treporti</t>
  </si>
  <si>
    <t>Cavallirio</t>
  </si>
  <si>
    <t>Cavareno</t>
  </si>
  <si>
    <t>Cavargna</t>
  </si>
  <si>
    <t>Cavaria con Premezzo</t>
  </si>
  <si>
    <t>Cavarzere</t>
  </si>
  <si>
    <t>Cavaso del Tomba</t>
  </si>
  <si>
    <t>Cavasso Nuovo</t>
  </si>
  <si>
    <t>Cavatore</t>
  </si>
  <si>
    <t>Cavazzo Carnico</t>
  </si>
  <si>
    <t>Cave</t>
  </si>
  <si>
    <t>Cavedago</t>
  </si>
  <si>
    <t>Cavedine</t>
  </si>
  <si>
    <t>Cavenago d'Adda</t>
  </si>
  <si>
    <t>Cavenago di Brianza</t>
  </si>
  <si>
    <t>Cavernago</t>
  </si>
  <si>
    <t>Cavezzo</t>
  </si>
  <si>
    <t>Cavizzana</t>
  </si>
  <si>
    <t>Cavour</t>
  </si>
  <si>
    <t>Cavriago</t>
  </si>
  <si>
    <t>Cavriana</t>
  </si>
  <si>
    <t>Cavriglia</t>
  </si>
  <si>
    <t>Cazzago Brabbia</t>
  </si>
  <si>
    <t>Cazzago San Martino</t>
  </si>
  <si>
    <t>Cazzano di Tramigna</t>
  </si>
  <si>
    <t>Cazzano Sant'Andrea</t>
  </si>
  <si>
    <t>Ceccano</t>
  </si>
  <si>
    <t>Cecima</t>
  </si>
  <si>
    <t>Cecina</t>
  </si>
  <si>
    <t>Cedegolo</t>
  </si>
  <si>
    <t>Cedrasco</t>
  </si>
  <si>
    <t>Cefalà Diana</t>
  </si>
  <si>
    <t>Cefalù</t>
  </si>
  <si>
    <t>Ceggia</t>
  </si>
  <si>
    <t>Ceglie Messapica</t>
  </si>
  <si>
    <t>Celano</t>
  </si>
  <si>
    <t>Celenza sul Trigno</t>
  </si>
  <si>
    <t>Celenza Valfortore</t>
  </si>
  <si>
    <t>Celico</t>
  </si>
  <si>
    <t>Cella Dati</t>
  </si>
  <si>
    <t>Cella Monte</t>
  </si>
  <si>
    <t>Cellamare</t>
  </si>
  <si>
    <t>Cellara</t>
  </si>
  <si>
    <t>Cellarengo</t>
  </si>
  <si>
    <t>Cellatica</t>
  </si>
  <si>
    <t>Celle di Bulgheria</t>
  </si>
  <si>
    <t>Celle di Macra</t>
  </si>
  <si>
    <t>Celle di San Vito</t>
  </si>
  <si>
    <t>Celle Enomondo</t>
  </si>
  <si>
    <t>Celle Ligure</t>
  </si>
  <si>
    <t>Celleno</t>
  </si>
  <si>
    <t>Cellere</t>
  </si>
  <si>
    <t>Cellino Attanasio</t>
  </si>
  <si>
    <t>Cellino San Marco</t>
  </si>
  <si>
    <t>Cellio con Breia</t>
  </si>
  <si>
    <t>Cellole</t>
  </si>
  <si>
    <t>Cembra Lisignago</t>
  </si>
  <si>
    <t>Cenadi</t>
  </si>
  <si>
    <t>Cenate Sopra</t>
  </si>
  <si>
    <t>Cenate Sotto</t>
  </si>
  <si>
    <t>Cencenighe Agordino</t>
  </si>
  <si>
    <t>Cene</t>
  </si>
  <si>
    <t>Ceneselli</t>
  </si>
  <si>
    <t>Cengio</t>
  </si>
  <si>
    <t>Centallo</t>
  </si>
  <si>
    <t>Centola</t>
  </si>
  <si>
    <t>Centrache</t>
  </si>
  <si>
    <t>Centro Valle Intelvi</t>
  </si>
  <si>
    <t>Centuripe</t>
  </si>
  <si>
    <t>Cepagatti</t>
  </si>
  <si>
    <t>Ceppaloni</t>
  </si>
  <si>
    <t>Ceppo Morelli</t>
  </si>
  <si>
    <t>Ceprano</t>
  </si>
  <si>
    <t>Cerami</t>
  </si>
  <si>
    <t>Ceranesi</t>
  </si>
  <si>
    <t>Cerano</t>
  </si>
  <si>
    <t>Cerano d'Intelvi</t>
  </si>
  <si>
    <t>Ceranova</t>
  </si>
  <si>
    <t>Ceraso</t>
  </si>
  <si>
    <t>Cercemaggiore</t>
  </si>
  <si>
    <t>Cercenasco</t>
  </si>
  <si>
    <t>Cercepiccola</t>
  </si>
  <si>
    <t>Cerchiara di Calabria</t>
  </si>
  <si>
    <t>Cerchio</t>
  </si>
  <si>
    <t>Cercino</t>
  </si>
  <si>
    <t>Cercivento</t>
  </si>
  <si>
    <t>Cercola</t>
  </si>
  <si>
    <t>Cerda</t>
  </si>
  <si>
    <t>Cerea</t>
  </si>
  <si>
    <t>Ceregnano</t>
  </si>
  <si>
    <t>Cerenzia</t>
  </si>
  <si>
    <t>Ceres</t>
  </si>
  <si>
    <t>Ceresara</t>
  </si>
  <si>
    <t>Cereseto</t>
  </si>
  <si>
    <t>Ceresole Alba</t>
  </si>
  <si>
    <t>Ceresole Reale</t>
  </si>
  <si>
    <t>Cerete</t>
  </si>
  <si>
    <t>Ceretto Lomellina</t>
  </si>
  <si>
    <t>Cergnago</t>
  </si>
  <si>
    <t>Ceriale</t>
  </si>
  <si>
    <t>Ceriana</t>
  </si>
  <si>
    <t>Ceriano Laghetto</t>
  </si>
  <si>
    <t>Cerignale</t>
  </si>
  <si>
    <t>Cerignola</t>
  </si>
  <si>
    <t>Cerisano</t>
  </si>
  <si>
    <t>Cermenate</t>
  </si>
  <si>
    <t>Cermes</t>
  </si>
  <si>
    <t>Cermignano</t>
  </si>
  <si>
    <t>Cernobbio</t>
  </si>
  <si>
    <t>Cernusco Lombardone</t>
  </si>
  <si>
    <t>Cernusco sul Naviglio</t>
  </si>
  <si>
    <t>Cerreto d'Asti</t>
  </si>
  <si>
    <t>Cerreto d'Esi</t>
  </si>
  <si>
    <t>Cerreto di Spoleto</t>
  </si>
  <si>
    <t>Cerreto Grue</t>
  </si>
  <si>
    <t>Cerreto Guidi</t>
  </si>
  <si>
    <t>Cerreto Laziale</t>
  </si>
  <si>
    <t>Cerreto Sannita</t>
  </si>
  <si>
    <t>Cerretto Langhe</t>
  </si>
  <si>
    <t>Cerrina Monferrato</t>
  </si>
  <si>
    <t>Cerrione</t>
  </si>
  <si>
    <t>Cerro al Lambro</t>
  </si>
  <si>
    <t>Cerro al Volturno</t>
  </si>
  <si>
    <t>Cerro Maggiore</t>
  </si>
  <si>
    <t>Cerro Tanaro</t>
  </si>
  <si>
    <t>Cerro Veronese</t>
  </si>
  <si>
    <t>Cersosimo</t>
  </si>
  <si>
    <t>Certaldo</t>
  </si>
  <si>
    <t>Certosa di Pavia</t>
  </si>
  <si>
    <t>Cerva</t>
  </si>
  <si>
    <t>Cervara di Roma</t>
  </si>
  <si>
    <t>Cervarese Santa Croce</t>
  </si>
  <si>
    <t>Cervaro</t>
  </si>
  <si>
    <t>Cervasca</t>
  </si>
  <si>
    <t>Cervatto</t>
  </si>
  <si>
    <t>Cerveno</t>
  </si>
  <si>
    <t>Cervere</t>
  </si>
  <si>
    <t>Cervesina</t>
  </si>
  <si>
    <t>Cervia</t>
  </si>
  <si>
    <t>Cervicati</t>
  </si>
  <si>
    <t>Cervignano d'Adda</t>
  </si>
  <si>
    <t>Cervignano del Friuli</t>
  </si>
  <si>
    <t>Cervinara</t>
  </si>
  <si>
    <t>Cervino</t>
  </si>
  <si>
    <t>Cervo</t>
  </si>
  <si>
    <t>Cerzeto</t>
  </si>
  <si>
    <t>Cesa</t>
  </si>
  <si>
    <t>Cesana Brianza</t>
  </si>
  <si>
    <t>Cesana Torinese</t>
  </si>
  <si>
    <t>Cesano Boscone</t>
  </si>
  <si>
    <t>Cesara</t>
  </si>
  <si>
    <t>Cesarò</t>
  </si>
  <si>
    <t>Cesate</t>
  </si>
  <si>
    <t>Cesenatico</t>
  </si>
  <si>
    <t>Cesinali</t>
  </si>
  <si>
    <t>Cesio</t>
  </si>
  <si>
    <t>Cesiomaggiore</t>
  </si>
  <si>
    <t>Cessalto</t>
  </si>
  <si>
    <t>Cessaniti</t>
  </si>
  <si>
    <t>Cessapalombo</t>
  </si>
  <si>
    <t>Cessole</t>
  </si>
  <si>
    <t>Cetara</t>
  </si>
  <si>
    <t>Ceto</t>
  </si>
  <si>
    <t>Cetona</t>
  </si>
  <si>
    <t>Cetraro</t>
  </si>
  <si>
    <t>Ceva</t>
  </si>
  <si>
    <t>Cevo</t>
  </si>
  <si>
    <t>Challand-Saint-Anselme</t>
  </si>
  <si>
    <t>Challand-Saint-Victor</t>
  </si>
  <si>
    <t>Chambave</t>
  </si>
  <si>
    <t>Chamois</t>
  </si>
  <si>
    <t>Champdepraz</t>
  </si>
  <si>
    <t>Champorcher</t>
  </si>
  <si>
    <t>Charvensod</t>
  </si>
  <si>
    <t>Châtillon</t>
  </si>
  <si>
    <t>Cherasco</t>
  </si>
  <si>
    <t>Cheremule</t>
  </si>
  <si>
    <t>Chialamberto</t>
  </si>
  <si>
    <t>Chiampo</t>
  </si>
  <si>
    <t>Chianche</t>
  </si>
  <si>
    <t>Chianciano Terme</t>
  </si>
  <si>
    <t>Chianni</t>
  </si>
  <si>
    <t>Chianocco</t>
  </si>
  <si>
    <t>Chiaramonte Gulfi</t>
  </si>
  <si>
    <t>Chiaramonti</t>
  </si>
  <si>
    <t>Chiarano</t>
  </si>
  <si>
    <t>Chiaravalle</t>
  </si>
  <si>
    <t>Chiaravalle Centrale</t>
  </si>
  <si>
    <t>Chiari</t>
  </si>
  <si>
    <t>Chiaromonte</t>
  </si>
  <si>
    <t>Chiauci</t>
  </si>
  <si>
    <t>Chiavari</t>
  </si>
  <si>
    <t>Chiavenna</t>
  </si>
  <si>
    <t>Chiaverano</t>
  </si>
  <si>
    <t>Chienes</t>
  </si>
  <si>
    <t>Chies d'Alpago</t>
  </si>
  <si>
    <t>Chiesa in Valmalenco</t>
  </si>
  <si>
    <t>Chiesanuova</t>
  </si>
  <si>
    <t>Chiesina Uzzanese</t>
  </si>
  <si>
    <t>Chieuti</t>
  </si>
  <si>
    <t>Chieve</t>
  </si>
  <si>
    <t>Chignolo d'Isola</t>
  </si>
  <si>
    <t>Chignolo Po</t>
  </si>
  <si>
    <t>Chiomonte</t>
  </si>
  <si>
    <t>Chions</t>
  </si>
  <si>
    <t>Chiopris-Viscone</t>
  </si>
  <si>
    <t>Chitignano</t>
  </si>
  <si>
    <t>Chiuduno</t>
  </si>
  <si>
    <t>Chiuppano</t>
  </si>
  <si>
    <t>Chiuro</t>
  </si>
  <si>
    <t>Chiusa</t>
  </si>
  <si>
    <t>Chiusa di Pesio</t>
  </si>
  <si>
    <t>Chiusa di San Michele</t>
  </si>
  <si>
    <t>Chiusa Sclafani</t>
  </si>
  <si>
    <t>Chiusaforte</t>
  </si>
  <si>
    <t>Chiusanico</t>
  </si>
  <si>
    <t>Chiusano d'Asti</t>
  </si>
  <si>
    <t>Chiusano di San Domenico</t>
  </si>
  <si>
    <t>Chiusavecchia</t>
  </si>
  <si>
    <t>Chiusdino</t>
  </si>
  <si>
    <t>Chiusi</t>
  </si>
  <si>
    <t>Chiusi della Verna</t>
  </si>
  <si>
    <t>Chivasso</t>
  </si>
  <si>
    <t>Cianciana</t>
  </si>
  <si>
    <t>Cibiana di Cadore</t>
  </si>
  <si>
    <t>Cicagna</t>
  </si>
  <si>
    <t>Cicala</t>
  </si>
  <si>
    <t>Cicciano</t>
  </si>
  <si>
    <t>Cicerale</t>
  </si>
  <si>
    <t>Ciciliano</t>
  </si>
  <si>
    <t>Cicognolo</t>
  </si>
  <si>
    <t>Ciconio</t>
  </si>
  <si>
    <t>Cigliano</t>
  </si>
  <si>
    <t>Cigliè</t>
  </si>
  <si>
    <t>Cigognola</t>
  </si>
  <si>
    <t>Cigole</t>
  </si>
  <si>
    <t>Cilavegna</t>
  </si>
  <si>
    <t>Cimadolmo</t>
  </si>
  <si>
    <t>Cimbergo</t>
  </si>
  <si>
    <t>Ciminà</t>
  </si>
  <si>
    <t>Ciminna</t>
  </si>
  <si>
    <t>Cimitile</t>
  </si>
  <si>
    <t>Cimolais</t>
  </si>
  <si>
    <t>Cimone</t>
  </si>
  <si>
    <t>Cinaglio</t>
  </si>
  <si>
    <t>Cineto Romano</t>
  </si>
  <si>
    <t>Cingia de' Botti</t>
  </si>
  <si>
    <t>Cingoli</t>
  </si>
  <si>
    <t>Cinigiano</t>
  </si>
  <si>
    <t>Cinisello Balsamo</t>
  </si>
  <si>
    <t>Cinisi</t>
  </si>
  <si>
    <t>Cino</t>
  </si>
  <si>
    <t>Cinquefrondi</t>
  </si>
  <si>
    <t>Cintano</t>
  </si>
  <si>
    <t>Cinte Tesino</t>
  </si>
  <si>
    <t>Cinto Caomaggiore</t>
  </si>
  <si>
    <t>Cinto Euganeo</t>
  </si>
  <si>
    <t>Cinzano</t>
  </si>
  <si>
    <t>Ciorlano</t>
  </si>
  <si>
    <t>Cipressa</t>
  </si>
  <si>
    <t>Circello</t>
  </si>
  <si>
    <t>Ciriè</t>
  </si>
  <si>
    <t>Cirigliano</t>
  </si>
  <si>
    <t>Cirimido</t>
  </si>
  <si>
    <t>Cirò</t>
  </si>
  <si>
    <t>Cirò Marina</t>
  </si>
  <si>
    <t>Cis</t>
  </si>
  <si>
    <t>Cisano Bergamasco</t>
  </si>
  <si>
    <t>Cisano sul Neva</t>
  </si>
  <si>
    <t>Ciserano</t>
  </si>
  <si>
    <t>Cislago</t>
  </si>
  <si>
    <t>Cisliano</t>
  </si>
  <si>
    <t>Cison di Valmarino</t>
  </si>
  <si>
    <t>Cissone</t>
  </si>
  <si>
    <t>Cisterna d'Asti</t>
  </si>
  <si>
    <t>Cisternino</t>
  </si>
  <si>
    <t>Citerna</t>
  </si>
  <si>
    <t>Città della Pieve</t>
  </si>
  <si>
    <t>Città Sant'Angelo</t>
  </si>
  <si>
    <t>Cittadella</t>
  </si>
  <si>
    <t>Cittaducale</t>
  </si>
  <si>
    <t>Cittanova</t>
  </si>
  <si>
    <t>Cittareale</t>
  </si>
  <si>
    <t>Cittiglio</t>
  </si>
  <si>
    <t>Civate</t>
  </si>
  <si>
    <t>Civezza</t>
  </si>
  <si>
    <t>Civezzano</t>
  </si>
  <si>
    <t>Civiasco</t>
  </si>
  <si>
    <t>Cividale del Friuli</t>
  </si>
  <si>
    <t>Cividate al Piano</t>
  </si>
  <si>
    <t>Cividate Camuno</t>
  </si>
  <si>
    <t>Civita</t>
  </si>
  <si>
    <t>Civita Castellana</t>
  </si>
  <si>
    <t>Civita d'Antino</t>
  </si>
  <si>
    <t>Civitacampomarano</t>
  </si>
  <si>
    <t>Civitaluparella</t>
  </si>
  <si>
    <t>Civitanova del Sannio</t>
  </si>
  <si>
    <t>Civitaquana</t>
  </si>
  <si>
    <t>Civitella Alfedena</t>
  </si>
  <si>
    <t>Civitella Casanova</t>
  </si>
  <si>
    <t>Civitella d'Agliano</t>
  </si>
  <si>
    <t>Civitella del Tronto</t>
  </si>
  <si>
    <t>Civitella di Romagna</t>
  </si>
  <si>
    <t>Civitella in Val di Chiana</t>
  </si>
  <si>
    <t>Civitella Messer Raimondo</t>
  </si>
  <si>
    <t>Civitella Paganico</t>
  </si>
  <si>
    <t>Civitella Roveto</t>
  </si>
  <si>
    <t>Civitella San Paolo</t>
  </si>
  <si>
    <t>Civo</t>
  </si>
  <si>
    <t>Claino con Osteno</t>
  </si>
  <si>
    <t>Claut</t>
  </si>
  <si>
    <t>Clauzetto</t>
  </si>
  <si>
    <t>Clavesana</t>
  </si>
  <si>
    <t>Claviere</t>
  </si>
  <si>
    <t>Cles</t>
  </si>
  <si>
    <t>Cleto</t>
  </si>
  <si>
    <t>Clivio</t>
  </si>
  <si>
    <t>Clusone</t>
  </si>
  <si>
    <t>Coassolo Torinese</t>
  </si>
  <si>
    <t>Coazze</t>
  </si>
  <si>
    <t>Coazzolo</t>
  </si>
  <si>
    <t>Coccaglio</t>
  </si>
  <si>
    <t>Cocconato</t>
  </si>
  <si>
    <t>Cocquio-Trevisago</t>
  </si>
  <si>
    <t>Cocullo</t>
  </si>
  <si>
    <t>Codevigo</t>
  </si>
  <si>
    <t>Codevilla</t>
  </si>
  <si>
    <t>Codigoro</t>
  </si>
  <si>
    <t>Codognè</t>
  </si>
  <si>
    <t>Codogno</t>
  </si>
  <si>
    <t>Codroipo</t>
  </si>
  <si>
    <t>Codrongianos</t>
  </si>
  <si>
    <t>Coggiola</t>
  </si>
  <si>
    <t>Cogliate</t>
  </si>
  <si>
    <t>Cogne</t>
  </si>
  <si>
    <t>Cogoleto</t>
  </si>
  <si>
    <t>Cogollo del Cengio</t>
  </si>
  <si>
    <t>Cogorno</t>
  </si>
  <si>
    <t>Colazza</t>
  </si>
  <si>
    <t>Colceresa</t>
  </si>
  <si>
    <t>Colere</t>
  </si>
  <si>
    <t>Colfelice</t>
  </si>
  <si>
    <t>Coli</t>
  </si>
  <si>
    <t>Colico</t>
  </si>
  <si>
    <t>Collalto Sabino</t>
  </si>
  <si>
    <t>Collarmele</t>
  </si>
  <si>
    <t>Collazzone</t>
  </si>
  <si>
    <t>Colle Brianza</t>
  </si>
  <si>
    <t>Colle d'Anchise</t>
  </si>
  <si>
    <t>Colle di Tora</t>
  </si>
  <si>
    <t>Colle di Val d'Elsa</t>
  </si>
  <si>
    <t>Colle San Magno</t>
  </si>
  <si>
    <t>Colle Sannita</t>
  </si>
  <si>
    <t>Colle Santa Lucia</t>
  </si>
  <si>
    <t>Colle Umberto</t>
  </si>
  <si>
    <t>Collebeato</t>
  </si>
  <si>
    <t>Collecchio</t>
  </si>
  <si>
    <t>Collecorvino</t>
  </si>
  <si>
    <t>Colledara</t>
  </si>
  <si>
    <t>Colledimacine</t>
  </si>
  <si>
    <t>Colledimezzo</t>
  </si>
  <si>
    <t>Colleferro</t>
  </si>
  <si>
    <t>Collegiove</t>
  </si>
  <si>
    <t>Collelongo</t>
  </si>
  <si>
    <t>Collepardo</t>
  </si>
  <si>
    <t>Collepasso</t>
  </si>
  <si>
    <t>Collepietro</t>
  </si>
  <si>
    <t>Colleretto Castelnuovo</t>
  </si>
  <si>
    <t>Colleretto Giacosa</t>
  </si>
  <si>
    <t>Collesalvetti</t>
  </si>
  <si>
    <t>Collesano</t>
  </si>
  <si>
    <t>Colletorto</t>
  </si>
  <si>
    <t>Collevecchio</t>
  </si>
  <si>
    <t>Colli a Volturno</t>
  </si>
  <si>
    <t>Colli al Metauro</t>
  </si>
  <si>
    <t>Colli del Tronto</t>
  </si>
  <si>
    <t>Colli sul Velino</t>
  </si>
  <si>
    <t>Colli Verdi</t>
  </si>
  <si>
    <t>Colliano</t>
  </si>
  <si>
    <t>Collinas</t>
  </si>
  <si>
    <t>Collio</t>
  </si>
  <si>
    <t>Collobiano</t>
  </si>
  <si>
    <t>Colloredo di Monte Albano</t>
  </si>
  <si>
    <t>Colmurano</t>
  </si>
  <si>
    <t>Colobraro</t>
  </si>
  <si>
    <t>Cologna Veneta</t>
  </si>
  <si>
    <t>Cologne</t>
  </si>
  <si>
    <t>Cologno al Serio</t>
  </si>
  <si>
    <t>Colognola ai Colli</t>
  </si>
  <si>
    <t>Colonna</t>
  </si>
  <si>
    <t>Colonnella</t>
  </si>
  <si>
    <t>Colonno</t>
  </si>
  <si>
    <t>Colorina</t>
  </si>
  <si>
    <t>Colorno</t>
  </si>
  <si>
    <t>Colosimi</t>
  </si>
  <si>
    <t>Colturano</t>
  </si>
  <si>
    <t>Colverde</t>
  </si>
  <si>
    <t>Colzate</t>
  </si>
  <si>
    <t>Comabbio</t>
  </si>
  <si>
    <t>Comacchio</t>
  </si>
  <si>
    <t>Comano</t>
  </si>
  <si>
    <t>Comano Terme</t>
  </si>
  <si>
    <t>Comazzo</t>
  </si>
  <si>
    <t>Comeglians</t>
  </si>
  <si>
    <t>Comelico Superiore</t>
  </si>
  <si>
    <t>Comerio</t>
  </si>
  <si>
    <t>Comezzano-Cizzago</t>
  </si>
  <si>
    <t>Comignago</t>
  </si>
  <si>
    <t>Comiso</t>
  </si>
  <si>
    <t>Comitini</t>
  </si>
  <si>
    <t>Comiziano</t>
  </si>
  <si>
    <t>Commessaggio</t>
  </si>
  <si>
    <t>Commezzadura</t>
  </si>
  <si>
    <t>Compiano</t>
  </si>
  <si>
    <t>Comun Nuovo</t>
  </si>
  <si>
    <t>Comunanza</t>
  </si>
  <si>
    <t>Cona</t>
  </si>
  <si>
    <t>Conca Casale</t>
  </si>
  <si>
    <t>Conca dei Marini</t>
  </si>
  <si>
    <t>Conca della Campania</t>
  </si>
  <si>
    <t>Concamarise</t>
  </si>
  <si>
    <t>Concerviano</t>
  </si>
  <si>
    <t>Concesio</t>
  </si>
  <si>
    <t>Concordia Sagittaria</t>
  </si>
  <si>
    <t>Concordia sulla Secchia</t>
  </si>
  <si>
    <t>Concorezzo</t>
  </si>
  <si>
    <t>Condofuri</t>
  </si>
  <si>
    <t>Condove</t>
  </si>
  <si>
    <t>Condrò</t>
  </si>
  <si>
    <t>Confienza</t>
  </si>
  <si>
    <t>Configni</t>
  </si>
  <si>
    <t>Conflenti</t>
  </si>
  <si>
    <t>Coniolo</t>
  </si>
  <si>
    <t>Conselice</t>
  </si>
  <si>
    <t>Conselve</t>
  </si>
  <si>
    <t>Contà</t>
  </si>
  <si>
    <t>Contessa Entellina</t>
  </si>
  <si>
    <t>Contigliano</t>
  </si>
  <si>
    <t>Contrada</t>
  </si>
  <si>
    <t>Controguerra</t>
  </si>
  <si>
    <t>Controne</t>
  </si>
  <si>
    <t>Contursi Terme</t>
  </si>
  <si>
    <t>Conversano</t>
  </si>
  <si>
    <t>Conza della Campania</t>
  </si>
  <si>
    <t>Conzano</t>
  </si>
  <si>
    <t>Copertino</t>
  </si>
  <si>
    <t>Copiano</t>
  </si>
  <si>
    <t>Copparo</t>
  </si>
  <si>
    <t>Corana</t>
  </si>
  <si>
    <t>Corbara</t>
  </si>
  <si>
    <t>Corbetta</t>
  </si>
  <si>
    <t>Corbola</t>
  </si>
  <si>
    <t>Corchiano</t>
  </si>
  <si>
    <t>Corciano</t>
  </si>
  <si>
    <t>Cordenons</t>
  </si>
  <si>
    <t>Cordignano</t>
  </si>
  <si>
    <t>Cordovado</t>
  </si>
  <si>
    <t>Coreglia Antelminelli</t>
  </si>
  <si>
    <t>Coreglia Ligure</t>
  </si>
  <si>
    <t>Coreno Ausonio</t>
  </si>
  <si>
    <t>Corfinio</t>
  </si>
  <si>
    <t>Cori</t>
  </si>
  <si>
    <t>Coriano</t>
  </si>
  <si>
    <t>Corigliano d'Otranto</t>
  </si>
  <si>
    <t>Corigliano-Rossano</t>
  </si>
  <si>
    <t>Corinaldo</t>
  </si>
  <si>
    <t>Corio</t>
  </si>
  <si>
    <t>Corleone</t>
  </si>
  <si>
    <t>Corleto Monforte</t>
  </si>
  <si>
    <t>Corleto Perticara</t>
  </si>
  <si>
    <t>Cormano</t>
  </si>
  <si>
    <t>Cormons</t>
  </si>
  <si>
    <t>Corna Imagna</t>
  </si>
  <si>
    <t>Cornalba</t>
  </si>
  <si>
    <t>Cornale e Bastida</t>
  </si>
  <si>
    <t>Cornaredo</t>
  </si>
  <si>
    <t>Cornate d'Adda</t>
  </si>
  <si>
    <t>Cornedo all'Isarco</t>
  </si>
  <si>
    <t>Cornedo Vicentino</t>
  </si>
  <si>
    <t>Cornegliano Laudense</t>
  </si>
  <si>
    <t>Corneliano d'Alba</t>
  </si>
  <si>
    <t>Corniglio</t>
  </si>
  <si>
    <t>Corno di Rosazzo</t>
  </si>
  <si>
    <t>Corno Giovine</t>
  </si>
  <si>
    <t>Cornovecchio</t>
  </si>
  <si>
    <t>Cornuda</t>
  </si>
  <si>
    <t>Correggio</t>
  </si>
  <si>
    <t>Correzzana</t>
  </si>
  <si>
    <t>Correzzola</t>
  </si>
  <si>
    <t>Corrido</t>
  </si>
  <si>
    <t>Corridonia</t>
  </si>
  <si>
    <t>Corropoli</t>
  </si>
  <si>
    <t>Corsano</t>
  </si>
  <si>
    <t>Corsione</t>
  </si>
  <si>
    <t>Cortaccia sulla strada del vino</t>
  </si>
  <si>
    <t>Cortale</t>
  </si>
  <si>
    <t>Cortandone</t>
  </si>
  <si>
    <t>Cortanze</t>
  </si>
  <si>
    <t>Cortazzone</t>
  </si>
  <si>
    <t>Corte Brugnatella</t>
  </si>
  <si>
    <t>Corte de' Cortesi con Cignone</t>
  </si>
  <si>
    <t>Corte de' Frati</t>
  </si>
  <si>
    <t>Corte Franca</t>
  </si>
  <si>
    <t>Corte Palasio</t>
  </si>
  <si>
    <t>Cortemaggiore</t>
  </si>
  <si>
    <t>Cortemilia</t>
  </si>
  <si>
    <t>Corteno Golgi</t>
  </si>
  <si>
    <t>Cortenova</t>
  </si>
  <si>
    <t>Cortenuova</t>
  </si>
  <si>
    <t>Corteolona e Genzone</t>
  </si>
  <si>
    <t>Cortiglione</t>
  </si>
  <si>
    <t>Cortina d'Ampezzo</t>
  </si>
  <si>
    <t>Cortina sulla strada del vino</t>
  </si>
  <si>
    <t>Cortino</t>
  </si>
  <si>
    <t>Cortona</t>
  </si>
  <si>
    <t>Corvara</t>
  </si>
  <si>
    <t>Corvara in Badia</t>
  </si>
  <si>
    <t>Corvino San Quirico</t>
  </si>
  <si>
    <t>Corzano</t>
  </si>
  <si>
    <t>Coseano</t>
  </si>
  <si>
    <t>Cosenza</t>
  </si>
  <si>
    <t>Cosio d'Arroscia</t>
  </si>
  <si>
    <t>Cosio Valtellino</t>
  </si>
  <si>
    <t>Cosoleto</t>
  </si>
  <si>
    <t>Cossano Belbo</t>
  </si>
  <si>
    <t>Cossano Canavese</t>
  </si>
  <si>
    <t>Cossato</t>
  </si>
  <si>
    <t>Cosseria</t>
  </si>
  <si>
    <t>Cossignano</t>
  </si>
  <si>
    <t>Cossogno</t>
  </si>
  <si>
    <t>Cossoine</t>
  </si>
  <si>
    <t>Cossombrato</t>
  </si>
  <si>
    <t>Costa de' Nobili</t>
  </si>
  <si>
    <t>Costa di Mezzate</t>
  </si>
  <si>
    <t>Costa di Rovigo</t>
  </si>
  <si>
    <t>Costa Masnaga</t>
  </si>
  <si>
    <t>Costa Serina</t>
  </si>
  <si>
    <t>Costa Valle Imagna</t>
  </si>
  <si>
    <t>Costa Vescovato</t>
  </si>
  <si>
    <t>Costa Volpino</t>
  </si>
  <si>
    <t>Costabissara</t>
  </si>
  <si>
    <t>Costacciaro</t>
  </si>
  <si>
    <t>Costanzana</t>
  </si>
  <si>
    <t>Costarainera</t>
  </si>
  <si>
    <t>Costermano sul Garda</t>
  </si>
  <si>
    <t>Costigliole d'Asti</t>
  </si>
  <si>
    <t>Costigliole Saluzzo</t>
  </si>
  <si>
    <t>Cotignola</t>
  </si>
  <si>
    <t>Cotronei</t>
  </si>
  <si>
    <t>Cottanello</t>
  </si>
  <si>
    <t>Courmayeur</t>
  </si>
  <si>
    <t>Covo</t>
  </si>
  <si>
    <t>Cozzo</t>
  </si>
  <si>
    <t>Craco</t>
  </si>
  <si>
    <t>Crandola Valsassina</t>
  </si>
  <si>
    <t>Cravagliana</t>
  </si>
  <si>
    <t>Cravanzana</t>
  </si>
  <si>
    <t>Craveggia</t>
  </si>
  <si>
    <t>Creazzo</t>
  </si>
  <si>
    <t>Crecchio</t>
  </si>
  <si>
    <t>Credaro</t>
  </si>
  <si>
    <t>Credera Rubbiano</t>
  </si>
  <si>
    <t>Cremella</t>
  </si>
  <si>
    <t>Cremenaga</t>
  </si>
  <si>
    <t>Cremeno</t>
  </si>
  <si>
    <t>Cremia</t>
  </si>
  <si>
    <t>Cremolino</t>
  </si>
  <si>
    <t>Cremona</t>
  </si>
  <si>
    <t>Cremosano</t>
  </si>
  <si>
    <t>Crescentino</t>
  </si>
  <si>
    <t>Crespadoro</t>
  </si>
  <si>
    <t>Crespiatica</t>
  </si>
  <si>
    <t>Crespina Lorenzana</t>
  </si>
  <si>
    <t>Crespino</t>
  </si>
  <si>
    <t>Cressa</t>
  </si>
  <si>
    <t>Crevacuore</t>
  </si>
  <si>
    <t>Crevalcore</t>
  </si>
  <si>
    <t>Crevoladossola</t>
  </si>
  <si>
    <t>Crispano</t>
  </si>
  <si>
    <t>Crispiano</t>
  </si>
  <si>
    <t>Crissolo</t>
  </si>
  <si>
    <t>Crocefieschi</t>
  </si>
  <si>
    <t>Crocetta del Montello</t>
  </si>
  <si>
    <t>Crodo</t>
  </si>
  <si>
    <t>Crognaleto</t>
  </si>
  <si>
    <t>Cropalati</t>
  </si>
  <si>
    <t>Cropani</t>
  </si>
  <si>
    <t>Crosia</t>
  </si>
  <si>
    <t>Crosio della Valle</t>
  </si>
  <si>
    <t>Crotone</t>
  </si>
  <si>
    <t>Crotta d'Adda</t>
  </si>
  <si>
    <t>Crova</t>
  </si>
  <si>
    <t>Croviana</t>
  </si>
  <si>
    <t>Crucoli</t>
  </si>
  <si>
    <t>Cuasso al Monte</t>
  </si>
  <si>
    <t>Cuccaro Vetere</t>
  </si>
  <si>
    <t>Cucciago</t>
  </si>
  <si>
    <t>Cuceglio</t>
  </si>
  <si>
    <t>Cuggiono</t>
  </si>
  <si>
    <t>Cugliate-Fabiasco</t>
  </si>
  <si>
    <t>Cuglieri</t>
  </si>
  <si>
    <t>Cugnoli</t>
  </si>
  <si>
    <t>Cumiana</t>
  </si>
  <si>
    <t>Cumignano sul Naviglio</t>
  </si>
  <si>
    <t>Cunardo</t>
  </si>
  <si>
    <t>Cuneo</t>
  </si>
  <si>
    <t>Cunico</t>
  </si>
  <si>
    <t>Cuorgnè</t>
  </si>
  <si>
    <t>Cupello</t>
  </si>
  <si>
    <t>Cupra Marittima</t>
  </si>
  <si>
    <t>Cupramontana</t>
  </si>
  <si>
    <t>Cura Carpignano</t>
  </si>
  <si>
    <t>Curcuris</t>
  </si>
  <si>
    <t>Cureggio</t>
  </si>
  <si>
    <t>Curiglia con Monteviasco</t>
  </si>
  <si>
    <t>Curinga</t>
  </si>
  <si>
    <t>Curino</t>
  </si>
  <si>
    <t>Curno</t>
  </si>
  <si>
    <t>Curon Venosta</t>
  </si>
  <si>
    <t>Cursi</t>
  </si>
  <si>
    <t>Curtarolo</t>
  </si>
  <si>
    <t>Curtatone</t>
  </si>
  <si>
    <t>Curti</t>
  </si>
  <si>
    <t>Cusago</t>
  </si>
  <si>
    <t>Cusano Milanino</t>
  </si>
  <si>
    <t>Cusano Mutri</t>
  </si>
  <si>
    <t>Cusino</t>
  </si>
  <si>
    <t>Cusio</t>
  </si>
  <si>
    <t>Custonaci</t>
  </si>
  <si>
    <t>Cutro</t>
  </si>
  <si>
    <t>Cutrofiano</t>
  </si>
  <si>
    <t>Cuveglio</t>
  </si>
  <si>
    <t>Cuvio</t>
  </si>
  <si>
    <t>Dairago</t>
  </si>
  <si>
    <t>Dalmine</t>
  </si>
  <si>
    <t>Dambel</t>
  </si>
  <si>
    <t>Danta di Cadore</t>
  </si>
  <si>
    <t>Darfo Boario Terme</t>
  </si>
  <si>
    <t>Dasà</t>
  </si>
  <si>
    <t>Davagna</t>
  </si>
  <si>
    <t>Daverio</t>
  </si>
  <si>
    <t>Davoli</t>
  </si>
  <si>
    <t>Dazio</t>
  </si>
  <si>
    <t>Decimomannu</t>
  </si>
  <si>
    <t>Decimoputzu</t>
  </si>
  <si>
    <t>Decollatura</t>
  </si>
  <si>
    <t>Dego</t>
  </si>
  <si>
    <t>Deiva Marina</t>
  </si>
  <si>
    <t>Delebio</t>
  </si>
  <si>
    <t>Delia</t>
  </si>
  <si>
    <t>Delianuova</t>
  </si>
  <si>
    <t>Deliceto</t>
  </si>
  <si>
    <t>Dello</t>
  </si>
  <si>
    <t>Demonte</t>
  </si>
  <si>
    <t>Denice</t>
  </si>
  <si>
    <t>Denno</t>
  </si>
  <si>
    <t>Dernice</t>
  </si>
  <si>
    <t>Derovere</t>
  </si>
  <si>
    <t>Deruta</t>
  </si>
  <si>
    <t>Dervio</t>
  </si>
  <si>
    <t>Desana</t>
  </si>
  <si>
    <t>Desenzano del Garda</t>
  </si>
  <si>
    <t>Desulo</t>
  </si>
  <si>
    <t>Diamante</t>
  </si>
  <si>
    <t>Diano Arentino</t>
  </si>
  <si>
    <t>Diano Castello</t>
  </si>
  <si>
    <t>Diano d'Alba</t>
  </si>
  <si>
    <t>Diano Marina</t>
  </si>
  <si>
    <t>Diano San Pietro</t>
  </si>
  <si>
    <t>Dicomano</t>
  </si>
  <si>
    <t>Dignano</t>
  </si>
  <si>
    <t>Dimaro Folgarida</t>
  </si>
  <si>
    <t>Dinami</t>
  </si>
  <si>
    <t>Dipignano</t>
  </si>
  <si>
    <t>Diso</t>
  </si>
  <si>
    <t>Divignano</t>
  </si>
  <si>
    <t>Dizzasco</t>
  </si>
  <si>
    <t>Dobbiaco</t>
  </si>
  <si>
    <t>Doberdò del Lago</t>
  </si>
  <si>
    <t>Dogliani</t>
  </si>
  <si>
    <t>Dogliola</t>
  </si>
  <si>
    <t>Dogna</t>
  </si>
  <si>
    <t>Dolcè</t>
  </si>
  <si>
    <t>Dolceacqua</t>
  </si>
  <si>
    <t>Dolcedo</t>
  </si>
  <si>
    <t>Dolegna del Collio</t>
  </si>
  <si>
    <t>Dolianova</t>
  </si>
  <si>
    <t>Dolo</t>
  </si>
  <si>
    <t>Dolzago</t>
  </si>
  <si>
    <t>Domanico</t>
  </si>
  <si>
    <t>Domaso</t>
  </si>
  <si>
    <t>Domegge di Cadore</t>
  </si>
  <si>
    <t>Domicella</t>
  </si>
  <si>
    <t>Domodossola</t>
  </si>
  <si>
    <t>Domus de Maria</t>
  </si>
  <si>
    <t>Domusnovas</t>
  </si>
  <si>
    <t>Donato</t>
  </si>
  <si>
    <t>Dongo</t>
  </si>
  <si>
    <t>Donnas</t>
  </si>
  <si>
    <t>Donori</t>
  </si>
  <si>
    <t>Dorgali</t>
  </si>
  <si>
    <t>Dorio</t>
  </si>
  <si>
    <t>Dormelletto</t>
  </si>
  <si>
    <t>Dorno</t>
  </si>
  <si>
    <t>Dorzano</t>
  </si>
  <si>
    <t>Dosolo</t>
  </si>
  <si>
    <t>Dossena</t>
  </si>
  <si>
    <t>Dosso del Liro</t>
  </si>
  <si>
    <t>Doues</t>
  </si>
  <si>
    <t>Dovadola</t>
  </si>
  <si>
    <t>Dovera</t>
  </si>
  <si>
    <t>Dozza</t>
  </si>
  <si>
    <t>Dragoni</t>
  </si>
  <si>
    <t>Drapia</t>
  </si>
  <si>
    <t>Drena</t>
  </si>
  <si>
    <t>Drenchia</t>
  </si>
  <si>
    <t>Dresano</t>
  </si>
  <si>
    <t>Dro</t>
  </si>
  <si>
    <t>Dronero</t>
  </si>
  <si>
    <t>Druento</t>
  </si>
  <si>
    <t>Druogno</t>
  </si>
  <si>
    <t>Dualchi</t>
  </si>
  <si>
    <t>Dubino</t>
  </si>
  <si>
    <t>Due Carrare</t>
  </si>
  <si>
    <t>Dueville</t>
  </si>
  <si>
    <t>Dugenta</t>
  </si>
  <si>
    <t>Duino Aurisina</t>
  </si>
  <si>
    <t>Dumenza</t>
  </si>
  <si>
    <t>Duno</t>
  </si>
  <si>
    <t>Durazzano</t>
  </si>
  <si>
    <t>Duronia</t>
  </si>
  <si>
    <t>Dusino San Michele</t>
  </si>
  <si>
    <t>Edolo</t>
  </si>
  <si>
    <t>Egna</t>
  </si>
  <si>
    <t>Elice</t>
  </si>
  <si>
    <t>Elini</t>
  </si>
  <si>
    <t>Ello</t>
  </si>
  <si>
    <t>Elmas</t>
  </si>
  <si>
    <t>Elva</t>
  </si>
  <si>
    <t>Emarèse</t>
  </si>
  <si>
    <t>Endine Gaiano</t>
  </si>
  <si>
    <t>Enego</t>
  </si>
  <si>
    <t>Enemonzo</t>
  </si>
  <si>
    <t>Enna</t>
  </si>
  <si>
    <t>Entracque</t>
  </si>
  <si>
    <t>Entratico</t>
  </si>
  <si>
    <t>Envie</t>
  </si>
  <si>
    <t>Episcopia</t>
  </si>
  <si>
    <t>Eraclea</t>
  </si>
  <si>
    <t>Erba</t>
  </si>
  <si>
    <t>Erbè</t>
  </si>
  <si>
    <t>Erbezzo</t>
  </si>
  <si>
    <t>Erbusco</t>
  </si>
  <si>
    <t>Erchie</t>
  </si>
  <si>
    <t>Ercolano</t>
  </si>
  <si>
    <t>Erice</t>
  </si>
  <si>
    <t>Erli</t>
  </si>
  <si>
    <t>Erto e Casso</t>
  </si>
  <si>
    <t>Erula</t>
  </si>
  <si>
    <t>Erve</t>
  </si>
  <si>
    <t>Esanatoglia</t>
  </si>
  <si>
    <t>Escalaplano</t>
  </si>
  <si>
    <t>Escolca</t>
  </si>
  <si>
    <t>Esine</t>
  </si>
  <si>
    <t>Esino Lario</t>
  </si>
  <si>
    <t>Esperia</t>
  </si>
  <si>
    <t>Esporlatu</t>
  </si>
  <si>
    <t>Este</t>
  </si>
  <si>
    <t>Esterzili</t>
  </si>
  <si>
    <t>Etroubles</t>
  </si>
  <si>
    <t>Eupilio</t>
  </si>
  <si>
    <t>Exilles</t>
  </si>
  <si>
    <t>Fabbrica Curone</t>
  </si>
  <si>
    <t>Fabbriche di Vergemoli</t>
  </si>
  <si>
    <t>Fabbrico</t>
  </si>
  <si>
    <t>Fabriano</t>
  </si>
  <si>
    <t>Fabrica di Roma</t>
  </si>
  <si>
    <t>Fabrizia</t>
  </si>
  <si>
    <t>Fabro</t>
  </si>
  <si>
    <t>Faedis</t>
  </si>
  <si>
    <t>Faedo Valtellino</t>
  </si>
  <si>
    <t>Faenza</t>
  </si>
  <si>
    <t>Faeto</t>
  </si>
  <si>
    <t>Fagagna</t>
  </si>
  <si>
    <t>Faggeto Lario</t>
  </si>
  <si>
    <t>Faggiano</t>
  </si>
  <si>
    <t>Fagnano Alto</t>
  </si>
  <si>
    <t>Fagnano Castello</t>
  </si>
  <si>
    <t>Fagnano Olona</t>
  </si>
  <si>
    <t>Fai della Paganella</t>
  </si>
  <si>
    <t>Faicchio</t>
  </si>
  <si>
    <t>Falcade</t>
  </si>
  <si>
    <t>Falciano del Massico</t>
  </si>
  <si>
    <t>Falconara Albanese</t>
  </si>
  <si>
    <t>Falconara Marittima</t>
  </si>
  <si>
    <t>Falcone</t>
  </si>
  <si>
    <t>Faleria</t>
  </si>
  <si>
    <t>Falerna</t>
  </si>
  <si>
    <t>Falerone</t>
  </si>
  <si>
    <t>Fallo</t>
  </si>
  <si>
    <t>Faloppio</t>
  </si>
  <si>
    <t>Falvaterra</t>
  </si>
  <si>
    <t>Falzes</t>
  </si>
  <si>
    <t>Fanano</t>
  </si>
  <si>
    <t>Fanna</t>
  </si>
  <si>
    <t>Fano</t>
  </si>
  <si>
    <t>Fano Adriano</t>
  </si>
  <si>
    <t>Fara Filiorum Petri</t>
  </si>
  <si>
    <t>Fara Gera d'Adda</t>
  </si>
  <si>
    <t>Fara in Sabina</t>
  </si>
  <si>
    <t>Fara Novarese</t>
  </si>
  <si>
    <t>Fara Olivana con Sola</t>
  </si>
  <si>
    <t>Fara San Martino</t>
  </si>
  <si>
    <t>Fara Vicentino</t>
  </si>
  <si>
    <t>Fardella</t>
  </si>
  <si>
    <t>Farigliano</t>
  </si>
  <si>
    <t>Farindola</t>
  </si>
  <si>
    <t>Farini</t>
  </si>
  <si>
    <t>Farnese</t>
  </si>
  <si>
    <t>Farra d'Isonzo</t>
  </si>
  <si>
    <t>Farra di Soligo</t>
  </si>
  <si>
    <t>Fascia</t>
  </si>
  <si>
    <t>Fauglia</t>
  </si>
  <si>
    <t>Faule</t>
  </si>
  <si>
    <t>Favale di Malvaro</t>
  </si>
  <si>
    <t>Favignana</t>
  </si>
  <si>
    <t>Favria</t>
  </si>
  <si>
    <t>Feisoglio</t>
  </si>
  <si>
    <t>Feletto</t>
  </si>
  <si>
    <t>Felino</t>
  </si>
  <si>
    <t>Felitto</t>
  </si>
  <si>
    <t>Felizzano</t>
  </si>
  <si>
    <t>Feltre</t>
  </si>
  <si>
    <t>Fenegrò</t>
  </si>
  <si>
    <t>Fenestrelle</t>
  </si>
  <si>
    <t>Fénis</t>
  </si>
  <si>
    <t>Ferentillo</t>
  </si>
  <si>
    <t>Ferentino</t>
  </si>
  <si>
    <t>Ferla</t>
  </si>
  <si>
    <t>Fermignano</t>
  </si>
  <si>
    <t>Ferno</t>
  </si>
  <si>
    <t>Feroleto Antico</t>
  </si>
  <si>
    <t>Feroleto della Chiesa</t>
  </si>
  <si>
    <t>Ferrandina</t>
  </si>
  <si>
    <t>Ferrara di Monte Baldo</t>
  </si>
  <si>
    <t>Ferrazzano</t>
  </si>
  <si>
    <t>Ferrera di Varese</t>
  </si>
  <si>
    <t>Ferrera Erbognone</t>
  </si>
  <si>
    <t>Ferrere</t>
  </si>
  <si>
    <t>Ferriere</t>
  </si>
  <si>
    <t>Ferruzzano</t>
  </si>
  <si>
    <t>Fiamignano</t>
  </si>
  <si>
    <t>Fiano</t>
  </si>
  <si>
    <t>Fiano Romano</t>
  </si>
  <si>
    <t>Fiastra</t>
  </si>
  <si>
    <t>Fiavè</t>
  </si>
  <si>
    <t>Ficarazzi</t>
  </si>
  <si>
    <t>Ficarolo</t>
  </si>
  <si>
    <t>Ficarra</t>
  </si>
  <si>
    <t>Ficulle</t>
  </si>
  <si>
    <t>Fidenza</t>
  </si>
  <si>
    <t>Fiè allo Sciliar</t>
  </si>
  <si>
    <t>Fierozzo</t>
  </si>
  <si>
    <t>Fiesco</t>
  </si>
  <si>
    <t>Fiesole</t>
  </si>
  <si>
    <t>Fiesse</t>
  </si>
  <si>
    <t>Fiesso d'Artico</t>
  </si>
  <si>
    <t>Fiesso Umbertiano</t>
  </si>
  <si>
    <t>Figino Serenza</t>
  </si>
  <si>
    <t>Figline e Incisa Valdarno</t>
  </si>
  <si>
    <t>Figline Vegliaturo</t>
  </si>
  <si>
    <t>Filacciano</t>
  </si>
  <si>
    <t>Filadelfia</t>
  </si>
  <si>
    <t>Filago</t>
  </si>
  <si>
    <t>Filandari</t>
  </si>
  <si>
    <t>Filattiera</t>
  </si>
  <si>
    <t>Filettino</t>
  </si>
  <si>
    <t>Filetto</t>
  </si>
  <si>
    <t>Filiano</t>
  </si>
  <si>
    <t>Filighera</t>
  </si>
  <si>
    <t>Filignano</t>
  </si>
  <si>
    <t>Filogaso</t>
  </si>
  <si>
    <t>Filottrano</t>
  </si>
  <si>
    <t>Finale Emilia</t>
  </si>
  <si>
    <t>Finale Ligure</t>
  </si>
  <si>
    <t>Fino del Monte</t>
  </si>
  <si>
    <t>Fino Mornasco</t>
  </si>
  <si>
    <t>Fiorano al Serio</t>
  </si>
  <si>
    <t>Fiorano Canavese</t>
  </si>
  <si>
    <t>Fiorano Modenese</t>
  </si>
  <si>
    <t>Fiorenzuola d'Arda</t>
  </si>
  <si>
    <t>Firenzuola</t>
  </si>
  <si>
    <t>Firmo</t>
  </si>
  <si>
    <t>Fiscaglia</t>
  </si>
  <si>
    <t>Fisciano</t>
  </si>
  <si>
    <t>Fiuggi</t>
  </si>
  <si>
    <t>Fiumalbo</t>
  </si>
  <si>
    <t>Fiumara</t>
  </si>
  <si>
    <t>Fiume Veneto</t>
  </si>
  <si>
    <t>Fiumedinisi</t>
  </si>
  <si>
    <t>Fiumefreddo Bruzio</t>
  </si>
  <si>
    <t>Fiumefreddo di Sicilia</t>
  </si>
  <si>
    <t>Fiumicello Villa Vicentina</t>
  </si>
  <si>
    <t>Fiumicino</t>
  </si>
  <si>
    <t>Fiuminata</t>
  </si>
  <si>
    <t>Fivizzano</t>
  </si>
  <si>
    <t>Flaibano</t>
  </si>
  <si>
    <t>Flero</t>
  </si>
  <si>
    <t>Floresta</t>
  </si>
  <si>
    <t>Floridia</t>
  </si>
  <si>
    <t>Florinas</t>
  </si>
  <si>
    <t>Flumeri</t>
  </si>
  <si>
    <t>Fluminimaggiore</t>
  </si>
  <si>
    <t>Flussio</t>
  </si>
  <si>
    <t>Fobello</t>
  </si>
  <si>
    <t>Foglianise</t>
  </si>
  <si>
    <t>Fogliano Redipuglia</t>
  </si>
  <si>
    <t>Foglizzo</t>
  </si>
  <si>
    <t>Foiano della Chiana</t>
  </si>
  <si>
    <t>Foiano di Val Fortore</t>
  </si>
  <si>
    <t>Folgaria</t>
  </si>
  <si>
    <t>Folignano</t>
  </si>
  <si>
    <t>Foligno</t>
  </si>
  <si>
    <t>Follina</t>
  </si>
  <si>
    <t>Follo</t>
  </si>
  <si>
    <t>Follonica</t>
  </si>
  <si>
    <t>Fombio</t>
  </si>
  <si>
    <t>Fondachelli-Fantina</t>
  </si>
  <si>
    <t>Fonni</t>
  </si>
  <si>
    <t>Fontainemore</t>
  </si>
  <si>
    <t>Fontana Liri</t>
  </si>
  <si>
    <t>Fontanafredda</t>
  </si>
  <si>
    <t>Fontanarosa</t>
  </si>
  <si>
    <t>Fontanelice</t>
  </si>
  <si>
    <t>Fontanella</t>
  </si>
  <si>
    <t>Fontanellato</t>
  </si>
  <si>
    <t>Fontanelle</t>
  </si>
  <si>
    <t>Fontaneto d'Agogna</t>
  </si>
  <si>
    <t>Fontanetto Po</t>
  </si>
  <si>
    <t>Fontanigorda</t>
  </si>
  <si>
    <t>Fontanile</t>
  </si>
  <si>
    <t>Fontaniva</t>
  </si>
  <si>
    <t>Fonte</t>
  </si>
  <si>
    <t>Fonte Nuova</t>
  </si>
  <si>
    <t>Fontecchio</t>
  </si>
  <si>
    <t>Fontechiari</t>
  </si>
  <si>
    <t>Fontegreca</t>
  </si>
  <si>
    <t>Fonteno</t>
  </si>
  <si>
    <t>Fontevivo</t>
  </si>
  <si>
    <t>Fonzaso</t>
  </si>
  <si>
    <t>Foppolo</t>
  </si>
  <si>
    <t>Forano</t>
  </si>
  <si>
    <t>Force</t>
  </si>
  <si>
    <t>Forchia</t>
  </si>
  <si>
    <t>Forcola</t>
  </si>
  <si>
    <t>Fordongianus</t>
  </si>
  <si>
    <t>Forenza</t>
  </si>
  <si>
    <t>Foresto Sparso</t>
  </si>
  <si>
    <t>Forgaria nel Friuli</t>
  </si>
  <si>
    <t>Forino</t>
  </si>
  <si>
    <t>Forio</t>
  </si>
  <si>
    <t>Forlì del Sannio</t>
  </si>
  <si>
    <t>Forlimpopoli</t>
  </si>
  <si>
    <t>Formazza</t>
  </si>
  <si>
    <t>Formello</t>
  </si>
  <si>
    <t>Formicola</t>
  </si>
  <si>
    <t>Formigara</t>
  </si>
  <si>
    <t>Formigine</t>
  </si>
  <si>
    <t>Formigliana</t>
  </si>
  <si>
    <t>Fornace</t>
  </si>
  <si>
    <t>Fornelli</t>
  </si>
  <si>
    <t>Forni Avoltri</t>
  </si>
  <si>
    <t>Forni di Sopra</t>
  </si>
  <si>
    <t>Forni di Sotto</t>
  </si>
  <si>
    <t>Forno Canavese</t>
  </si>
  <si>
    <t>Fornovo di Taro</t>
  </si>
  <si>
    <t>Fornovo San Giovanni</t>
  </si>
  <si>
    <t>Forte dei Marmi</t>
  </si>
  <si>
    <t>Fortezza</t>
  </si>
  <si>
    <t>Fortunago</t>
  </si>
  <si>
    <t>Forza d'Agrò</t>
  </si>
  <si>
    <t>Fosciandora</t>
  </si>
  <si>
    <t>Fosdinovo</t>
  </si>
  <si>
    <t>Fossa</t>
  </si>
  <si>
    <t>Fossacesia</t>
  </si>
  <si>
    <t>Fossalta di Piave</t>
  </si>
  <si>
    <t>Fossalta di Portogruaro</t>
  </si>
  <si>
    <t>Fossalto</t>
  </si>
  <si>
    <t>Fossano</t>
  </si>
  <si>
    <t>Fossato di Vico</t>
  </si>
  <si>
    <t>Fossato Serralta</t>
  </si>
  <si>
    <t>Fossò</t>
  </si>
  <si>
    <t>Fossombrone</t>
  </si>
  <si>
    <t>Foza</t>
  </si>
  <si>
    <t>Frabosa Soprana</t>
  </si>
  <si>
    <t>Frabosa Sottana</t>
  </si>
  <si>
    <t>Fraconalto</t>
  </si>
  <si>
    <t>Fragagnano</t>
  </si>
  <si>
    <t>Fragneto l'Abate</t>
  </si>
  <si>
    <t>Fragneto Monforte</t>
  </si>
  <si>
    <t>Fraine</t>
  </si>
  <si>
    <t>Framura</t>
  </si>
  <si>
    <t>Francavilla al Mare</t>
  </si>
  <si>
    <t>Francavilla Angitola</t>
  </si>
  <si>
    <t>Francavilla Bisio</t>
  </si>
  <si>
    <t>Francavilla d'Ete</t>
  </si>
  <si>
    <t>Francavilla di Sicilia</t>
  </si>
  <si>
    <t>Francavilla in Sinni</t>
  </si>
  <si>
    <t>Francavilla Marittima</t>
  </si>
  <si>
    <t>Francica</t>
  </si>
  <si>
    <t>Francofonte</t>
  </si>
  <si>
    <t>Francolise</t>
  </si>
  <si>
    <t>Frascaro</t>
  </si>
  <si>
    <t>Frascarolo</t>
  </si>
  <si>
    <t>Frascati</t>
  </si>
  <si>
    <t>Frascineto</t>
  </si>
  <si>
    <t>Frassilongo</t>
  </si>
  <si>
    <t>Frassinelle Polesine</t>
  </si>
  <si>
    <t>Frassinello Monferrato</t>
  </si>
  <si>
    <t>Frassineto Po</t>
  </si>
  <si>
    <t>Frassinetto</t>
  </si>
  <si>
    <t>Frassino</t>
  </si>
  <si>
    <t>Frassinoro</t>
  </si>
  <si>
    <t>Frasso Sabino</t>
  </si>
  <si>
    <t>Frasso Telesino</t>
  </si>
  <si>
    <t>Fratta Polesine</t>
  </si>
  <si>
    <t>Fratta Todina</t>
  </si>
  <si>
    <t>Frattamaggiore</t>
  </si>
  <si>
    <t>Frattaminore</t>
  </si>
  <si>
    <t>Fratte Rosa</t>
  </si>
  <si>
    <t>Frazzanò</t>
  </si>
  <si>
    <t>Fregona</t>
  </si>
  <si>
    <t>Fresagrandinaria</t>
  </si>
  <si>
    <t>Fresonara</t>
  </si>
  <si>
    <t>Frigento</t>
  </si>
  <si>
    <t>Frignano</t>
  </si>
  <si>
    <t>Frinco</t>
  </si>
  <si>
    <t>Frisa</t>
  </si>
  <si>
    <t>Frisanco</t>
  </si>
  <si>
    <t>Front</t>
  </si>
  <si>
    <t>Frontino</t>
  </si>
  <si>
    <t>Frontone</t>
  </si>
  <si>
    <t>Frosolone</t>
  </si>
  <si>
    <t>Frossasco</t>
  </si>
  <si>
    <t>Frugarolo</t>
  </si>
  <si>
    <t>Fubine Monferrato</t>
  </si>
  <si>
    <t>Fucecchio</t>
  </si>
  <si>
    <t>Fuipiano Valle Imagna</t>
  </si>
  <si>
    <t>Fumane</t>
  </si>
  <si>
    <t>Fumone</t>
  </si>
  <si>
    <t>Funes</t>
  </si>
  <si>
    <t>Furci</t>
  </si>
  <si>
    <t>Furci Siculo</t>
  </si>
  <si>
    <t>Furnari</t>
  </si>
  <si>
    <t>Furore</t>
  </si>
  <si>
    <t>Furtei</t>
  </si>
  <si>
    <t>Fuscaldo</t>
  </si>
  <si>
    <t>Fusignano</t>
  </si>
  <si>
    <t>Fusine</t>
  </si>
  <si>
    <t>Futani</t>
  </si>
  <si>
    <t>Gabbioneta-Binanuova</t>
  </si>
  <si>
    <t>Gabiano</t>
  </si>
  <si>
    <t>Gabicce Mare</t>
  </si>
  <si>
    <t>Gaby</t>
  </si>
  <si>
    <t>Gadesco-Pieve Delmona</t>
  </si>
  <si>
    <t>Gadoni</t>
  </si>
  <si>
    <t>Gaeta</t>
  </si>
  <si>
    <t>Gaggi</t>
  </si>
  <si>
    <t>Gaggiano</t>
  </si>
  <si>
    <t>Gaggio Montano</t>
  </si>
  <si>
    <t>Gaglianico</t>
  </si>
  <si>
    <t>Gagliano Aterno</t>
  </si>
  <si>
    <t>Gagliano Castelferrato</t>
  </si>
  <si>
    <t>Gagliano del Capo</t>
  </si>
  <si>
    <t>Gagliato</t>
  </si>
  <si>
    <t>Gagliole</t>
  </si>
  <si>
    <t>Gaiarine</t>
  </si>
  <si>
    <t>Gaiba</t>
  </si>
  <si>
    <t>Gaiola</t>
  </si>
  <si>
    <t>Gaiole in Chianti</t>
  </si>
  <si>
    <t>Gairo</t>
  </si>
  <si>
    <t>Gais</t>
  </si>
  <si>
    <t>Galati Mamertino</t>
  </si>
  <si>
    <t>Galatina</t>
  </si>
  <si>
    <t>Galatone</t>
  </si>
  <si>
    <t>Galatro</t>
  </si>
  <si>
    <t>Galbiate</t>
  </si>
  <si>
    <t>Galeata</t>
  </si>
  <si>
    <t>Galgagnano</t>
  </si>
  <si>
    <t>Gallese</t>
  </si>
  <si>
    <t>Galliate</t>
  </si>
  <si>
    <t>Galliate Lombardo</t>
  </si>
  <si>
    <t>Galliavola</t>
  </si>
  <si>
    <t>Gallicano</t>
  </si>
  <si>
    <t>Gallicano nel Lazio</t>
  </si>
  <si>
    <t>Gallicchio</t>
  </si>
  <si>
    <t>Galliera</t>
  </si>
  <si>
    <t>Galliera Veneta</t>
  </si>
  <si>
    <t>Gallinaro</t>
  </si>
  <si>
    <t>Gallio</t>
  </si>
  <si>
    <t>Gallipoli</t>
  </si>
  <si>
    <t>Gallo Matese</t>
  </si>
  <si>
    <t>Gallodoro</t>
  </si>
  <si>
    <t>Galluccio</t>
  </si>
  <si>
    <t>Galtellì</t>
  </si>
  <si>
    <t>Galzignano Terme</t>
  </si>
  <si>
    <t>Gamalero</t>
  </si>
  <si>
    <t>Gambara</t>
  </si>
  <si>
    <t>Gambarana</t>
  </si>
  <si>
    <t>Gambasca</t>
  </si>
  <si>
    <t>Gambassi Terme</t>
  </si>
  <si>
    <t>Gambatesa</t>
  </si>
  <si>
    <t>Gambellara</t>
  </si>
  <si>
    <t>Gamberale</t>
  </si>
  <si>
    <t>Gambettola</t>
  </si>
  <si>
    <t>Gambolò</t>
  </si>
  <si>
    <t>Gandellino</t>
  </si>
  <si>
    <t>Gandino</t>
  </si>
  <si>
    <t>Gandosso</t>
  </si>
  <si>
    <t>Gangi</t>
  </si>
  <si>
    <t>Garaguso</t>
  </si>
  <si>
    <t>Garbagna</t>
  </si>
  <si>
    <t>Garbagna Novarese</t>
  </si>
  <si>
    <t>Garbagnate Milanese</t>
  </si>
  <si>
    <t>Garbagnate Monastero</t>
  </si>
  <si>
    <t>Garda</t>
  </si>
  <si>
    <t>Gardone Riviera</t>
  </si>
  <si>
    <t>Gardone Val Trompia</t>
  </si>
  <si>
    <t>Garessio</t>
  </si>
  <si>
    <t>Gargallo</t>
  </si>
  <si>
    <t>Gargazzone</t>
  </si>
  <si>
    <t>Gargnano</t>
  </si>
  <si>
    <t>Garlasco</t>
  </si>
  <si>
    <t>Garlate</t>
  </si>
  <si>
    <t>Garlenda</t>
  </si>
  <si>
    <t>Garniga Terme</t>
  </si>
  <si>
    <t>Garzeno</t>
  </si>
  <si>
    <t>Garzigliana</t>
  </si>
  <si>
    <t>Gasperina</t>
  </si>
  <si>
    <t>Gassino Torinese</t>
  </si>
  <si>
    <t>Gattatico</t>
  </si>
  <si>
    <t>Gatteo</t>
  </si>
  <si>
    <t>Gattico-Veruno</t>
  </si>
  <si>
    <t>Gattinara</t>
  </si>
  <si>
    <t>Gavardo</t>
  </si>
  <si>
    <t>Gavello</t>
  </si>
  <si>
    <t>Gaverina Terme</t>
  </si>
  <si>
    <t>Gavi</t>
  </si>
  <si>
    <t>Gavignano</t>
  </si>
  <si>
    <t>Gavirate</t>
  </si>
  <si>
    <t>Gavoi</t>
  </si>
  <si>
    <t>Gavorrano</t>
  </si>
  <si>
    <t>Gazoldo degli Ippoliti</t>
  </si>
  <si>
    <t>Gazzada Schianno</t>
  </si>
  <si>
    <t>Gazzaniga</t>
  </si>
  <si>
    <t>Gazzo</t>
  </si>
  <si>
    <t>Gazzo Veronese</t>
  </si>
  <si>
    <t>Gazzola</t>
  </si>
  <si>
    <t>Gazzuolo</t>
  </si>
  <si>
    <t>Gela</t>
  </si>
  <si>
    <t>Gemmano</t>
  </si>
  <si>
    <t>Gemona del Friuli</t>
  </si>
  <si>
    <t>Gemonio</t>
  </si>
  <si>
    <t>Genazzano</t>
  </si>
  <si>
    <t>Genga</t>
  </si>
  <si>
    <t>Genivolta</t>
  </si>
  <si>
    <t>Genola</t>
  </si>
  <si>
    <t>Genoni</t>
  </si>
  <si>
    <t>Genuri</t>
  </si>
  <si>
    <t>Genzano di Lucania</t>
  </si>
  <si>
    <t>Genzano di Roma</t>
  </si>
  <si>
    <t>Gera Lario</t>
  </si>
  <si>
    <t>Gerace</t>
  </si>
  <si>
    <t>Geraci Siculo</t>
  </si>
  <si>
    <t>Gerano</t>
  </si>
  <si>
    <t>Gerenzago</t>
  </si>
  <si>
    <t>Gerenzano</t>
  </si>
  <si>
    <t>Gergei</t>
  </si>
  <si>
    <t>Germagnano</t>
  </si>
  <si>
    <t>Germagno</t>
  </si>
  <si>
    <t>Germignaga</t>
  </si>
  <si>
    <t>Gerocarne</t>
  </si>
  <si>
    <t>Gerola Alta</t>
  </si>
  <si>
    <t>Gerre de' Caprioli</t>
  </si>
  <si>
    <t>Gesico</t>
  </si>
  <si>
    <t>Gessate</t>
  </si>
  <si>
    <t>Gessopalena</t>
  </si>
  <si>
    <t>Gesturi</t>
  </si>
  <si>
    <t>Gesualdo</t>
  </si>
  <si>
    <t>Ghedi</t>
  </si>
  <si>
    <t>Ghemme</t>
  </si>
  <si>
    <t>Ghiffa</t>
  </si>
  <si>
    <t>Ghilarza</t>
  </si>
  <si>
    <t>Ghisalba</t>
  </si>
  <si>
    <t>Ghislarengo</t>
  </si>
  <si>
    <t>Giacciano con Baruchella</t>
  </si>
  <si>
    <t>Giaglione</t>
  </si>
  <si>
    <t>Gianico</t>
  </si>
  <si>
    <t>Giano dell'Umbria</t>
  </si>
  <si>
    <t>Giano Vetusto</t>
  </si>
  <si>
    <t>Giardinello</t>
  </si>
  <si>
    <t>Giardini-Naxos</t>
  </si>
  <si>
    <t>Giarole</t>
  </si>
  <si>
    <t>Giarratana</t>
  </si>
  <si>
    <t>Giarre</t>
  </si>
  <si>
    <t>Giave</t>
  </si>
  <si>
    <t>Giaveno</t>
  </si>
  <si>
    <t>Giavera del Montello</t>
  </si>
  <si>
    <t>Giba</t>
  </si>
  <si>
    <t>Gibellina</t>
  </si>
  <si>
    <t>Gifflenga</t>
  </si>
  <si>
    <t>Giffone</t>
  </si>
  <si>
    <t>Giffoni Sei Casali</t>
  </si>
  <si>
    <t>Giffoni Valle Piana</t>
  </si>
  <si>
    <t>Gignese</t>
  </si>
  <si>
    <t>Gignod</t>
  </si>
  <si>
    <t>Gildone</t>
  </si>
  <si>
    <t>Gimigliano</t>
  </si>
  <si>
    <t>Ginestra</t>
  </si>
  <si>
    <t>Ginestra degli Schiavoni</t>
  </si>
  <si>
    <t>Ginosa</t>
  </si>
  <si>
    <t>Gioi</t>
  </si>
  <si>
    <t>Gioia dei Marsi</t>
  </si>
  <si>
    <t>Gioia del Colle</t>
  </si>
  <si>
    <t>Gioia Sannitica</t>
  </si>
  <si>
    <t>Gioia Tauro</t>
  </si>
  <si>
    <t>Gioiosa Ionica</t>
  </si>
  <si>
    <t>Gioiosa Marea</t>
  </si>
  <si>
    <t>Giove</t>
  </si>
  <si>
    <t>Giovinazzo</t>
  </si>
  <si>
    <t>Giovo</t>
  </si>
  <si>
    <t>Girasole</t>
  </si>
  <si>
    <t>Girifalco</t>
  </si>
  <si>
    <t>Gissi</t>
  </si>
  <si>
    <t>Giuggianello</t>
  </si>
  <si>
    <t>Giuliana</t>
  </si>
  <si>
    <t>Giuliano di Roma</t>
  </si>
  <si>
    <t>Giuliano Teatino</t>
  </si>
  <si>
    <t>Giulianova</t>
  </si>
  <si>
    <t>Giungano</t>
  </si>
  <si>
    <t>Giurdignano</t>
  </si>
  <si>
    <t>Giussago</t>
  </si>
  <si>
    <t>Giussano</t>
  </si>
  <si>
    <t>Giustenice</t>
  </si>
  <si>
    <t>Giustino</t>
  </si>
  <si>
    <t>Giusvalla</t>
  </si>
  <si>
    <t>Givoletto</t>
  </si>
  <si>
    <t>Gizzeria</t>
  </si>
  <si>
    <t>Glorenza</t>
  </si>
  <si>
    <t>Godega di Sant'Urbano</t>
  </si>
  <si>
    <t>Godiasco Salice Terme</t>
  </si>
  <si>
    <t>Godrano</t>
  </si>
  <si>
    <t>Goito</t>
  </si>
  <si>
    <t>Golasecca</t>
  </si>
  <si>
    <t>Golferenzo</t>
  </si>
  <si>
    <t>Golfo Aranci</t>
  </si>
  <si>
    <t>Gombito</t>
  </si>
  <si>
    <t>Gonars</t>
  </si>
  <si>
    <t>Goni</t>
  </si>
  <si>
    <t>Gonnesa</t>
  </si>
  <si>
    <t>Gonnoscodina</t>
  </si>
  <si>
    <t>Gonnosfanadiga</t>
  </si>
  <si>
    <t>Gonnosnò</t>
  </si>
  <si>
    <t>Gonnostramatza</t>
  </si>
  <si>
    <t>Gonzaga</t>
  </si>
  <si>
    <t>Gordona</t>
  </si>
  <si>
    <t>Gorga</t>
  </si>
  <si>
    <t>Gorgo al Monticano</t>
  </si>
  <si>
    <t>Gorgoglione</t>
  </si>
  <si>
    <t>Gorgonzola</t>
  </si>
  <si>
    <t>Goriano Sicoli</t>
  </si>
  <si>
    <t>Gorla Maggiore</t>
  </si>
  <si>
    <t>Gorla Minore</t>
  </si>
  <si>
    <t>Gorlago</t>
  </si>
  <si>
    <t>Gorle</t>
  </si>
  <si>
    <t>Gornate Olona</t>
  </si>
  <si>
    <t>Gorno</t>
  </si>
  <si>
    <t>Goro</t>
  </si>
  <si>
    <t>Gorreto</t>
  </si>
  <si>
    <t>Gorzegno</t>
  </si>
  <si>
    <t>Gosaldo</t>
  </si>
  <si>
    <t>Gossolengo</t>
  </si>
  <si>
    <t>Gottasecca</t>
  </si>
  <si>
    <t>Gottolengo</t>
  </si>
  <si>
    <t>Govone</t>
  </si>
  <si>
    <t>Gozzano</t>
  </si>
  <si>
    <t>Gradara</t>
  </si>
  <si>
    <t>Gradisca d'Isonzo</t>
  </si>
  <si>
    <t>Grado</t>
  </si>
  <si>
    <t>Gradoli</t>
  </si>
  <si>
    <t>Graffignana</t>
  </si>
  <si>
    <t>Graffignano</t>
  </si>
  <si>
    <t>Graglia</t>
  </si>
  <si>
    <t>Gragnano</t>
  </si>
  <si>
    <t>Gragnano Trebbiense</t>
  </si>
  <si>
    <t>Grammichele</t>
  </si>
  <si>
    <t>Grana Monferrato</t>
  </si>
  <si>
    <t>Granarolo dell'Emilia</t>
  </si>
  <si>
    <t>Grandate</t>
  </si>
  <si>
    <t>Grandola ed Uniti</t>
  </si>
  <si>
    <t>Graniti</t>
  </si>
  <si>
    <t>Granozzo con Monticello</t>
  </si>
  <si>
    <t>Grantola</t>
  </si>
  <si>
    <t>Grantorto</t>
  </si>
  <si>
    <t>Granze</t>
  </si>
  <si>
    <t>Grassano</t>
  </si>
  <si>
    <t>Grassobbio</t>
  </si>
  <si>
    <t>Gratteri</t>
  </si>
  <si>
    <t>Gravedona ed Uniti</t>
  </si>
  <si>
    <t>Gravellona Lomellina</t>
  </si>
  <si>
    <t>Gravellona Toce</t>
  </si>
  <si>
    <t>Gravere</t>
  </si>
  <si>
    <t>Gravina di Catania</t>
  </si>
  <si>
    <t>Grazzanise</t>
  </si>
  <si>
    <t>Grazzano Badoglio</t>
  </si>
  <si>
    <t>Greccio</t>
  </si>
  <si>
    <t>Greci</t>
  </si>
  <si>
    <t>Greggio</t>
  </si>
  <si>
    <t>Gremiasco</t>
  </si>
  <si>
    <t>Gressan</t>
  </si>
  <si>
    <t>Gressoney-La-Trinité</t>
  </si>
  <si>
    <t>Gressoney-Saint-Jean</t>
  </si>
  <si>
    <t>Greve in Chianti</t>
  </si>
  <si>
    <t>Grezzago</t>
  </si>
  <si>
    <t>Grezzana</t>
  </si>
  <si>
    <t>Griante</t>
  </si>
  <si>
    <t>Gricignano di Aversa</t>
  </si>
  <si>
    <t>Grignasco</t>
  </si>
  <si>
    <t>Grigno</t>
  </si>
  <si>
    <t>Grimacco</t>
  </si>
  <si>
    <t>Grimaldi</t>
  </si>
  <si>
    <t>Grinzane Cavour</t>
  </si>
  <si>
    <t>Grisignano di Zocco</t>
  </si>
  <si>
    <t>Grisolia</t>
  </si>
  <si>
    <t>Grizzana Morandi</t>
  </si>
  <si>
    <t>Grognardo</t>
  </si>
  <si>
    <t>Gromo</t>
  </si>
  <si>
    <t>Grondona</t>
  </si>
  <si>
    <t>Grone</t>
  </si>
  <si>
    <t>Grontardo</t>
  </si>
  <si>
    <t>Gropello Cairoli</t>
  </si>
  <si>
    <t>Gropparello</t>
  </si>
  <si>
    <t>Groscavallo</t>
  </si>
  <si>
    <t>Grosio</t>
  </si>
  <si>
    <t>Grosotto</t>
  </si>
  <si>
    <t>Grosseto</t>
  </si>
  <si>
    <t>Grosso</t>
  </si>
  <si>
    <t>Grottaferrata</t>
  </si>
  <si>
    <t>Grottaglie</t>
  </si>
  <si>
    <t>Grottaminarda</t>
  </si>
  <si>
    <t>Grottammare</t>
  </si>
  <si>
    <t>Grottazzolina</t>
  </si>
  <si>
    <t>Grotte</t>
  </si>
  <si>
    <t>Grotte di Castro</t>
  </si>
  <si>
    <t>Grotteria</t>
  </si>
  <si>
    <t>Grottole</t>
  </si>
  <si>
    <t>Grottolella</t>
  </si>
  <si>
    <t>Gruaro</t>
  </si>
  <si>
    <t>Grumello Cremonese ed Uniti</t>
  </si>
  <si>
    <t>Grumello del Monte</t>
  </si>
  <si>
    <t>Grumento Nova</t>
  </si>
  <si>
    <t>Grumo Appula</t>
  </si>
  <si>
    <t>Grumo Nevano</t>
  </si>
  <si>
    <t>Grumolo delle Abbadesse</t>
  </si>
  <si>
    <t>Guagnano</t>
  </si>
  <si>
    <t>Gualdo</t>
  </si>
  <si>
    <t>Gualdo Cattaneo</t>
  </si>
  <si>
    <t>Gualdo Tadino</t>
  </si>
  <si>
    <t>Gualtieri</t>
  </si>
  <si>
    <t>Gualtieri Sicaminò</t>
  </si>
  <si>
    <t>Guamaggiore</t>
  </si>
  <si>
    <t>Guanzate</t>
  </si>
  <si>
    <t>Guarcino</t>
  </si>
  <si>
    <t>Guarda Veneta</t>
  </si>
  <si>
    <t>Guardabosone</t>
  </si>
  <si>
    <t>Guardamiglio</t>
  </si>
  <si>
    <t>Guardavalle</t>
  </si>
  <si>
    <t>Guardea</t>
  </si>
  <si>
    <t>Guardia Lombardi</t>
  </si>
  <si>
    <t>Guardia Perticara</t>
  </si>
  <si>
    <t>Guardia Piemontese</t>
  </si>
  <si>
    <t>Guardia Sanframondi</t>
  </si>
  <si>
    <t>Guardiagrele</t>
  </si>
  <si>
    <t>Guardialfiera</t>
  </si>
  <si>
    <t>Guardiaregia</t>
  </si>
  <si>
    <t>Guardistallo</t>
  </si>
  <si>
    <t>Guarene</t>
  </si>
  <si>
    <t>Guasila</t>
  </si>
  <si>
    <t>Guastalla</t>
  </si>
  <si>
    <t>Guazzora</t>
  </si>
  <si>
    <t>Gubbio</t>
  </si>
  <si>
    <t>Gudo Visconti</t>
  </si>
  <si>
    <t>Guglionesi</t>
  </si>
  <si>
    <t>Guidizzolo</t>
  </si>
  <si>
    <t>Guiglia</t>
  </si>
  <si>
    <t>Guilmi</t>
  </si>
  <si>
    <t>Gurro</t>
  </si>
  <si>
    <t>Guspini</t>
  </si>
  <si>
    <t>Gussago</t>
  </si>
  <si>
    <t>Gussola</t>
  </si>
  <si>
    <t>Hône</t>
  </si>
  <si>
    <t>Idro</t>
  </si>
  <si>
    <t>Iglesias</t>
  </si>
  <si>
    <t>Igliano</t>
  </si>
  <si>
    <t>Ilbono</t>
  </si>
  <si>
    <t>Illasi</t>
  </si>
  <si>
    <t>Illorai</t>
  </si>
  <si>
    <t>Imbersago</t>
  </si>
  <si>
    <t>Imer</t>
  </si>
  <si>
    <t>Imola</t>
  </si>
  <si>
    <t>Impruneta</t>
  </si>
  <si>
    <t>Inarzo</t>
  </si>
  <si>
    <t>Incisa Scapaccino</t>
  </si>
  <si>
    <t>Incudine</t>
  </si>
  <si>
    <t>Induno Olona</t>
  </si>
  <si>
    <t>Ingria</t>
  </si>
  <si>
    <t>Intragna</t>
  </si>
  <si>
    <t>Introbio</t>
  </si>
  <si>
    <t>Introd</t>
  </si>
  <si>
    <t>Introdacqua</t>
  </si>
  <si>
    <t>Inverigo</t>
  </si>
  <si>
    <t>Inverno e Monteleone</t>
  </si>
  <si>
    <t>Inverso Pinasca</t>
  </si>
  <si>
    <t>Inveruno</t>
  </si>
  <si>
    <t>Invorio</t>
  </si>
  <si>
    <t>Inzago</t>
  </si>
  <si>
    <t>Irgoli</t>
  </si>
  <si>
    <t>Irma</t>
  </si>
  <si>
    <t>Irsina</t>
  </si>
  <si>
    <t>Isasca</t>
  </si>
  <si>
    <t>Isca sullo Ionio</t>
  </si>
  <si>
    <t>Ischia</t>
  </si>
  <si>
    <t>Ischia di Castro</t>
  </si>
  <si>
    <t>Ischitella</t>
  </si>
  <si>
    <t>Iseo</t>
  </si>
  <si>
    <t>Isera</t>
  </si>
  <si>
    <t>Isernia</t>
  </si>
  <si>
    <t>Isili</t>
  </si>
  <si>
    <t>Isnello</t>
  </si>
  <si>
    <t>Isola d'Asti</t>
  </si>
  <si>
    <t>Isola del Cantone</t>
  </si>
  <si>
    <t>Isola del Giglio</t>
  </si>
  <si>
    <t>Isola del Gran Sasso d'Italia</t>
  </si>
  <si>
    <t>Isola del Liri</t>
  </si>
  <si>
    <t>Isola del Piano</t>
  </si>
  <si>
    <t>Isola della Scala</t>
  </si>
  <si>
    <t>Isola delle Femmine</t>
  </si>
  <si>
    <t>Isola di Capo Rizzuto</t>
  </si>
  <si>
    <t>Isola di Fondra</t>
  </si>
  <si>
    <t>Isola Dovarese</t>
  </si>
  <si>
    <t>Isola Rizza</t>
  </si>
  <si>
    <t>Isola Sant'Antonio</t>
  </si>
  <si>
    <t>Isola Vicentina</t>
  </si>
  <si>
    <t>Isolabella</t>
  </si>
  <si>
    <t>Isolabona</t>
  </si>
  <si>
    <t>Isole Tremiti</t>
  </si>
  <si>
    <t>Isorella</t>
  </si>
  <si>
    <t>Ispani</t>
  </si>
  <si>
    <t>Ispica</t>
  </si>
  <si>
    <t>Ispra</t>
  </si>
  <si>
    <t>Issiglio</t>
  </si>
  <si>
    <t>Issime</t>
  </si>
  <si>
    <t>Isso</t>
  </si>
  <si>
    <t>Issogne</t>
  </si>
  <si>
    <t>Istrana</t>
  </si>
  <si>
    <t>Itala</t>
  </si>
  <si>
    <t>Itri</t>
  </si>
  <si>
    <t>Ittireddu</t>
  </si>
  <si>
    <t>Ittiri</t>
  </si>
  <si>
    <t>Ivrea</t>
  </si>
  <si>
    <t>Izano</t>
  </si>
  <si>
    <t>Jacurso</t>
  </si>
  <si>
    <t>Jelsi</t>
  </si>
  <si>
    <t>Jenne</t>
  </si>
  <si>
    <t>Jerago con Orago</t>
  </si>
  <si>
    <t>Jerzu</t>
  </si>
  <si>
    <t>Jesolo</t>
  </si>
  <si>
    <t>Jolanda di Savoia</t>
  </si>
  <si>
    <t>Jonadi</t>
  </si>
  <si>
    <t>Joppolo</t>
  </si>
  <si>
    <t>Joppolo Giancaxio</t>
  </si>
  <si>
    <t>Jovençan</t>
  </si>
  <si>
    <t>L'Aquila</t>
  </si>
  <si>
    <t>La Cassa</t>
  </si>
  <si>
    <t>La Loggia</t>
  </si>
  <si>
    <t>La Maddalena</t>
  </si>
  <si>
    <t>La Magdeleine</t>
  </si>
  <si>
    <t>La Morra</t>
  </si>
  <si>
    <t>La Salle</t>
  </si>
  <si>
    <t>La Thuile</t>
  </si>
  <si>
    <t>La Valle</t>
  </si>
  <si>
    <t>La Valle Agordina</t>
  </si>
  <si>
    <t>La Valletta Brianza</t>
  </si>
  <si>
    <t>Labico</t>
  </si>
  <si>
    <t>Labro</t>
  </si>
  <si>
    <t>Lacchiarella</t>
  </si>
  <si>
    <t>Lacco Ameno</t>
  </si>
  <si>
    <t>Lacedonia</t>
  </si>
  <si>
    <t>Laces</t>
  </si>
  <si>
    <t>Laconi</t>
  </si>
  <si>
    <t>Laerru</t>
  </si>
  <si>
    <t>Laganadi</t>
  </si>
  <si>
    <t>Laghi</t>
  </si>
  <si>
    <t>Laglio</t>
  </si>
  <si>
    <t>Lagnasco</t>
  </si>
  <si>
    <t>Lago</t>
  </si>
  <si>
    <t>Lagonegro</t>
  </si>
  <si>
    <t>Lagosanto</t>
  </si>
  <si>
    <t>Lagundo</t>
  </si>
  <si>
    <t>Laigueglia</t>
  </si>
  <si>
    <t>Lainate</t>
  </si>
  <si>
    <t>Laino</t>
  </si>
  <si>
    <t>Laino Borgo</t>
  </si>
  <si>
    <t>Laino Castello</t>
  </si>
  <si>
    <t>Laion</t>
  </si>
  <si>
    <t>Laives</t>
  </si>
  <si>
    <t>Lajatico</t>
  </si>
  <si>
    <t>Lallio</t>
  </si>
  <si>
    <t>Lama dei Peligni</t>
  </si>
  <si>
    <t>Lama Mocogno</t>
  </si>
  <si>
    <t>Lambrugo</t>
  </si>
  <si>
    <t>Lamezia Terme</t>
  </si>
  <si>
    <t>Lamon</t>
  </si>
  <si>
    <t>Lampedusa e Linosa</t>
  </si>
  <si>
    <t>Lamporecchio</t>
  </si>
  <si>
    <t>Lamporo</t>
  </si>
  <si>
    <t>Lana</t>
  </si>
  <si>
    <t>Landiona</t>
  </si>
  <si>
    <t>Landriano</t>
  </si>
  <si>
    <t>Langhirano</t>
  </si>
  <si>
    <t>Langosco</t>
  </si>
  <si>
    <t>Lanusei</t>
  </si>
  <si>
    <t>Lanuvio</t>
  </si>
  <si>
    <t>Lanzada</t>
  </si>
  <si>
    <t>Lanzo Torinese</t>
  </si>
  <si>
    <t>Lapedona</t>
  </si>
  <si>
    <t>Lapio</t>
  </si>
  <si>
    <t>Lappano</t>
  </si>
  <si>
    <t>Larciano</t>
  </si>
  <si>
    <t>Lardirago</t>
  </si>
  <si>
    <t>Lariano</t>
  </si>
  <si>
    <t>Larino</t>
  </si>
  <si>
    <t>Las Plassas</t>
  </si>
  <si>
    <t>Lasa</t>
  </si>
  <si>
    <t>Lascari</t>
  </si>
  <si>
    <t>Lasnigo</t>
  </si>
  <si>
    <t>Lastebasse</t>
  </si>
  <si>
    <t>Lastra a Signa</t>
  </si>
  <si>
    <t>Latera</t>
  </si>
  <si>
    <t>Laterina Pergine Valdarno</t>
  </si>
  <si>
    <t>Laterza</t>
  </si>
  <si>
    <t>Latiano</t>
  </si>
  <si>
    <t>Latisana</t>
  </si>
  <si>
    <t>Latronico</t>
  </si>
  <si>
    <t>Lattarico</t>
  </si>
  <si>
    <t>Lauco</t>
  </si>
  <si>
    <t>Laureana Cilento</t>
  </si>
  <si>
    <t>Laureana di Borrello</t>
  </si>
  <si>
    <t>Lauregno</t>
  </si>
  <si>
    <t>Laurenzana</t>
  </si>
  <si>
    <t>Lauria</t>
  </si>
  <si>
    <t>Lauriano</t>
  </si>
  <si>
    <t>Laurino</t>
  </si>
  <si>
    <t>Laurito</t>
  </si>
  <si>
    <t>Lauro</t>
  </si>
  <si>
    <t>Lavagna</t>
  </si>
  <si>
    <t>Lavagno</t>
  </si>
  <si>
    <t>Lavarone</t>
  </si>
  <si>
    <t>Lavello</t>
  </si>
  <si>
    <t>Lavena Ponte Tresa</t>
  </si>
  <si>
    <t>Laveno-Mombello</t>
  </si>
  <si>
    <t>Lavenone</t>
  </si>
  <si>
    <t>Laviano</t>
  </si>
  <si>
    <t>Lavis</t>
  </si>
  <si>
    <t>Lazise</t>
  </si>
  <si>
    <t>Lazzate</t>
  </si>
  <si>
    <t>Lecce nei Marsi</t>
  </si>
  <si>
    <t>Ledro</t>
  </si>
  <si>
    <t>Leffe</t>
  </si>
  <si>
    <t>Leggiuno</t>
  </si>
  <si>
    <t>Legnago</t>
  </si>
  <si>
    <t>Legnano</t>
  </si>
  <si>
    <t>Legnaro</t>
  </si>
  <si>
    <t>Lei</t>
  </si>
  <si>
    <t>Leini</t>
  </si>
  <si>
    <t>Leivi</t>
  </si>
  <si>
    <t>Lemie</t>
  </si>
  <si>
    <t>Lendinara</t>
  </si>
  <si>
    <t>Leni</t>
  </si>
  <si>
    <t>Lenna</t>
  </si>
  <si>
    <t>Leno</t>
  </si>
  <si>
    <t>Lenola</t>
  </si>
  <si>
    <t>Lenta</t>
  </si>
  <si>
    <t>Lentate sul Seveso</t>
  </si>
  <si>
    <t>Lentella</t>
  </si>
  <si>
    <t>Lentini</t>
  </si>
  <si>
    <t>Leonessa</t>
  </si>
  <si>
    <t>Leonforte</t>
  </si>
  <si>
    <t>Leporano</t>
  </si>
  <si>
    <t>Lequile</t>
  </si>
  <si>
    <t>Lequio Berria</t>
  </si>
  <si>
    <t>Lequio Tanaro</t>
  </si>
  <si>
    <t>Lercara Friddi</t>
  </si>
  <si>
    <t>Lerici</t>
  </si>
  <si>
    <t>Lerma</t>
  </si>
  <si>
    <t>Lesa</t>
  </si>
  <si>
    <t>Lesegno</t>
  </si>
  <si>
    <t>Lesignano de' Bagni</t>
  </si>
  <si>
    <t>Lesina</t>
  </si>
  <si>
    <t>Lesmo</t>
  </si>
  <si>
    <t>Lessolo</t>
  </si>
  <si>
    <t>Lessona</t>
  </si>
  <si>
    <t>Lestizza</t>
  </si>
  <si>
    <t>Letino</t>
  </si>
  <si>
    <t>Letojanni</t>
  </si>
  <si>
    <t>Lettere</t>
  </si>
  <si>
    <t>Lettomanoppello</t>
  </si>
  <si>
    <t>Lettopalena</t>
  </si>
  <si>
    <t>Levanto</t>
  </si>
  <si>
    <t>Levate</t>
  </si>
  <si>
    <t>Leverano</t>
  </si>
  <si>
    <t>Levice</t>
  </si>
  <si>
    <t>Levico Terme</t>
  </si>
  <si>
    <t>Levone</t>
  </si>
  <si>
    <t>Lezzeno</t>
  </si>
  <si>
    <t>Liberi</t>
  </si>
  <si>
    <t>Librizzi</t>
  </si>
  <si>
    <t>Licciana Nardi</t>
  </si>
  <si>
    <t>Licenza</t>
  </si>
  <si>
    <t>Licodia Eubea</t>
  </si>
  <si>
    <t>Lierna</t>
  </si>
  <si>
    <t>Lignana</t>
  </si>
  <si>
    <t>Lignano Sabbiadoro</t>
  </si>
  <si>
    <t>Lillianes</t>
  </si>
  <si>
    <t>Limana</t>
  </si>
  <si>
    <t>Limatola</t>
  </si>
  <si>
    <t>Limbadi</t>
  </si>
  <si>
    <t>Limena</t>
  </si>
  <si>
    <t>Limido Comasco</t>
  </si>
  <si>
    <t>Limina</t>
  </si>
  <si>
    <t>Limone Piemonte</t>
  </si>
  <si>
    <t>Limone sul Garda</t>
  </si>
  <si>
    <t>Limosano</t>
  </si>
  <si>
    <t>Linarolo</t>
  </si>
  <si>
    <t>Linguaglossa</t>
  </si>
  <si>
    <t>Lioni</t>
  </si>
  <si>
    <t>Lipari</t>
  </si>
  <si>
    <t>Lipomo</t>
  </si>
  <si>
    <t>Liscate</t>
  </si>
  <si>
    <t>Liscia</t>
  </si>
  <si>
    <t>Lisciano Niccone</t>
  </si>
  <si>
    <t>Lisio</t>
  </si>
  <si>
    <t>Liveri</t>
  </si>
  <si>
    <t>Livigno</t>
  </si>
  <si>
    <t>Livinallongo del Col di Lana</t>
  </si>
  <si>
    <t>Livo</t>
  </si>
  <si>
    <t>Livorno Ferraris</t>
  </si>
  <si>
    <t>Livraga</t>
  </si>
  <si>
    <t>Lizzanello</t>
  </si>
  <si>
    <t>Lizzano</t>
  </si>
  <si>
    <t>Lizzano in Belvedere</t>
  </si>
  <si>
    <t>Loano</t>
  </si>
  <si>
    <t>Loazzolo</t>
  </si>
  <si>
    <t>Locana</t>
  </si>
  <si>
    <t>Locate di Triulzi</t>
  </si>
  <si>
    <t>Locate Varesino</t>
  </si>
  <si>
    <t>Locatello</t>
  </si>
  <si>
    <t>Loceri</t>
  </si>
  <si>
    <t>Locorotondo</t>
  </si>
  <si>
    <t>Locri</t>
  </si>
  <si>
    <t>Loculi</t>
  </si>
  <si>
    <t>Lodè</t>
  </si>
  <si>
    <t>Lodi Vecchio</t>
  </si>
  <si>
    <t>Lodine</t>
  </si>
  <si>
    <t>Lodrino</t>
  </si>
  <si>
    <t>Lograto</t>
  </si>
  <si>
    <t>Loiano</t>
  </si>
  <si>
    <t>Loiri Porto San Paolo</t>
  </si>
  <si>
    <t>Lomagna</t>
  </si>
  <si>
    <t>Lomazzo</t>
  </si>
  <si>
    <t>Lombardore</t>
  </si>
  <si>
    <t>Lombriasco</t>
  </si>
  <si>
    <t>Lomello</t>
  </si>
  <si>
    <t>Lona-Lases</t>
  </si>
  <si>
    <t>Lonate Ceppino</t>
  </si>
  <si>
    <t>Lonate Pozzolo</t>
  </si>
  <si>
    <t>Lonato del Garda</t>
  </si>
  <si>
    <t>Londa</t>
  </si>
  <si>
    <t>Longano</t>
  </si>
  <si>
    <t>Longare</t>
  </si>
  <si>
    <t>Longarone</t>
  </si>
  <si>
    <t>Longhena</t>
  </si>
  <si>
    <t>Longi</t>
  </si>
  <si>
    <t>Longiano</t>
  </si>
  <si>
    <t>Longobardi</t>
  </si>
  <si>
    <t>Longobucco</t>
  </si>
  <si>
    <t>Longone al Segrino</t>
  </si>
  <si>
    <t>Longone Sabino</t>
  </si>
  <si>
    <t>Lonigo</t>
  </si>
  <si>
    <t>Loranzè</t>
  </si>
  <si>
    <t>Loreggia</t>
  </si>
  <si>
    <t>Loreglia</t>
  </si>
  <si>
    <t>Lorenzago di Cadore</t>
  </si>
  <si>
    <t>Loreo</t>
  </si>
  <si>
    <t>Loreto</t>
  </si>
  <si>
    <t>Loreto Aprutino</t>
  </si>
  <si>
    <t>Loria</t>
  </si>
  <si>
    <t>Loro Ciuffenna</t>
  </si>
  <si>
    <t>Loro Piceno</t>
  </si>
  <si>
    <t>Lorsica</t>
  </si>
  <si>
    <t>Losine</t>
  </si>
  <si>
    <t>Lotzorai</t>
  </si>
  <si>
    <t>Lovere</t>
  </si>
  <si>
    <t>Lovero</t>
  </si>
  <si>
    <t>Lozio</t>
  </si>
  <si>
    <t>Lozza</t>
  </si>
  <si>
    <t>Lozzo Atestino</t>
  </si>
  <si>
    <t>Lozzo di Cadore</t>
  </si>
  <si>
    <t>Lozzolo</t>
  </si>
  <si>
    <t>Lu e Cuccaro Monferrato</t>
  </si>
  <si>
    <t>Lubriano</t>
  </si>
  <si>
    <t>Lucca Sicula</t>
  </si>
  <si>
    <t>Lucignano</t>
  </si>
  <si>
    <t>Lucinasco</t>
  </si>
  <si>
    <t>Lucito</t>
  </si>
  <si>
    <t>Luco dei Marsi</t>
  </si>
  <si>
    <t>Lucoli</t>
  </si>
  <si>
    <t>Lugagnano Val d'Arda</t>
  </si>
  <si>
    <t>Lugnano in Teverina</t>
  </si>
  <si>
    <t>Lugo</t>
  </si>
  <si>
    <t>Lugo di Vicenza</t>
  </si>
  <si>
    <t>Luino</t>
  </si>
  <si>
    <t>Luisago</t>
  </si>
  <si>
    <t>Lula</t>
  </si>
  <si>
    <t>Lumarzo</t>
  </si>
  <si>
    <t>Lumezzane</t>
  </si>
  <si>
    <t>Lunamatrona</t>
  </si>
  <si>
    <t>Lunano</t>
  </si>
  <si>
    <t>Lungavilla</t>
  </si>
  <si>
    <t>Lungro</t>
  </si>
  <si>
    <t>Luni</t>
  </si>
  <si>
    <t>Luogosano</t>
  </si>
  <si>
    <t>Luogosanto</t>
  </si>
  <si>
    <t>Lupara</t>
  </si>
  <si>
    <t>Lurago d'Erba</t>
  </si>
  <si>
    <t>Lurago Marinone</t>
  </si>
  <si>
    <t>Lurano</t>
  </si>
  <si>
    <t>Luras</t>
  </si>
  <si>
    <t>Lurate Caccivio</t>
  </si>
  <si>
    <t>Lusciano</t>
  </si>
  <si>
    <t>Luserna</t>
  </si>
  <si>
    <t>Luserna San Giovanni</t>
  </si>
  <si>
    <t>Lusernetta</t>
  </si>
  <si>
    <t>Lusevera</t>
  </si>
  <si>
    <t>Lusia</t>
  </si>
  <si>
    <t>Lusiana Conco</t>
  </si>
  <si>
    <t>Lusigliè</t>
  </si>
  <si>
    <t>Luson</t>
  </si>
  <si>
    <t>Lustra</t>
  </si>
  <si>
    <t>Luvinate</t>
  </si>
  <si>
    <t>Luzzana</t>
  </si>
  <si>
    <t>Luzzara</t>
  </si>
  <si>
    <t>Luzzi</t>
  </si>
  <si>
    <t>Maccagno con Pino e Veddasca</t>
  </si>
  <si>
    <t>Maccastorna</t>
  </si>
  <si>
    <t>Macchia d'Isernia</t>
  </si>
  <si>
    <t>Macchia Valfortore</t>
  </si>
  <si>
    <t>Macchiagodena</t>
  </si>
  <si>
    <t>Macello</t>
  </si>
  <si>
    <t>Macerata Campania</t>
  </si>
  <si>
    <t>Macerata Feltria</t>
  </si>
  <si>
    <t>Macherio</t>
  </si>
  <si>
    <t>Maclodio</t>
  </si>
  <si>
    <t>Macomer</t>
  </si>
  <si>
    <t>Macra</t>
  </si>
  <si>
    <t>Macugnaga</t>
  </si>
  <si>
    <t>Madesimo</t>
  </si>
  <si>
    <t>Madignano</t>
  </si>
  <si>
    <t>Madone</t>
  </si>
  <si>
    <t>Madonna del Sasso</t>
  </si>
  <si>
    <t>Madruzzo</t>
  </si>
  <si>
    <t>Maenza</t>
  </si>
  <si>
    <t>Mafalda</t>
  </si>
  <si>
    <t>Magasa</t>
  </si>
  <si>
    <t>Magenta</t>
  </si>
  <si>
    <t>Maggiora</t>
  </si>
  <si>
    <t>Magherno</t>
  </si>
  <si>
    <t>Magione</t>
  </si>
  <si>
    <t>Magisano</t>
  </si>
  <si>
    <t>Magliano Alfieri</t>
  </si>
  <si>
    <t>Magliano Alpi</t>
  </si>
  <si>
    <t>Magliano de' Marsi</t>
  </si>
  <si>
    <t>Magliano di Tenna</t>
  </si>
  <si>
    <t>Magliano in Toscana</t>
  </si>
  <si>
    <t>Magliano Romano</t>
  </si>
  <si>
    <t>Magliano Sabina</t>
  </si>
  <si>
    <t>Magliano Vetere</t>
  </si>
  <si>
    <t>Maglie</t>
  </si>
  <si>
    <t>Magliolo</t>
  </si>
  <si>
    <t>Maglione</t>
  </si>
  <si>
    <t>Magnacavallo</t>
  </si>
  <si>
    <t>Magnago</t>
  </si>
  <si>
    <t>Magnano</t>
  </si>
  <si>
    <t>Magnano in Riviera</t>
  </si>
  <si>
    <t>Magomadas</t>
  </si>
  <si>
    <t>Magrè sulla strada del vino</t>
  </si>
  <si>
    <t>Magreglio</t>
  </si>
  <si>
    <t>Maida</t>
  </si>
  <si>
    <t>Maierà</t>
  </si>
  <si>
    <t>Maierato</t>
  </si>
  <si>
    <t>Maiolati Spontini</t>
  </si>
  <si>
    <t>Maiolo</t>
  </si>
  <si>
    <t>Maiori</t>
  </si>
  <si>
    <t>Mairago</t>
  </si>
  <si>
    <t>Mairano</t>
  </si>
  <si>
    <t>Maissana</t>
  </si>
  <si>
    <t>Majano</t>
  </si>
  <si>
    <t>Malagnino</t>
  </si>
  <si>
    <t>Malalbergo</t>
  </si>
  <si>
    <t>Malborghetto Valbruna</t>
  </si>
  <si>
    <t>Malcesine</t>
  </si>
  <si>
    <t>Malé</t>
  </si>
  <si>
    <t>Malegno</t>
  </si>
  <si>
    <t>Maleo</t>
  </si>
  <si>
    <t>Malesco</t>
  </si>
  <si>
    <t>Maletto</t>
  </si>
  <si>
    <t>Malfa</t>
  </si>
  <si>
    <t>Malgrate</t>
  </si>
  <si>
    <t>Malito</t>
  </si>
  <si>
    <t>Mallare</t>
  </si>
  <si>
    <t>Malles Venosta</t>
  </si>
  <si>
    <t>Malnate</t>
  </si>
  <si>
    <t>Malo</t>
  </si>
  <si>
    <t>Malonno</t>
  </si>
  <si>
    <t>Maltignano</t>
  </si>
  <si>
    <t>Malvagna</t>
  </si>
  <si>
    <t>Malvicino</t>
  </si>
  <si>
    <t>Malvito</t>
  </si>
  <si>
    <t>Mammola</t>
  </si>
  <si>
    <t>Mamoiada</t>
  </si>
  <si>
    <t>Manciano</t>
  </si>
  <si>
    <t>Mandanici</t>
  </si>
  <si>
    <t>Mandas</t>
  </si>
  <si>
    <t>Mandatoriccio</t>
  </si>
  <si>
    <t>Mandela</t>
  </si>
  <si>
    <t>Mandello del Lario</t>
  </si>
  <si>
    <t>Mandello Vitta</t>
  </si>
  <si>
    <t>Manduria</t>
  </si>
  <si>
    <t>Manerba del Garda</t>
  </si>
  <si>
    <t>Manerbio</t>
  </si>
  <si>
    <t>Manfredonia</t>
  </si>
  <si>
    <t>Mango</t>
  </si>
  <si>
    <t>Mangone</t>
  </si>
  <si>
    <t>Maniace</t>
  </si>
  <si>
    <t>Maniago</t>
  </si>
  <si>
    <t>Manocalzati</t>
  </si>
  <si>
    <t>Manoppello</t>
  </si>
  <si>
    <t>Mansuè</t>
  </si>
  <si>
    <t>Manta</t>
  </si>
  <si>
    <t>Mantello</t>
  </si>
  <si>
    <t>Manzano</t>
  </si>
  <si>
    <t>Manziana</t>
  </si>
  <si>
    <t>Mapello</t>
  </si>
  <si>
    <t>Mappano</t>
  </si>
  <si>
    <t>Mara</t>
  </si>
  <si>
    <t>Maracalagonis</t>
  </si>
  <si>
    <t>Maranello</t>
  </si>
  <si>
    <t>Marano di Napoli</t>
  </si>
  <si>
    <t>Marano di Valpolicella</t>
  </si>
  <si>
    <t>Marano Equo</t>
  </si>
  <si>
    <t>Marano Lagunare</t>
  </si>
  <si>
    <t>Marano Marchesato</t>
  </si>
  <si>
    <t>Marano Principato</t>
  </si>
  <si>
    <t>Marano sul Panaro</t>
  </si>
  <si>
    <t>Marano Ticino</t>
  </si>
  <si>
    <t>Marano Vicentino</t>
  </si>
  <si>
    <t>Maranzana</t>
  </si>
  <si>
    <t>Maratea</t>
  </si>
  <si>
    <t>Marcallo con Casone</t>
  </si>
  <si>
    <t>Marcaria</t>
  </si>
  <si>
    <t>Marcedusa</t>
  </si>
  <si>
    <t>Marcellina</t>
  </si>
  <si>
    <t>Marcellinara</t>
  </si>
  <si>
    <t>Marcetelli</t>
  </si>
  <si>
    <t>Marcheno</t>
  </si>
  <si>
    <t>Marchirolo</t>
  </si>
  <si>
    <t>Marciana</t>
  </si>
  <si>
    <t>Marciana Marina</t>
  </si>
  <si>
    <t>Marciano della Chiana</t>
  </si>
  <si>
    <t>Marcignago</t>
  </si>
  <si>
    <t>Marcon</t>
  </si>
  <si>
    <t>Marebbe</t>
  </si>
  <si>
    <t>Marene</t>
  </si>
  <si>
    <t>Mareno di Piave</t>
  </si>
  <si>
    <t>Marentino</t>
  </si>
  <si>
    <t>Maretto</t>
  </si>
  <si>
    <t>Margarita</t>
  </si>
  <si>
    <t>Margherita di Savoia</t>
  </si>
  <si>
    <t>Margno</t>
  </si>
  <si>
    <t>Mariana Mantovana</t>
  </si>
  <si>
    <t>Mariano Comense</t>
  </si>
  <si>
    <t>Mariano del Friuli</t>
  </si>
  <si>
    <t>Marianopoli</t>
  </si>
  <si>
    <t>Mariglianella</t>
  </si>
  <si>
    <t>Marigliano</t>
  </si>
  <si>
    <t>Marina di Gioiosa Ionica</t>
  </si>
  <si>
    <t>Marineo</t>
  </si>
  <si>
    <t>Marlengo</t>
  </si>
  <si>
    <t>Marliana</t>
  </si>
  <si>
    <t>Marmentino</t>
  </si>
  <si>
    <t>Marmirolo</t>
  </si>
  <si>
    <t>Marmora</t>
  </si>
  <si>
    <t>Marnate</t>
  </si>
  <si>
    <t>Marone</t>
  </si>
  <si>
    <t>Maropati</t>
  </si>
  <si>
    <t>Marostica</t>
  </si>
  <si>
    <t>Marradi</t>
  </si>
  <si>
    <t>Marrubiu</t>
  </si>
  <si>
    <t>Marsaglia</t>
  </si>
  <si>
    <t>Marsala</t>
  </si>
  <si>
    <t>Marsciano</t>
  </si>
  <si>
    <t>Marsico Nuovo</t>
  </si>
  <si>
    <t>Marsicovetere</t>
  </si>
  <si>
    <t>Marta</t>
  </si>
  <si>
    <t>Martano</t>
  </si>
  <si>
    <t>Martellago</t>
  </si>
  <si>
    <t>Martello</t>
  </si>
  <si>
    <t>Martignacco</t>
  </si>
  <si>
    <t>Martignana di Po</t>
  </si>
  <si>
    <t>Martignano</t>
  </si>
  <si>
    <t>Martinengo</t>
  </si>
  <si>
    <t>Martiniana Po</t>
  </si>
  <si>
    <t>Martinsicuro</t>
  </si>
  <si>
    <t>Martirano</t>
  </si>
  <si>
    <t>Martirano Lombardo</t>
  </si>
  <si>
    <t>Martis</t>
  </si>
  <si>
    <t>Martone</t>
  </si>
  <si>
    <t>Marudo</t>
  </si>
  <si>
    <t>Maruggio</t>
  </si>
  <si>
    <t>Marzabotto</t>
  </si>
  <si>
    <t>Marzano</t>
  </si>
  <si>
    <t>Marzano Appio</t>
  </si>
  <si>
    <t>Marzano di Nola</t>
  </si>
  <si>
    <t>Marzi</t>
  </si>
  <si>
    <t>Marzio</t>
  </si>
  <si>
    <t>Masainas</t>
  </si>
  <si>
    <t>Masate</t>
  </si>
  <si>
    <t>Mascali</t>
  </si>
  <si>
    <t>Mascalucia</t>
  </si>
  <si>
    <t>Maschito</t>
  </si>
  <si>
    <t>Masciago Primo</t>
  </si>
  <si>
    <t>Maser</t>
  </si>
  <si>
    <t>Masera</t>
  </si>
  <si>
    <t>Maserà di Padova</t>
  </si>
  <si>
    <t>Maserada sul Piave</t>
  </si>
  <si>
    <t>Masi</t>
  </si>
  <si>
    <t>Masi Torello</t>
  </si>
  <si>
    <t>Masio</t>
  </si>
  <si>
    <t>Maslianico</t>
  </si>
  <si>
    <t>Masone</t>
  </si>
  <si>
    <t>Massa</t>
  </si>
  <si>
    <t>Massa d'Albe</t>
  </si>
  <si>
    <t>Massa di Somma</t>
  </si>
  <si>
    <t>Massa e Cozzile</t>
  </si>
  <si>
    <t>Massa Fermana</t>
  </si>
  <si>
    <t>Massa Lombarda</t>
  </si>
  <si>
    <t>Massa Lubrense</t>
  </si>
  <si>
    <t>Massa Marittima</t>
  </si>
  <si>
    <t>Massa Martana</t>
  </si>
  <si>
    <t>Massafra</t>
  </si>
  <si>
    <t>Massalengo</t>
  </si>
  <si>
    <t>Massanzago</t>
  </si>
  <si>
    <t>Massarosa</t>
  </si>
  <si>
    <t>Massazza</t>
  </si>
  <si>
    <t>Massello</t>
  </si>
  <si>
    <t>Masserano</t>
  </si>
  <si>
    <t>Massignano</t>
  </si>
  <si>
    <t>Massimeno</t>
  </si>
  <si>
    <t>Massimino</t>
  </si>
  <si>
    <t>Massino Visconti</t>
  </si>
  <si>
    <t>Massiola</t>
  </si>
  <si>
    <t>Masullas</t>
  </si>
  <si>
    <t>Matelica</t>
  </si>
  <si>
    <t>Matera</t>
  </si>
  <si>
    <t>Mathi</t>
  </si>
  <si>
    <t>Matino</t>
  </si>
  <si>
    <t>Matrice</t>
  </si>
  <si>
    <t>Mattie</t>
  </si>
  <si>
    <t>Mattinata</t>
  </si>
  <si>
    <t>Mazzano</t>
  </si>
  <si>
    <t>Mazzano Romano</t>
  </si>
  <si>
    <t>Mazzarino</t>
  </si>
  <si>
    <t>Mazzarrà Sant'Andrea</t>
  </si>
  <si>
    <t>Mazzarrone</t>
  </si>
  <si>
    <t>Mazzè</t>
  </si>
  <si>
    <t>Mazzin</t>
  </si>
  <si>
    <t>Mazzo di Valtellina</t>
  </si>
  <si>
    <t>Meana di Susa</t>
  </si>
  <si>
    <t>Meana Sardo</t>
  </si>
  <si>
    <t>Meda</t>
  </si>
  <si>
    <t>Mede</t>
  </si>
  <si>
    <t>Medea</t>
  </si>
  <si>
    <t>Medesano</t>
  </si>
  <si>
    <t>Medicina</t>
  </si>
  <si>
    <t>Mediglia</t>
  </si>
  <si>
    <t>Medolago</t>
  </si>
  <si>
    <t>Medole</t>
  </si>
  <si>
    <t>Medolla</t>
  </si>
  <si>
    <t>Meduna di Livenza</t>
  </si>
  <si>
    <t>Meduno</t>
  </si>
  <si>
    <t>Megliadino San Vitale</t>
  </si>
  <si>
    <t>Meina</t>
  </si>
  <si>
    <t>Melara</t>
  </si>
  <si>
    <t>Melazzo</t>
  </si>
  <si>
    <t>Meldola</t>
  </si>
  <si>
    <t>Mele</t>
  </si>
  <si>
    <t>Melegnano</t>
  </si>
  <si>
    <t>Melendugno</t>
  </si>
  <si>
    <t>Meleti</t>
  </si>
  <si>
    <t>Melfi</t>
  </si>
  <si>
    <t>Melicuccà</t>
  </si>
  <si>
    <t>Melicucco</t>
  </si>
  <si>
    <t>Melilli</t>
  </si>
  <si>
    <t>Melissa</t>
  </si>
  <si>
    <t>Melissano</t>
  </si>
  <si>
    <t>Melito di Porto Salvo</t>
  </si>
  <si>
    <t>Melito Irpino</t>
  </si>
  <si>
    <t>Melizzano</t>
  </si>
  <si>
    <t>Melle</t>
  </si>
  <si>
    <t>Mello</t>
  </si>
  <si>
    <t>Melpignano</t>
  </si>
  <si>
    <t>Meltina</t>
  </si>
  <si>
    <t>Melzo</t>
  </si>
  <si>
    <t>Menaggio</t>
  </si>
  <si>
    <t>Menconico</t>
  </si>
  <si>
    <t>Mendatica</t>
  </si>
  <si>
    <t>Mendicino</t>
  </si>
  <si>
    <t>Menfi</t>
  </si>
  <si>
    <t>Mentana</t>
  </si>
  <si>
    <t>Meolo</t>
  </si>
  <si>
    <t>Merana</t>
  </si>
  <si>
    <t>Merate</t>
  </si>
  <si>
    <t>Mercallo</t>
  </si>
  <si>
    <t>Mercatello sul Metauro</t>
  </si>
  <si>
    <t>Mercatino Conca</t>
  </si>
  <si>
    <t>Mercato San Severino</t>
  </si>
  <si>
    <t>Mercato Saraceno</t>
  </si>
  <si>
    <t>Mercenasco</t>
  </si>
  <si>
    <t>Mercogliano</t>
  </si>
  <si>
    <t>Mereto di Tomba</t>
  </si>
  <si>
    <t>Mergo</t>
  </si>
  <si>
    <t>Mergozzo</t>
  </si>
  <si>
    <t>Merì</t>
  </si>
  <si>
    <t>Merlara</t>
  </si>
  <si>
    <t>Merlino</t>
  </si>
  <si>
    <t>Merone</t>
  </si>
  <si>
    <t>Mesagne</t>
  </si>
  <si>
    <t>Mese</t>
  </si>
  <si>
    <t>Mesenzana</t>
  </si>
  <si>
    <t>Mesero</t>
  </si>
  <si>
    <t>Mesola</t>
  </si>
  <si>
    <t>Mesoraca</t>
  </si>
  <si>
    <t>Mestrino</t>
  </si>
  <si>
    <t>Meta</t>
  </si>
  <si>
    <t>Mezzago</t>
  </si>
  <si>
    <t>Mezzana</t>
  </si>
  <si>
    <t>Mezzana Bigli</t>
  </si>
  <si>
    <t>Mezzana Mortigliengo</t>
  </si>
  <si>
    <t>Mezzana Rabattone</t>
  </si>
  <si>
    <t>Mezzane di Sotto</t>
  </si>
  <si>
    <t>Mezzanego</t>
  </si>
  <si>
    <t>Mezzanino</t>
  </si>
  <si>
    <t>Mezzano</t>
  </si>
  <si>
    <t>Mezzenile</t>
  </si>
  <si>
    <t>Mezzocorona</t>
  </si>
  <si>
    <t>Mezzojuso</t>
  </si>
  <si>
    <t>Mezzoldo</t>
  </si>
  <si>
    <t>Mezzolombardo</t>
  </si>
  <si>
    <t>Mezzomerico</t>
  </si>
  <si>
    <t>Miagliano</t>
  </si>
  <si>
    <t>Miane</t>
  </si>
  <si>
    <t>Miasino</t>
  </si>
  <si>
    <t>Miazzina</t>
  </si>
  <si>
    <t>Micigliano</t>
  </si>
  <si>
    <t>Miggiano</t>
  </si>
  <si>
    <t>Miglianico</t>
  </si>
  <si>
    <t>Miglierina</t>
  </si>
  <si>
    <t>Miglionico</t>
  </si>
  <si>
    <t>Mignanego</t>
  </si>
  <si>
    <t>Mignano Monte Lungo</t>
  </si>
  <si>
    <t>Milazzo</t>
  </si>
  <si>
    <t>Milena</t>
  </si>
  <si>
    <t>Mileto</t>
  </si>
  <si>
    <t>Milis</t>
  </si>
  <si>
    <t>Militello in Val di Catania</t>
  </si>
  <si>
    <t>Militello Rosmarino</t>
  </si>
  <si>
    <t>Millesimo</t>
  </si>
  <si>
    <t>Milo</t>
  </si>
  <si>
    <t>Milzano</t>
  </si>
  <si>
    <t>Mineo</t>
  </si>
  <si>
    <t>Minerbe</t>
  </si>
  <si>
    <t>Minerbio</t>
  </si>
  <si>
    <t>Minervino di Lecce</t>
  </si>
  <si>
    <t>Minervino Murge</t>
  </si>
  <si>
    <t>Minori</t>
  </si>
  <si>
    <t>Minturno</t>
  </si>
  <si>
    <t>Minucciano</t>
  </si>
  <si>
    <t>Mioglia</t>
  </si>
  <si>
    <t>Mirabella Eclano</t>
  </si>
  <si>
    <t>Mirabella Imbaccari</t>
  </si>
  <si>
    <t>Mirabello Monferrato</t>
  </si>
  <si>
    <t>Mirabello Sannitico</t>
  </si>
  <si>
    <t>Miradolo Terme</t>
  </si>
  <si>
    <t>Miranda</t>
  </si>
  <si>
    <t>Mirandola</t>
  </si>
  <si>
    <t>Mirano</t>
  </si>
  <si>
    <t>Mirto</t>
  </si>
  <si>
    <t>Misano Adriatico</t>
  </si>
  <si>
    <t>Misano di Gera d'Adda</t>
  </si>
  <si>
    <t>Misiliscemi</t>
  </si>
  <si>
    <t>Misilmeri</t>
  </si>
  <si>
    <t>Misinto</t>
  </si>
  <si>
    <t>Missaglia</t>
  </si>
  <si>
    <t>Missanello</t>
  </si>
  <si>
    <t>Mistretta</t>
  </si>
  <si>
    <t>Moasca</t>
  </si>
  <si>
    <t>Moconesi</t>
  </si>
  <si>
    <t>Modica</t>
  </si>
  <si>
    <t>Modigliana</t>
  </si>
  <si>
    <t>Modolo</t>
  </si>
  <si>
    <t>Moena</t>
  </si>
  <si>
    <t>Moggio</t>
  </si>
  <si>
    <t>Moggio Udinese</t>
  </si>
  <si>
    <t>Moglia</t>
  </si>
  <si>
    <t>Mogliano</t>
  </si>
  <si>
    <t>Mogliano Veneto</t>
  </si>
  <si>
    <t>Mogorella</t>
  </si>
  <si>
    <t>Mogoro</t>
  </si>
  <si>
    <t>Moiano</t>
  </si>
  <si>
    <t>Moimacco</t>
  </si>
  <si>
    <t>Moio Alcantara</t>
  </si>
  <si>
    <t>Moio de' Calvi</t>
  </si>
  <si>
    <t>Moio della Civitella</t>
  </si>
  <si>
    <t>Moiola</t>
  </si>
  <si>
    <t>Mola di Bari</t>
  </si>
  <si>
    <t>Molare</t>
  </si>
  <si>
    <t>Molazzana</t>
  </si>
  <si>
    <t>Molfetta</t>
  </si>
  <si>
    <t>Molina Aterno</t>
  </si>
  <si>
    <t>Molinara</t>
  </si>
  <si>
    <t>Molinella</t>
  </si>
  <si>
    <t>Molini di Triora</t>
  </si>
  <si>
    <t>Molino dei Torti</t>
  </si>
  <si>
    <t>Molise</t>
  </si>
  <si>
    <t>Moliterno</t>
  </si>
  <si>
    <t>Mollia</t>
  </si>
  <si>
    <t>Molochio</t>
  </si>
  <si>
    <t>Molteno</t>
  </si>
  <si>
    <t>Moltrasio</t>
  </si>
  <si>
    <t>Molveno</t>
  </si>
  <si>
    <t>Mombaldone</t>
  </si>
  <si>
    <t>Mombarcaro</t>
  </si>
  <si>
    <t>Mombaroccio</t>
  </si>
  <si>
    <t>Mombaruzzo</t>
  </si>
  <si>
    <t>Mombasiglio</t>
  </si>
  <si>
    <t>Mombello di Torino</t>
  </si>
  <si>
    <t>Mombello Monferrato</t>
  </si>
  <si>
    <t>Mombercelli</t>
  </si>
  <si>
    <t>Momo</t>
  </si>
  <si>
    <t>Mompantero</t>
  </si>
  <si>
    <t>Mompeo</t>
  </si>
  <si>
    <t>Momperone</t>
  </si>
  <si>
    <t>Monacilioni</t>
  </si>
  <si>
    <t>Monale</t>
  </si>
  <si>
    <t>Monasterace</t>
  </si>
  <si>
    <t>Monastero Bormida</t>
  </si>
  <si>
    <t>Monastero di Lanzo</t>
  </si>
  <si>
    <t>Monastero di Vasco</t>
  </si>
  <si>
    <t>Monasterolo Casotto</t>
  </si>
  <si>
    <t>Monasterolo del Castello</t>
  </si>
  <si>
    <t>Monasterolo di Savigliano</t>
  </si>
  <si>
    <t>Monastier di Treviso</t>
  </si>
  <si>
    <t>Monastir</t>
  </si>
  <si>
    <t>Moncalieri</t>
  </si>
  <si>
    <t>Moncalvo</t>
  </si>
  <si>
    <t>Moncenisio</t>
  </si>
  <si>
    <t>Moncestino</t>
  </si>
  <si>
    <t>Monchiero</t>
  </si>
  <si>
    <t>Monchio delle Corti</t>
  </si>
  <si>
    <t>Moncrivello</t>
  </si>
  <si>
    <t>Moncucco Torinese</t>
  </si>
  <si>
    <t>Mondaino</t>
  </si>
  <si>
    <t>Mondavio</t>
  </si>
  <si>
    <t>Mondolfo</t>
  </si>
  <si>
    <t>Mondovì</t>
  </si>
  <si>
    <t>Mondragone</t>
  </si>
  <si>
    <t>Moneglia</t>
  </si>
  <si>
    <t>Monesiglio</t>
  </si>
  <si>
    <t>Monfalcone</t>
  </si>
  <si>
    <t>Monforte d'Alba</t>
  </si>
  <si>
    <t>Monforte San Giorgio</t>
  </si>
  <si>
    <t>Monfumo</t>
  </si>
  <si>
    <t>Mongardino</t>
  </si>
  <si>
    <t>Monghidoro</t>
  </si>
  <si>
    <t>Mongiana</t>
  </si>
  <si>
    <t>Mongiardino Ligure</t>
  </si>
  <si>
    <t>Mongiuffi Melia</t>
  </si>
  <si>
    <t>Mongrando</t>
  </si>
  <si>
    <t>Mongrassano</t>
  </si>
  <si>
    <t>Monguelfo-Tesido</t>
  </si>
  <si>
    <t>Monguzzo</t>
  </si>
  <si>
    <t>Moniga del Garda</t>
  </si>
  <si>
    <t>Monleale</t>
  </si>
  <si>
    <t>Monno</t>
  </si>
  <si>
    <t>Monrupino</t>
  </si>
  <si>
    <t>Monsampietro Morico</t>
  </si>
  <si>
    <t>Monsampolo del Tronto</t>
  </si>
  <si>
    <t>Monsano</t>
  </si>
  <si>
    <t>Monselice</t>
  </si>
  <si>
    <t>Monserrato</t>
  </si>
  <si>
    <t>Monsummano Terme</t>
  </si>
  <si>
    <t>Montà</t>
  </si>
  <si>
    <t>Montabone</t>
  </si>
  <si>
    <t>Montacuto</t>
  </si>
  <si>
    <t>Montafia</t>
  </si>
  <si>
    <t>Montagano</t>
  </si>
  <si>
    <t>Montagna in Valtellina</t>
  </si>
  <si>
    <t>Montagna sulla strada del vino</t>
  </si>
  <si>
    <t>Montagnana</t>
  </si>
  <si>
    <t>Montagnareale</t>
  </si>
  <si>
    <t>Montaguto</t>
  </si>
  <si>
    <t>Montaione</t>
  </si>
  <si>
    <t>Montalbano Elicona</t>
  </si>
  <si>
    <t>Montalbano Jonico</t>
  </si>
  <si>
    <t>Montalcino</t>
  </si>
  <si>
    <t>Montaldeo</t>
  </si>
  <si>
    <t>Montaldo Bormida</t>
  </si>
  <si>
    <t>Montaldo di Mondovì</t>
  </si>
  <si>
    <t>Montaldo Roero</t>
  </si>
  <si>
    <t>Montaldo Scarampi</t>
  </si>
  <si>
    <t>Montaldo Torinese</t>
  </si>
  <si>
    <t>Montale</t>
  </si>
  <si>
    <t>Montalenghe</t>
  </si>
  <si>
    <t>Montallegro</t>
  </si>
  <si>
    <t>Montalto Carpasio</t>
  </si>
  <si>
    <t>Montalto delle Marche</t>
  </si>
  <si>
    <t>Montalto di Castro</t>
  </si>
  <si>
    <t>Montalto Dora</t>
  </si>
  <si>
    <t>Montalto Pavese</t>
  </si>
  <si>
    <t>Montalto Uffugo</t>
  </si>
  <si>
    <t>Montanaro</t>
  </si>
  <si>
    <t>Montanaso Lombardo</t>
  </si>
  <si>
    <t>Montanera</t>
  </si>
  <si>
    <t>Montano Antilia</t>
  </si>
  <si>
    <t>Montano Lucino</t>
  </si>
  <si>
    <t>Montappone</t>
  </si>
  <si>
    <t>Montaquila</t>
  </si>
  <si>
    <t>Montasola</t>
  </si>
  <si>
    <t>Montauro</t>
  </si>
  <si>
    <t>Montazzoli</t>
  </si>
  <si>
    <t>Monte Argentario</t>
  </si>
  <si>
    <t>Monte Castello di Vibio</t>
  </si>
  <si>
    <t>Monte Cavallo</t>
  </si>
  <si>
    <t>Monte Cerignone</t>
  </si>
  <si>
    <t>Monte Compatri</t>
  </si>
  <si>
    <t>Monte Cremasco</t>
  </si>
  <si>
    <t>Monte di Malo</t>
  </si>
  <si>
    <t>Monte di Procida</t>
  </si>
  <si>
    <t>Monte Giberto</t>
  </si>
  <si>
    <t>Monte Grimano Terme</t>
  </si>
  <si>
    <t>Monte Isola</t>
  </si>
  <si>
    <t>Monte Marenzo</t>
  </si>
  <si>
    <t>Monte Porzio</t>
  </si>
  <si>
    <t>Monte Porzio Catone</t>
  </si>
  <si>
    <t>Monte Rinaldo</t>
  </si>
  <si>
    <t>Monte Roberto</t>
  </si>
  <si>
    <t>Monte Romano</t>
  </si>
  <si>
    <t>Monte San Biagio</t>
  </si>
  <si>
    <t>Monte San Giacomo</t>
  </si>
  <si>
    <t>Monte San Giovanni Campano</t>
  </si>
  <si>
    <t>Monte San Giovanni in Sabina</t>
  </si>
  <si>
    <t>Monte San Giusto</t>
  </si>
  <si>
    <t>Monte San Martino</t>
  </si>
  <si>
    <t>Monte San Pietrangeli</t>
  </si>
  <si>
    <t>Monte San Pietro</t>
  </si>
  <si>
    <t>Monte San Savino</t>
  </si>
  <si>
    <t>Monte San Vito</t>
  </si>
  <si>
    <t>Monte Sant'Angelo</t>
  </si>
  <si>
    <t>Monte Santa Maria Tiberina</t>
  </si>
  <si>
    <t>Monte Urano</t>
  </si>
  <si>
    <t>Monte Vidon Combatte</t>
  </si>
  <si>
    <t>Monte Vidon Corrado</t>
  </si>
  <si>
    <t>Montebello della Battaglia</t>
  </si>
  <si>
    <t>Montebello di Bertona</t>
  </si>
  <si>
    <t>Montebello Jonico</t>
  </si>
  <si>
    <t>Montebello sul Sangro</t>
  </si>
  <si>
    <t>Montebello Vicentino</t>
  </si>
  <si>
    <t>Montebelluna</t>
  </si>
  <si>
    <t>Montebruno</t>
  </si>
  <si>
    <t>Montebuono</t>
  </si>
  <si>
    <t>Montecalvo in Foglia</t>
  </si>
  <si>
    <t>Montecalvo Irpino</t>
  </si>
  <si>
    <t>Montecalvo Versiggia</t>
  </si>
  <si>
    <t>Montecarlo</t>
  </si>
  <si>
    <t>Montecarotto</t>
  </si>
  <si>
    <t>Montecassiano</t>
  </si>
  <si>
    <t>Montecastello</t>
  </si>
  <si>
    <t>Montecastrilli</t>
  </si>
  <si>
    <t>Montecatini Val di Cecina</t>
  </si>
  <si>
    <t>Montecatini-Terme</t>
  </si>
  <si>
    <t>Montecchia di Crosara</t>
  </si>
  <si>
    <t>Montecchio</t>
  </si>
  <si>
    <t>Montecchio Emilia</t>
  </si>
  <si>
    <t>Montecchio Maggiore</t>
  </si>
  <si>
    <t>Montecchio Precalcino</t>
  </si>
  <si>
    <t>Montechiaro d'Acqui</t>
  </si>
  <si>
    <t>Montechiaro d'Asti</t>
  </si>
  <si>
    <t>Montechiarugolo</t>
  </si>
  <si>
    <t>Montecilfone</t>
  </si>
  <si>
    <t>Montecopiolo</t>
  </si>
  <si>
    <t>Montecorice</t>
  </si>
  <si>
    <t>Montecorvino Pugliano</t>
  </si>
  <si>
    <t>Montecorvino Rovella</t>
  </si>
  <si>
    <t>Montecosaro</t>
  </si>
  <si>
    <t>Montecrestese</t>
  </si>
  <si>
    <t>Montecreto</t>
  </si>
  <si>
    <t>Montedinove</t>
  </si>
  <si>
    <t>Montedoro</t>
  </si>
  <si>
    <t>Montefalcione</t>
  </si>
  <si>
    <t>Montefalco</t>
  </si>
  <si>
    <t>Montefalcone Appennino</t>
  </si>
  <si>
    <t>Montefalcone di Val Fortore</t>
  </si>
  <si>
    <t>Montefalcone nel Sannio</t>
  </si>
  <si>
    <t>Montefano</t>
  </si>
  <si>
    <t>Montefelcino</t>
  </si>
  <si>
    <t>Monteferrante</t>
  </si>
  <si>
    <t>Montefiascone</t>
  </si>
  <si>
    <t>Montefino</t>
  </si>
  <si>
    <t>Montefiore Conca</t>
  </si>
  <si>
    <t>Montefiore dell'Aso</t>
  </si>
  <si>
    <t>Montefiorino</t>
  </si>
  <si>
    <t>Monteflavio</t>
  </si>
  <si>
    <t>Monteforte Cilento</t>
  </si>
  <si>
    <t>Monteforte d'Alpone</t>
  </si>
  <si>
    <t>Monteforte Irpino</t>
  </si>
  <si>
    <t>Montefortino</t>
  </si>
  <si>
    <t>Montefranco</t>
  </si>
  <si>
    <t>Montefredane</t>
  </si>
  <si>
    <t>Montefusco</t>
  </si>
  <si>
    <t>Montegabbione</t>
  </si>
  <si>
    <t>Montegalda</t>
  </si>
  <si>
    <t>Montegaldella</t>
  </si>
  <si>
    <t>Montegallo</t>
  </si>
  <si>
    <t>Montegioco</t>
  </si>
  <si>
    <t>Montegiordano</t>
  </si>
  <si>
    <t>Montegiorgio</t>
  </si>
  <si>
    <t>Montegranaro</t>
  </si>
  <si>
    <t>Montegridolfo</t>
  </si>
  <si>
    <t>Montegrino Valtravaglia</t>
  </si>
  <si>
    <t>Montegrosso d'Asti</t>
  </si>
  <si>
    <t>Montegrosso Pian Latte</t>
  </si>
  <si>
    <t>Montegrotto Terme</t>
  </si>
  <si>
    <t>Monteiasi</t>
  </si>
  <si>
    <t>Montelabbate</t>
  </si>
  <si>
    <t>Montelanico</t>
  </si>
  <si>
    <t>Montelapiano</t>
  </si>
  <si>
    <t>Monteleone d'Orvieto</t>
  </si>
  <si>
    <t>Monteleone di Fermo</t>
  </si>
  <si>
    <t>Monteleone di Puglia</t>
  </si>
  <si>
    <t>Monteleone di Spoleto</t>
  </si>
  <si>
    <t>Monteleone Rocca Doria</t>
  </si>
  <si>
    <t>Monteleone Sabino</t>
  </si>
  <si>
    <t>Montelepre</t>
  </si>
  <si>
    <t>Montelibretti</t>
  </si>
  <si>
    <t>Montella</t>
  </si>
  <si>
    <t>Montello</t>
  </si>
  <si>
    <t>Montelongo</t>
  </si>
  <si>
    <t>Montelparo</t>
  </si>
  <si>
    <t>Montelupo Albese</t>
  </si>
  <si>
    <t>Montelupo Fiorentino</t>
  </si>
  <si>
    <t>Montelupone</t>
  </si>
  <si>
    <t>Montemaggiore Belsito</t>
  </si>
  <si>
    <t>Montemagno Monferrato</t>
  </si>
  <si>
    <t>Montemale di Cuneo</t>
  </si>
  <si>
    <t>Montemarano</t>
  </si>
  <si>
    <t>Montemarciano</t>
  </si>
  <si>
    <t>Montemarzino</t>
  </si>
  <si>
    <t>Montemesola</t>
  </si>
  <si>
    <t>Montemezzo</t>
  </si>
  <si>
    <t>Montemignaio</t>
  </si>
  <si>
    <t>Montemiletto</t>
  </si>
  <si>
    <t>Montemilone</t>
  </si>
  <si>
    <t>Montemitro</t>
  </si>
  <si>
    <t>Montemonaco</t>
  </si>
  <si>
    <t>Montemurlo</t>
  </si>
  <si>
    <t>Montemurro</t>
  </si>
  <si>
    <t>Montenars</t>
  </si>
  <si>
    <t>Montenero di Bisaccia</t>
  </si>
  <si>
    <t>Montenero Sabino</t>
  </si>
  <si>
    <t>Montenero Val Cocchiara</t>
  </si>
  <si>
    <t>Montenerodomo</t>
  </si>
  <si>
    <t>Monteodorisio</t>
  </si>
  <si>
    <t>Montepaone</t>
  </si>
  <si>
    <t>Monteparano</t>
  </si>
  <si>
    <t>Monteprandone</t>
  </si>
  <si>
    <t>Montepulciano</t>
  </si>
  <si>
    <t>Monterchi</t>
  </si>
  <si>
    <t>Montereale</t>
  </si>
  <si>
    <t>Montereale Valcellina</t>
  </si>
  <si>
    <t>Monterenzio</t>
  </si>
  <si>
    <t>Monteriggioni</t>
  </si>
  <si>
    <t>Monteroduni</t>
  </si>
  <si>
    <t>Monteroni d'Arbia</t>
  </si>
  <si>
    <t>Monteroni di Lecce</t>
  </si>
  <si>
    <t>Monterosi</t>
  </si>
  <si>
    <t>Monterosso al Mare</t>
  </si>
  <si>
    <t>Monterosso Almo</t>
  </si>
  <si>
    <t>Monterosso Calabro</t>
  </si>
  <si>
    <t>Monterosso Grana</t>
  </si>
  <si>
    <t>Monterotondo Marittimo</t>
  </si>
  <si>
    <t>Monterubbiano</t>
  </si>
  <si>
    <t>Montesano Salentino</t>
  </si>
  <si>
    <t>Montesano sulla Marcellana</t>
  </si>
  <si>
    <t>Montesarchio</t>
  </si>
  <si>
    <t>Montescaglioso</t>
  </si>
  <si>
    <t>Montescano</t>
  </si>
  <si>
    <t>Montescheno</t>
  </si>
  <si>
    <t>Montescudaio</t>
  </si>
  <si>
    <t>Montescudo-Monte Colombo</t>
  </si>
  <si>
    <t>Montese</t>
  </si>
  <si>
    <t>Montesegale</t>
  </si>
  <si>
    <t>Montespertoli</t>
  </si>
  <si>
    <t>Monteu da Po</t>
  </si>
  <si>
    <t>Monteu Roero</t>
  </si>
  <si>
    <t>Montevago</t>
  </si>
  <si>
    <t>Montevarchi</t>
  </si>
  <si>
    <t>Montevecchia</t>
  </si>
  <si>
    <t>Monteverde</t>
  </si>
  <si>
    <t>Monteverdi Marittimo</t>
  </si>
  <si>
    <t>Monteviale</t>
  </si>
  <si>
    <t>Montezemolo</t>
  </si>
  <si>
    <t>Monti</t>
  </si>
  <si>
    <t>Montiano</t>
  </si>
  <si>
    <t>Monticelli Brusati</t>
  </si>
  <si>
    <t>Monticelli d'Ongina</t>
  </si>
  <si>
    <t>Monticelli Pavese</t>
  </si>
  <si>
    <t>Monticello Brianza</t>
  </si>
  <si>
    <t>Monticello Conte Otto</t>
  </si>
  <si>
    <t>Monticello d'Alba</t>
  </si>
  <si>
    <t>Montichiari</t>
  </si>
  <si>
    <t>Monticiano</t>
  </si>
  <si>
    <t>Montieri</t>
  </si>
  <si>
    <t>Montiglio Monferrato</t>
  </si>
  <si>
    <t>Montignoso</t>
  </si>
  <si>
    <t>Montirone</t>
  </si>
  <si>
    <t>Montjovet</t>
  </si>
  <si>
    <t>Montodine</t>
  </si>
  <si>
    <t>Montoggio</t>
  </si>
  <si>
    <t>Montone</t>
  </si>
  <si>
    <t>Montopoli di Sabina</t>
  </si>
  <si>
    <t>Montopoli in Val d'Arno</t>
  </si>
  <si>
    <t>Montorfano</t>
  </si>
  <si>
    <t>Montorio al Vomano</t>
  </si>
  <si>
    <t>Montorio nei Frentani</t>
  </si>
  <si>
    <t>Montorio Romano</t>
  </si>
  <si>
    <t>Montoro</t>
  </si>
  <si>
    <t>Montorso Vicentino</t>
  </si>
  <si>
    <t>Montottone</t>
  </si>
  <si>
    <t>Montresta</t>
  </si>
  <si>
    <t>Montù Beccaria</t>
  </si>
  <si>
    <t>Monvalle</t>
  </si>
  <si>
    <t>Monzambano</t>
  </si>
  <si>
    <t>Monzuno</t>
  </si>
  <si>
    <t>Morano Calabro</t>
  </si>
  <si>
    <t>Morano sul Po</t>
  </si>
  <si>
    <t>Moransengo-Tonengo</t>
  </si>
  <si>
    <t>Moraro</t>
  </si>
  <si>
    <t>Morazzone</t>
  </si>
  <si>
    <t>Morbegno</t>
  </si>
  <si>
    <t>Morbello</t>
  </si>
  <si>
    <t>Morciano di Leuca</t>
  </si>
  <si>
    <t>Morciano di Romagna</t>
  </si>
  <si>
    <t>Morcone</t>
  </si>
  <si>
    <t>Mordano</t>
  </si>
  <si>
    <t>Morengo</t>
  </si>
  <si>
    <t>Mores</t>
  </si>
  <si>
    <t>Moresco</t>
  </si>
  <si>
    <t>Moretta</t>
  </si>
  <si>
    <t>Morfasso</t>
  </si>
  <si>
    <t>Morgano</t>
  </si>
  <si>
    <t>Morgex</t>
  </si>
  <si>
    <t>Morgongiori</t>
  </si>
  <si>
    <t>Mori</t>
  </si>
  <si>
    <t>Moriago della Battaglia</t>
  </si>
  <si>
    <t>Moricone</t>
  </si>
  <si>
    <t>Morigerati</t>
  </si>
  <si>
    <t>Morimondo</t>
  </si>
  <si>
    <t>Morino</t>
  </si>
  <si>
    <t>Moriondo Torinese</t>
  </si>
  <si>
    <t>Morlupo</t>
  </si>
  <si>
    <t>Mormanno</t>
  </si>
  <si>
    <t>Mornago</t>
  </si>
  <si>
    <t>Mornese</t>
  </si>
  <si>
    <t>Mornico al Serio</t>
  </si>
  <si>
    <t>Mornico Losana</t>
  </si>
  <si>
    <t>Morolo</t>
  </si>
  <si>
    <t>Morozzo</t>
  </si>
  <si>
    <t>Morra De Sanctis</t>
  </si>
  <si>
    <t>Morro d'Alba</t>
  </si>
  <si>
    <t>Morro d'Oro</t>
  </si>
  <si>
    <t>Morro Reatino</t>
  </si>
  <si>
    <t>Morrone del Sannio</t>
  </si>
  <si>
    <t>Morrovalle</t>
  </si>
  <si>
    <t>Morsano al Tagliamento</t>
  </si>
  <si>
    <t>Morsasco</t>
  </si>
  <si>
    <t>Mortara</t>
  </si>
  <si>
    <t>Mortegliano</t>
  </si>
  <si>
    <t>Morterone</t>
  </si>
  <si>
    <t>Moruzzo</t>
  </si>
  <si>
    <t>Moscazzano</t>
  </si>
  <si>
    <t>Moschiano</t>
  </si>
  <si>
    <t>Mosciano Sant'Angelo</t>
  </si>
  <si>
    <t>Moscufo</t>
  </si>
  <si>
    <t>Moso in Passiria</t>
  </si>
  <si>
    <t>Mossa</t>
  </si>
  <si>
    <t>Motta Baluffi</t>
  </si>
  <si>
    <t>Motta Camastra</t>
  </si>
  <si>
    <t>Motta d'Affermo</t>
  </si>
  <si>
    <t>Motta de' Conti</t>
  </si>
  <si>
    <t>Motta di Livenza</t>
  </si>
  <si>
    <t>Motta Montecorvino</t>
  </si>
  <si>
    <t>Motta San Giovanni</t>
  </si>
  <si>
    <t>Motta Sant'Anastasia</t>
  </si>
  <si>
    <t>Motta Santa Lucia</t>
  </si>
  <si>
    <t>Motta Visconti</t>
  </si>
  <si>
    <t>Mottafollone</t>
  </si>
  <si>
    <t>Mottalciata</t>
  </si>
  <si>
    <t>Motteggiana</t>
  </si>
  <si>
    <t>Mottola</t>
  </si>
  <si>
    <t>Mozzagrogna</t>
  </si>
  <si>
    <t>Mozzanica</t>
  </si>
  <si>
    <t>Mozzate</t>
  </si>
  <si>
    <t>Mozzecane</t>
  </si>
  <si>
    <t>Mozzo</t>
  </si>
  <si>
    <t>Muccia</t>
  </si>
  <si>
    <t>Muggia</t>
  </si>
  <si>
    <t>Muggiò</t>
  </si>
  <si>
    <t>Mugnano del Cardinale</t>
  </si>
  <si>
    <t>Mulazzano</t>
  </si>
  <si>
    <t>Mulazzo</t>
  </si>
  <si>
    <t>Mura</t>
  </si>
  <si>
    <t>Muravera</t>
  </si>
  <si>
    <t>Murazzano</t>
  </si>
  <si>
    <t>Murello</t>
  </si>
  <si>
    <t>Murialdo</t>
  </si>
  <si>
    <t>Murisengo Monferrato</t>
  </si>
  <si>
    <t>Murlo</t>
  </si>
  <si>
    <t>Muro Leccese</t>
  </si>
  <si>
    <t>Muro Lucano</t>
  </si>
  <si>
    <t>Muros</t>
  </si>
  <si>
    <t>Muscoline</t>
  </si>
  <si>
    <t>Musei</t>
  </si>
  <si>
    <t>Musile di Piave</t>
  </si>
  <si>
    <t>Musso</t>
  </si>
  <si>
    <t>Mussolente</t>
  </si>
  <si>
    <t>Mussomeli</t>
  </si>
  <si>
    <t>Muzzana del Turgnano</t>
  </si>
  <si>
    <t>Muzzano</t>
  </si>
  <si>
    <t>Nago-Torbole</t>
  </si>
  <si>
    <t>Nalles</t>
  </si>
  <si>
    <t>Narbolia</t>
  </si>
  <si>
    <t>Narcao</t>
  </si>
  <si>
    <t>Nardò</t>
  </si>
  <si>
    <t>Nardodipace</t>
  </si>
  <si>
    <t>Narni</t>
  </si>
  <si>
    <t>Naro</t>
  </si>
  <si>
    <t>Narzole</t>
  </si>
  <si>
    <t>Nasino</t>
  </si>
  <si>
    <t>Naso</t>
  </si>
  <si>
    <t>Naturno</t>
  </si>
  <si>
    <t>Nave</t>
  </si>
  <si>
    <t>Navelli</t>
  </si>
  <si>
    <t>Naz-Sciaves</t>
  </si>
  <si>
    <t>Nazzano</t>
  </si>
  <si>
    <t>Ne</t>
  </si>
  <si>
    <t>Nebbiuno</t>
  </si>
  <si>
    <t>Negrar di Valpolicella</t>
  </si>
  <si>
    <t>Neirone</t>
  </si>
  <si>
    <t>Neive</t>
  </si>
  <si>
    <t>Nembro</t>
  </si>
  <si>
    <t>Nemi</t>
  </si>
  <si>
    <t>Nemoli</t>
  </si>
  <si>
    <t>Neoneli</t>
  </si>
  <si>
    <t>Nepi</t>
  </si>
  <si>
    <t>Nereto</t>
  </si>
  <si>
    <t>Nerola</t>
  </si>
  <si>
    <t>Nervesa della Battaglia</t>
  </si>
  <si>
    <t>Nerviano</t>
  </si>
  <si>
    <t>Nespolo</t>
  </si>
  <si>
    <t>Nesso</t>
  </si>
  <si>
    <t>Netro</t>
  </si>
  <si>
    <t>Neviano</t>
  </si>
  <si>
    <t>Neviano degli Arduini</t>
  </si>
  <si>
    <t>Neviglie</t>
  </si>
  <si>
    <t>Niardo</t>
  </si>
  <si>
    <t>Nibbiola</t>
  </si>
  <si>
    <t>Nibionno</t>
  </si>
  <si>
    <t>Nicolosi</t>
  </si>
  <si>
    <t>Nicorvo</t>
  </si>
  <si>
    <t>Nicosia</t>
  </si>
  <si>
    <t>Nicotera</t>
  </si>
  <si>
    <t>Niella Belbo</t>
  </si>
  <si>
    <t>Niella Tanaro</t>
  </si>
  <si>
    <t>Nimis</t>
  </si>
  <si>
    <t>Niscemi</t>
  </si>
  <si>
    <t>Nissoria</t>
  </si>
  <si>
    <t>Nizza di Sicilia</t>
  </si>
  <si>
    <t>Nizza Monferrato</t>
  </si>
  <si>
    <t>Noale</t>
  </si>
  <si>
    <t>Noasca</t>
  </si>
  <si>
    <t>Nocara</t>
  </si>
  <si>
    <t>Nocciano</t>
  </si>
  <si>
    <t>Nocera Superiore</t>
  </si>
  <si>
    <t>Nocera Terinese</t>
  </si>
  <si>
    <t>Nocera Umbra</t>
  </si>
  <si>
    <t>Noceto</t>
  </si>
  <si>
    <t>Noci</t>
  </si>
  <si>
    <t>Nociglia</t>
  </si>
  <si>
    <t>Noepoli</t>
  </si>
  <si>
    <t>Nogara</t>
  </si>
  <si>
    <t>Nogaredo</t>
  </si>
  <si>
    <t>Nogarole Rocca</t>
  </si>
  <si>
    <t>Nogarole Vicentino</t>
  </si>
  <si>
    <t>Noicattaro</t>
  </si>
  <si>
    <t>Nola</t>
  </si>
  <si>
    <t>Nole</t>
  </si>
  <si>
    <t>Noli</t>
  </si>
  <si>
    <t>Nomaglio</t>
  </si>
  <si>
    <t>Nomi</t>
  </si>
  <si>
    <t>Nonantola</t>
  </si>
  <si>
    <t>None</t>
  </si>
  <si>
    <t>Nonio</t>
  </si>
  <si>
    <t>Noragugume</t>
  </si>
  <si>
    <t>Norbello</t>
  </si>
  <si>
    <t>Norcia</t>
  </si>
  <si>
    <t>Norma</t>
  </si>
  <si>
    <t>Nosate</t>
  </si>
  <si>
    <t>Notaresco</t>
  </si>
  <si>
    <t>Noto</t>
  </si>
  <si>
    <t>Nova Levante</t>
  </si>
  <si>
    <t>Nova Milanese</t>
  </si>
  <si>
    <t>Nova Ponente</t>
  </si>
  <si>
    <t>Nova Siri</t>
  </si>
  <si>
    <t>Novafeltria</t>
  </si>
  <si>
    <t>Novaledo</t>
  </si>
  <si>
    <t>Novalesa</t>
  </si>
  <si>
    <t>Novara di Sicilia</t>
  </si>
  <si>
    <t>Novate Mezzola</t>
  </si>
  <si>
    <t>Novate Milanese</t>
  </si>
  <si>
    <t>Nove</t>
  </si>
  <si>
    <t>Novedrate</t>
  </si>
  <si>
    <t>Novella</t>
  </si>
  <si>
    <t>Novellara</t>
  </si>
  <si>
    <t>Novello</t>
  </si>
  <si>
    <t>Noventa di Piave</t>
  </si>
  <si>
    <t>Noventa Padovana</t>
  </si>
  <si>
    <t>Noventa Vicentina</t>
  </si>
  <si>
    <t>Novi di Modena</t>
  </si>
  <si>
    <t>Novi Ligure</t>
  </si>
  <si>
    <t>Novi Velia</t>
  </si>
  <si>
    <t>Noviglio</t>
  </si>
  <si>
    <t>Novoli</t>
  </si>
  <si>
    <t>Nucetto</t>
  </si>
  <si>
    <t>Nughedu San Nicolò</t>
  </si>
  <si>
    <t>Nughedu Santa Vittoria</t>
  </si>
  <si>
    <t>Nule</t>
  </si>
  <si>
    <t>Nulvi</t>
  </si>
  <si>
    <t>Numana</t>
  </si>
  <si>
    <t>Nurachi</t>
  </si>
  <si>
    <t>Nuragus</t>
  </si>
  <si>
    <t>Nurallao</t>
  </si>
  <si>
    <t>Nuraminis</t>
  </si>
  <si>
    <t>Nureci</t>
  </si>
  <si>
    <t>Nurri</t>
  </si>
  <si>
    <t>Nus</t>
  </si>
  <si>
    <t>Nusco</t>
  </si>
  <si>
    <t>Nuvolento</t>
  </si>
  <si>
    <t>Nuvolera</t>
  </si>
  <si>
    <t>Nuxis</t>
  </si>
  <si>
    <t>Occhieppo Inferiore</t>
  </si>
  <si>
    <t>Occhieppo Superiore</t>
  </si>
  <si>
    <t>Occhiobello</t>
  </si>
  <si>
    <t>Occimiano</t>
  </si>
  <si>
    <t>Ocre</t>
  </si>
  <si>
    <t>Odalengo Grande</t>
  </si>
  <si>
    <t>Odalengo Piccolo</t>
  </si>
  <si>
    <t>Oderzo</t>
  </si>
  <si>
    <t>Odolo</t>
  </si>
  <si>
    <t>Ofena</t>
  </si>
  <si>
    <t>Offagna</t>
  </si>
  <si>
    <t>Offanengo</t>
  </si>
  <si>
    <t>Offida</t>
  </si>
  <si>
    <t>Offlaga</t>
  </si>
  <si>
    <t>Oggebbio</t>
  </si>
  <si>
    <t>Oggiona con Santo Stefano</t>
  </si>
  <si>
    <t>Oggiono</t>
  </si>
  <si>
    <t>Oglianico</t>
  </si>
  <si>
    <t>Ogliastro Cilento</t>
  </si>
  <si>
    <t>Olbia</t>
  </si>
  <si>
    <t>Olcenengo</t>
  </si>
  <si>
    <t>Oldenico</t>
  </si>
  <si>
    <t>Oleggio</t>
  </si>
  <si>
    <t>Oleggio Castello</t>
  </si>
  <si>
    <t>Olevano di Lomellina</t>
  </si>
  <si>
    <t>Olevano Romano</t>
  </si>
  <si>
    <t>Olevano sul Tusciano</t>
  </si>
  <si>
    <t>Olgiate Comasco</t>
  </si>
  <si>
    <t>Olgiate Molgora</t>
  </si>
  <si>
    <t>Olgiate Olona</t>
  </si>
  <si>
    <t>Olginate</t>
  </si>
  <si>
    <t>Oliena</t>
  </si>
  <si>
    <t>Oliva Gessi</t>
  </si>
  <si>
    <t>Olivadi</t>
  </si>
  <si>
    <t>Oliveri</t>
  </si>
  <si>
    <t>Oliveto Citra</t>
  </si>
  <si>
    <t>Oliveto Lario</t>
  </si>
  <si>
    <t>Oliveto Lucano</t>
  </si>
  <si>
    <t>Olivetta San Michele</t>
  </si>
  <si>
    <t>Olivola</t>
  </si>
  <si>
    <t>Ollastra</t>
  </si>
  <si>
    <t>Ollolai</t>
  </si>
  <si>
    <t>Ollomont</t>
  </si>
  <si>
    <t>Olmedo</t>
  </si>
  <si>
    <t>Olmeneta</t>
  </si>
  <si>
    <t>Olmo al Brembo</t>
  </si>
  <si>
    <t>Olmo Gentile</t>
  </si>
  <si>
    <t>Oltre il Colle</t>
  </si>
  <si>
    <t>Oltressenda Alta</t>
  </si>
  <si>
    <t>Oltrona di San Mamette</t>
  </si>
  <si>
    <t>Olzai</t>
  </si>
  <si>
    <t>Ome</t>
  </si>
  <si>
    <t>Omegna</t>
  </si>
  <si>
    <t>Omignano</t>
  </si>
  <si>
    <t>Onanì</t>
  </si>
  <si>
    <t>Onano</t>
  </si>
  <si>
    <t>Oncino</t>
  </si>
  <si>
    <t>Oneta</t>
  </si>
  <si>
    <t>Onifai</t>
  </si>
  <si>
    <t>Oniferi</t>
  </si>
  <si>
    <t>Ono San Pietro</t>
  </si>
  <si>
    <t>Onore</t>
  </si>
  <si>
    <t>Onzo</t>
  </si>
  <si>
    <t>Opera</t>
  </si>
  <si>
    <t>Opi</t>
  </si>
  <si>
    <t>Oppeano</t>
  </si>
  <si>
    <t>Oppido Lucano</t>
  </si>
  <si>
    <t>Oppido Mamertina</t>
  </si>
  <si>
    <t>Ora</t>
  </si>
  <si>
    <t>Orani</t>
  </si>
  <si>
    <t>Oratino</t>
  </si>
  <si>
    <t>Orbassano</t>
  </si>
  <si>
    <t>Orbetello</t>
  </si>
  <si>
    <t>Orciano Pisano</t>
  </si>
  <si>
    <t>Orco Feglino</t>
  </si>
  <si>
    <t>Ordona</t>
  </si>
  <si>
    <t>Orero</t>
  </si>
  <si>
    <t>Orgiano</t>
  </si>
  <si>
    <t>Orgosolo</t>
  </si>
  <si>
    <t>Oria</t>
  </si>
  <si>
    <t>Oricola</t>
  </si>
  <si>
    <t>Origgio</t>
  </si>
  <si>
    <t>Orino</t>
  </si>
  <si>
    <t>Orio al Serio</t>
  </si>
  <si>
    <t>Orio Canavese</t>
  </si>
  <si>
    <t>Orio Litta</t>
  </si>
  <si>
    <t>Oriolo</t>
  </si>
  <si>
    <t>Oriolo Romano</t>
  </si>
  <si>
    <t>Oristano</t>
  </si>
  <si>
    <t>Ormea</t>
  </si>
  <si>
    <t>Ormelle</t>
  </si>
  <si>
    <t>Ornago</t>
  </si>
  <si>
    <t>Ornavasso</t>
  </si>
  <si>
    <t>Ornica</t>
  </si>
  <si>
    <t>Orosei</t>
  </si>
  <si>
    <t>Orotelli</t>
  </si>
  <si>
    <t>Orria</t>
  </si>
  <si>
    <t>Orroli</t>
  </si>
  <si>
    <t>Orsago</t>
  </si>
  <si>
    <t>Orsara Bormida</t>
  </si>
  <si>
    <t>Orsara di Puglia</t>
  </si>
  <si>
    <t>Orsenigo</t>
  </si>
  <si>
    <t>Orsogna</t>
  </si>
  <si>
    <t>Orsomarso</t>
  </si>
  <si>
    <t>Orta di Atella</t>
  </si>
  <si>
    <t>Orta Nova</t>
  </si>
  <si>
    <t>Orta San Giulio</t>
  </si>
  <si>
    <t>Ortacesus</t>
  </si>
  <si>
    <t>Orte</t>
  </si>
  <si>
    <t>Ortelle</t>
  </si>
  <si>
    <t>Ortezzano</t>
  </si>
  <si>
    <t>Ortignano Raggiolo</t>
  </si>
  <si>
    <t>Ortisei</t>
  </si>
  <si>
    <t>Ortona</t>
  </si>
  <si>
    <t>Ortona dei Marsi</t>
  </si>
  <si>
    <t>Ortovero</t>
  </si>
  <si>
    <t>Ortucchio</t>
  </si>
  <si>
    <t>Ortueri</t>
  </si>
  <si>
    <t>Orune</t>
  </si>
  <si>
    <t>Orvieto</t>
  </si>
  <si>
    <t>Orvinio</t>
  </si>
  <si>
    <t>Orzinuovi</t>
  </si>
  <si>
    <t>Orzivecchi</t>
  </si>
  <si>
    <t>Osasco</t>
  </si>
  <si>
    <t>Osasio</t>
  </si>
  <si>
    <t>Oschiri</t>
  </si>
  <si>
    <t>Osidda</t>
  </si>
  <si>
    <t>Osiglia</t>
  </si>
  <si>
    <t>Osilo</t>
  </si>
  <si>
    <t>Osimo</t>
  </si>
  <si>
    <t>Osini</t>
  </si>
  <si>
    <t>Osio Sopra</t>
  </si>
  <si>
    <t>Osio Sotto</t>
  </si>
  <si>
    <t>Osnago</t>
  </si>
  <si>
    <t>Osoppo</t>
  </si>
  <si>
    <t>Ospedaletti</t>
  </si>
  <si>
    <t>Ospedaletto</t>
  </si>
  <si>
    <t>Ospedaletto d'Alpinolo</t>
  </si>
  <si>
    <t>Ospedaletto Euganeo</t>
  </si>
  <si>
    <t>Ospedaletto Lodigiano</t>
  </si>
  <si>
    <t>Ospitale di Cadore</t>
  </si>
  <si>
    <t>Ospitaletto</t>
  </si>
  <si>
    <t>Ossago Lodigiano</t>
  </si>
  <si>
    <t>Ossana</t>
  </si>
  <si>
    <t>Ossi</t>
  </si>
  <si>
    <t>Ossimo</t>
  </si>
  <si>
    <t>Ossona</t>
  </si>
  <si>
    <t>Ostana</t>
  </si>
  <si>
    <t>Ostellato</t>
  </si>
  <si>
    <t>Ostiano</t>
  </si>
  <si>
    <t>Ostiglia</t>
  </si>
  <si>
    <t>Ostra</t>
  </si>
  <si>
    <t>Ostra Vetere</t>
  </si>
  <si>
    <t>Ostuni</t>
  </si>
  <si>
    <t>Otranto</t>
  </si>
  <si>
    <t>Otricoli</t>
  </si>
  <si>
    <t>Ottana</t>
  </si>
  <si>
    <t>Ottati</t>
  </si>
  <si>
    <t>Ottaviano</t>
  </si>
  <si>
    <t>Ottiglio</t>
  </si>
  <si>
    <t>Ottobiano</t>
  </si>
  <si>
    <t>Ottone</t>
  </si>
  <si>
    <t>Oulx</t>
  </si>
  <si>
    <t>Ovada</t>
  </si>
  <si>
    <t>Ovaro</t>
  </si>
  <si>
    <t>Oviglio</t>
  </si>
  <si>
    <t>Ovindoli</t>
  </si>
  <si>
    <t>Ovodda</t>
  </si>
  <si>
    <t>Oyace</t>
  </si>
  <si>
    <t>Ozegna</t>
  </si>
  <si>
    <t>Ozieri</t>
  </si>
  <si>
    <t>Ozzano dell'Emilia</t>
  </si>
  <si>
    <t>Ozzano Monferrato</t>
  </si>
  <si>
    <t>Ozzero</t>
  </si>
  <si>
    <t>Pabillonis</t>
  </si>
  <si>
    <t>Pace del Mela</t>
  </si>
  <si>
    <t>Paceco</t>
  </si>
  <si>
    <t>Pacentro</t>
  </si>
  <si>
    <t>Pachino</t>
  </si>
  <si>
    <t>Paciano</t>
  </si>
  <si>
    <t>Padenghe sul Garda</t>
  </si>
  <si>
    <t>Paderna</t>
  </si>
  <si>
    <t>Paderno d'Adda</t>
  </si>
  <si>
    <t>Paderno Franciacorta</t>
  </si>
  <si>
    <t>Paderno Ponchielli</t>
  </si>
  <si>
    <t>Padria</t>
  </si>
  <si>
    <t>Padru</t>
  </si>
  <si>
    <t>Padula</t>
  </si>
  <si>
    <t>Paduli</t>
  </si>
  <si>
    <t>Paesana</t>
  </si>
  <si>
    <t>Paese</t>
  </si>
  <si>
    <t>Paganico Sabino</t>
  </si>
  <si>
    <t>Pagazzano</t>
  </si>
  <si>
    <t>Pagliara</t>
  </si>
  <si>
    <t>Paglieta</t>
  </si>
  <si>
    <t>Pagnacco</t>
  </si>
  <si>
    <t>Pagno</t>
  </si>
  <si>
    <t>Pagnona</t>
  </si>
  <si>
    <t>Pago del Vallo di Lauro</t>
  </si>
  <si>
    <t>Pago Veiano</t>
  </si>
  <si>
    <t>Paisco Loveno</t>
  </si>
  <si>
    <t>Paitone</t>
  </si>
  <si>
    <t>Paladina</t>
  </si>
  <si>
    <t>Palagano</t>
  </si>
  <si>
    <t>Palagianello</t>
  </si>
  <si>
    <t>Palagiano</t>
  </si>
  <si>
    <t>Palagonia</t>
  </si>
  <si>
    <t>Palaia</t>
  </si>
  <si>
    <t>Palanzano</t>
  </si>
  <si>
    <t>Palata</t>
  </si>
  <si>
    <t>Palau</t>
  </si>
  <si>
    <t>Palazzago</t>
  </si>
  <si>
    <t>Palazzo Adriano</t>
  </si>
  <si>
    <t>Palazzo Canavese</t>
  </si>
  <si>
    <t>Palazzo Pignano</t>
  </si>
  <si>
    <t>Palazzo San Gervasio</t>
  </si>
  <si>
    <t>Palazzolo Acreide</t>
  </si>
  <si>
    <t>Palazzolo dello Stella</t>
  </si>
  <si>
    <t>Palazzolo sull'Oglio</t>
  </si>
  <si>
    <t>Palazzolo Vercellese</t>
  </si>
  <si>
    <t>Palazzuolo sul Senio</t>
  </si>
  <si>
    <t>Palena</t>
  </si>
  <si>
    <t>Palermiti</t>
  </si>
  <si>
    <t>Palestrina</t>
  </si>
  <si>
    <t>Palestro</t>
  </si>
  <si>
    <t>Paliano</t>
  </si>
  <si>
    <t>Palizzi</t>
  </si>
  <si>
    <t>Pallagorio</t>
  </si>
  <si>
    <t>Pallanzeno</t>
  </si>
  <si>
    <t>Pallare</t>
  </si>
  <si>
    <t>Palma Campania</t>
  </si>
  <si>
    <t>Palma di Montechiaro</t>
  </si>
  <si>
    <t>Palmanova</t>
  </si>
  <si>
    <t>Palmariggi</t>
  </si>
  <si>
    <t>Palmas Arborea</t>
  </si>
  <si>
    <t>Palmi</t>
  </si>
  <si>
    <t>Palmiano</t>
  </si>
  <si>
    <t>Palmoli</t>
  </si>
  <si>
    <t>Palo del Colle</t>
  </si>
  <si>
    <t>Palombara Sabina</t>
  </si>
  <si>
    <t>Palombaro</t>
  </si>
  <si>
    <t>Palomonte</t>
  </si>
  <si>
    <t>Palosco</t>
  </si>
  <si>
    <t>Palù</t>
  </si>
  <si>
    <t>Palù del Fersina</t>
  </si>
  <si>
    <t>Paludi</t>
  </si>
  <si>
    <t>Paluzza</t>
  </si>
  <si>
    <t>Pamparato</t>
  </si>
  <si>
    <t>Pancalieri</t>
  </si>
  <si>
    <t>Pancarana</t>
  </si>
  <si>
    <t>Panchià</t>
  </si>
  <si>
    <t>Pandino</t>
  </si>
  <si>
    <t>Panettieri</t>
  </si>
  <si>
    <t>Panicale</t>
  </si>
  <si>
    <t>Pannarano</t>
  </si>
  <si>
    <t>Panni</t>
  </si>
  <si>
    <t>Pantelleria</t>
  </si>
  <si>
    <t>Pantigliate</t>
  </si>
  <si>
    <t>Paola</t>
  </si>
  <si>
    <t>Paolisi</t>
  </si>
  <si>
    <t>Papasidero</t>
  </si>
  <si>
    <t>Papozze</t>
  </si>
  <si>
    <t>Parabiago</t>
  </si>
  <si>
    <t>Parabita</t>
  </si>
  <si>
    <t>Paratico</t>
  </si>
  <si>
    <t>Parcines</t>
  </si>
  <si>
    <t>Parella</t>
  </si>
  <si>
    <t>Parenti</t>
  </si>
  <si>
    <t>Parete</t>
  </si>
  <si>
    <t>Pareto</t>
  </si>
  <si>
    <t>Parghelia</t>
  </si>
  <si>
    <t>Parlasco</t>
  </si>
  <si>
    <t>Parodi Ligure</t>
  </si>
  <si>
    <t>Paroldo</t>
  </si>
  <si>
    <t>Parolise</t>
  </si>
  <si>
    <t>Parona</t>
  </si>
  <si>
    <t>Parrano</t>
  </si>
  <si>
    <t>Parre</t>
  </si>
  <si>
    <t>Partanna</t>
  </si>
  <si>
    <t>Partinico</t>
  </si>
  <si>
    <t>Paruzzaro</t>
  </si>
  <si>
    <t>Parzanica</t>
  </si>
  <si>
    <t>Pasian di Prato</t>
  </si>
  <si>
    <t>Pasiano di Pordenone</t>
  </si>
  <si>
    <t>Paspardo</t>
  </si>
  <si>
    <t>Passerano Marmorito</t>
  </si>
  <si>
    <t>Passignano sul Trasimeno</t>
  </si>
  <si>
    <t>Passirano</t>
  </si>
  <si>
    <t>Pastena</t>
  </si>
  <si>
    <t>Pastorano</t>
  </si>
  <si>
    <t>Pastrengo</t>
  </si>
  <si>
    <t>Pasturana</t>
  </si>
  <si>
    <t>Pasturo</t>
  </si>
  <si>
    <t>Paterno</t>
  </si>
  <si>
    <t>Paterno Calabro</t>
  </si>
  <si>
    <t>Paternopoli</t>
  </si>
  <si>
    <t>Patrica</t>
  </si>
  <si>
    <t>Pattada</t>
  </si>
  <si>
    <t>Patti</t>
  </si>
  <si>
    <t>Patù</t>
  </si>
  <si>
    <t>Pau</t>
  </si>
  <si>
    <t>Paularo</t>
  </si>
  <si>
    <t>Pauli Arbarei</t>
  </si>
  <si>
    <t>Paulilatino</t>
  </si>
  <si>
    <t>Paullo</t>
  </si>
  <si>
    <t>Paupisi</t>
  </si>
  <si>
    <t>Pavarolo</t>
  </si>
  <si>
    <t>Pavia</t>
  </si>
  <si>
    <t>Pavia di Udine</t>
  </si>
  <si>
    <t>Pavone Canavese</t>
  </si>
  <si>
    <t>Pavone del Mella</t>
  </si>
  <si>
    <t>Pavullo nel Frignano</t>
  </si>
  <si>
    <t>Pazzano</t>
  </si>
  <si>
    <t>Peccioli</t>
  </si>
  <si>
    <t>Pecetto di Valenza</t>
  </si>
  <si>
    <t>Pecetto Torinese</t>
  </si>
  <si>
    <t>Pedara</t>
  </si>
  <si>
    <t>Pedaso</t>
  </si>
  <si>
    <t>Pedavena</t>
  </si>
  <si>
    <t>Pedemonte</t>
  </si>
  <si>
    <t>Pederobba</t>
  </si>
  <si>
    <t>Pedesina</t>
  </si>
  <si>
    <t>Pedivigliano</t>
  </si>
  <si>
    <t>Pedrengo</t>
  </si>
  <si>
    <t>Peglio</t>
  </si>
  <si>
    <t>Pegognaga</t>
  </si>
  <si>
    <t>Peia</t>
  </si>
  <si>
    <t>Peio</t>
  </si>
  <si>
    <t>Pelago</t>
  </si>
  <si>
    <t>Pella</t>
  </si>
  <si>
    <t>Pellegrino Parmense</t>
  </si>
  <si>
    <t>Pellezzano</t>
  </si>
  <si>
    <t>Pellizzano</t>
  </si>
  <si>
    <t>Pelugo</t>
  </si>
  <si>
    <t>Penango</t>
  </si>
  <si>
    <t>Penna in Teverina</t>
  </si>
  <si>
    <t>Penna San Giovanni</t>
  </si>
  <si>
    <t>Penna Sant'Andrea</t>
  </si>
  <si>
    <t>Pennabilli</t>
  </si>
  <si>
    <t>Pennadomo</t>
  </si>
  <si>
    <t>Pennapiedimonte</t>
  </si>
  <si>
    <t>Penne</t>
  </si>
  <si>
    <t>Pentone</t>
  </si>
  <si>
    <t>Perano</t>
  </si>
  <si>
    <t>Perarolo di Cadore</t>
  </si>
  <si>
    <t>Perca</t>
  </si>
  <si>
    <t>Percile</t>
  </si>
  <si>
    <t>Perdasdefogu</t>
  </si>
  <si>
    <t>Perdaxius</t>
  </si>
  <si>
    <t>Perdifumo</t>
  </si>
  <si>
    <t>Pereto</t>
  </si>
  <si>
    <t>Perfugas</t>
  </si>
  <si>
    <t>Pergine Valsugana</t>
  </si>
  <si>
    <t>Pergola</t>
  </si>
  <si>
    <t>Perinaldo</t>
  </si>
  <si>
    <t>Perito</t>
  </si>
  <si>
    <t>Perledo</t>
  </si>
  <si>
    <t>Perletto</t>
  </si>
  <si>
    <t>Perlo</t>
  </si>
  <si>
    <t>Perloz</t>
  </si>
  <si>
    <t>Pernumia</t>
  </si>
  <si>
    <t>Pero</t>
  </si>
  <si>
    <t>Perosa Argentina</t>
  </si>
  <si>
    <t>Perosa Canavese</t>
  </si>
  <si>
    <t>Perrero</t>
  </si>
  <si>
    <t>Persico Dosimo</t>
  </si>
  <si>
    <t>Pertengo</t>
  </si>
  <si>
    <t>Pertica Alta</t>
  </si>
  <si>
    <t>Pertica Bassa</t>
  </si>
  <si>
    <t>Pertosa</t>
  </si>
  <si>
    <t>Pertusio</t>
  </si>
  <si>
    <t>Pescaglia</t>
  </si>
  <si>
    <t>Pescantina</t>
  </si>
  <si>
    <t>Pescarolo ed Uniti</t>
  </si>
  <si>
    <t>Pescasseroli</t>
  </si>
  <si>
    <t>Pescate</t>
  </si>
  <si>
    <t>Pesche</t>
  </si>
  <si>
    <t>Peschici</t>
  </si>
  <si>
    <t>Peschiera Borromeo</t>
  </si>
  <si>
    <t>Peschiera del Garda</t>
  </si>
  <si>
    <t>Pescia</t>
  </si>
  <si>
    <t>Pescina</t>
  </si>
  <si>
    <t>Pesco Sannita</t>
  </si>
  <si>
    <t>Pescocostanzo</t>
  </si>
  <si>
    <t>Pescolanciano</t>
  </si>
  <si>
    <t>Pescopagano</t>
  </si>
  <si>
    <t>Pescopennataro</t>
  </si>
  <si>
    <t>Pescorocchiano</t>
  </si>
  <si>
    <t>Pescosansonesco</t>
  </si>
  <si>
    <t>Pescosolido</t>
  </si>
  <si>
    <t>Pessano con Bornago</t>
  </si>
  <si>
    <t>Pessina Cremonese</t>
  </si>
  <si>
    <t>Pessinetto</t>
  </si>
  <si>
    <t>Petacciato</t>
  </si>
  <si>
    <t>Petilia Policastro</t>
  </si>
  <si>
    <t>Petina</t>
  </si>
  <si>
    <t>Petralia Soprana</t>
  </si>
  <si>
    <t>Petralia Sottana</t>
  </si>
  <si>
    <t>Petrella Salto</t>
  </si>
  <si>
    <t>Petrella Tifernina</t>
  </si>
  <si>
    <t>Petriano</t>
  </si>
  <si>
    <t>Petriolo</t>
  </si>
  <si>
    <t>Petritoli</t>
  </si>
  <si>
    <t>Petrizzi</t>
  </si>
  <si>
    <t>Petronà</t>
  </si>
  <si>
    <t>Petrosino</t>
  </si>
  <si>
    <t>Petruro Irpino</t>
  </si>
  <si>
    <t>Pettenasco</t>
  </si>
  <si>
    <t>Pettinengo</t>
  </si>
  <si>
    <t>Pettineo</t>
  </si>
  <si>
    <t>Pettoranello del Molise</t>
  </si>
  <si>
    <t>Pettorano sul Gizio</t>
  </si>
  <si>
    <t>Pettorazza Grimani</t>
  </si>
  <si>
    <t>Peveragno</t>
  </si>
  <si>
    <t>Pezzana</t>
  </si>
  <si>
    <t>Pezzaze</t>
  </si>
  <si>
    <t>Pezzolo Valle Uzzone</t>
  </si>
  <si>
    <t>Piacenza d'Adige</t>
  </si>
  <si>
    <t>Piadena Drizzona</t>
  </si>
  <si>
    <t>Piaggine</t>
  </si>
  <si>
    <t>Pian Camuno</t>
  </si>
  <si>
    <t>Piana Crixia</t>
  </si>
  <si>
    <t>Piana degli Albanesi</t>
  </si>
  <si>
    <t>Piana di Monte Verna</t>
  </si>
  <si>
    <t>Piancastagnaio</t>
  </si>
  <si>
    <t>Piancogno</t>
  </si>
  <si>
    <t>Piandimeleto</t>
  </si>
  <si>
    <t>Piane Crati</t>
  </si>
  <si>
    <t>Pianella</t>
  </si>
  <si>
    <t>Pianello del Lario</t>
  </si>
  <si>
    <t>Pianello Val Tidone</t>
  </si>
  <si>
    <t>Pianengo</t>
  </si>
  <si>
    <t>Pianezza</t>
  </si>
  <si>
    <t>Pianezze</t>
  </si>
  <si>
    <t>Pianfei</t>
  </si>
  <si>
    <t>Pianico</t>
  </si>
  <si>
    <t>Pianiga</t>
  </si>
  <si>
    <t>Piano di Sorrento</t>
  </si>
  <si>
    <t>Pianopoli</t>
  </si>
  <si>
    <t>Pianoro</t>
  </si>
  <si>
    <t>Piansano</t>
  </si>
  <si>
    <t>Piantedo</t>
  </si>
  <si>
    <t>Piario</t>
  </si>
  <si>
    <t>Piasco</t>
  </si>
  <si>
    <t>Piateda</t>
  </si>
  <si>
    <t>Piatto</t>
  </si>
  <si>
    <t>Piazza al Serchio</t>
  </si>
  <si>
    <t>Piazza Armerina</t>
  </si>
  <si>
    <t>Piazza Brembana</t>
  </si>
  <si>
    <t>Piazzatorre</t>
  </si>
  <si>
    <t>Piazzola sul Brenta</t>
  </si>
  <si>
    <t>Piazzolo</t>
  </si>
  <si>
    <t>Picciano</t>
  </si>
  <si>
    <t>Picerno</t>
  </si>
  <si>
    <t>Picinisco</t>
  </si>
  <si>
    <t>Pico</t>
  </si>
  <si>
    <t>Piea</t>
  </si>
  <si>
    <t>Piedicavallo</t>
  </si>
  <si>
    <t>Piedimonte Etneo</t>
  </si>
  <si>
    <t>Piedimonte Matese</t>
  </si>
  <si>
    <t>Piedimonte San Germano</t>
  </si>
  <si>
    <t>Piedimulera</t>
  </si>
  <si>
    <t>Piegaro</t>
  </si>
  <si>
    <t>Pienza</t>
  </si>
  <si>
    <t>Pieranica</t>
  </si>
  <si>
    <t>Pietra de' Giorgi</t>
  </si>
  <si>
    <t>Pietra Ligure</t>
  </si>
  <si>
    <t>Pietra Marazzi</t>
  </si>
  <si>
    <t>Pietrabbondante</t>
  </si>
  <si>
    <t>Pietrabruna</t>
  </si>
  <si>
    <t>Pietracamela</t>
  </si>
  <si>
    <t>Pietracatella</t>
  </si>
  <si>
    <t>Pietracupa</t>
  </si>
  <si>
    <t>Pietradefusi</t>
  </si>
  <si>
    <t>Pietraferrazzana</t>
  </si>
  <si>
    <t>Pietrafitta</t>
  </si>
  <si>
    <t>Pietragalla</t>
  </si>
  <si>
    <t>Pietralunga</t>
  </si>
  <si>
    <t>Pietramelara</t>
  </si>
  <si>
    <t>Pietramontecorvino</t>
  </si>
  <si>
    <t>Pietranico</t>
  </si>
  <si>
    <t>Pietrapaola</t>
  </si>
  <si>
    <t>Pietrapertosa</t>
  </si>
  <si>
    <t>Pietraperzia</t>
  </si>
  <si>
    <t>Pietraporzio</t>
  </si>
  <si>
    <t>Pietraroja</t>
  </si>
  <si>
    <t>Pietrarubbia</t>
  </si>
  <si>
    <t>Pietrasanta</t>
  </si>
  <si>
    <t>Pietrastornina</t>
  </si>
  <si>
    <t>Pietravairano</t>
  </si>
  <si>
    <t>Pietrelcina</t>
  </si>
  <si>
    <t>Pieve a Nievole</t>
  </si>
  <si>
    <t>Pieve Albignola</t>
  </si>
  <si>
    <t>Pieve d'Olmi</t>
  </si>
  <si>
    <t>Pieve del Cairo</t>
  </si>
  <si>
    <t>Pieve del Grappa</t>
  </si>
  <si>
    <t>Pieve di Bono-Prezzo</t>
  </si>
  <si>
    <t>Pieve di Cadore</t>
  </si>
  <si>
    <t>Pieve di Cento</t>
  </si>
  <si>
    <t>Pieve di Soligo</t>
  </si>
  <si>
    <t>Pieve di Teco</t>
  </si>
  <si>
    <t>Pieve Emanuele</t>
  </si>
  <si>
    <t>Pieve Fissiraga</t>
  </si>
  <si>
    <t>Pieve Fosciana</t>
  </si>
  <si>
    <t>Pieve Ligure</t>
  </si>
  <si>
    <t>Pieve Porto Morone</t>
  </si>
  <si>
    <t>Pieve San Giacomo</t>
  </si>
  <si>
    <t>Pieve Santo Stefano</t>
  </si>
  <si>
    <t>Pieve Tesino</t>
  </si>
  <si>
    <t>Pieve Torina</t>
  </si>
  <si>
    <t>Pieve Vergonte</t>
  </si>
  <si>
    <t>Pievepelago</t>
  </si>
  <si>
    <t>Piglio</t>
  </si>
  <si>
    <t>Pigna</t>
  </si>
  <si>
    <t>Pignataro Interamna</t>
  </si>
  <si>
    <t>Pignataro Maggiore</t>
  </si>
  <si>
    <t>Pignola</t>
  </si>
  <si>
    <t>Pignone</t>
  </si>
  <si>
    <t>Pigra</t>
  </si>
  <si>
    <t>Pila</t>
  </si>
  <si>
    <t>Pimentel</t>
  </si>
  <si>
    <t>Pimonte</t>
  </si>
  <si>
    <t>Pinarolo Po</t>
  </si>
  <si>
    <t>Pinasca</t>
  </si>
  <si>
    <t>Pincara</t>
  </si>
  <si>
    <t>Pineto</t>
  </si>
  <si>
    <t>Pino d'Asti</t>
  </si>
  <si>
    <t>Pino Torinese</t>
  </si>
  <si>
    <t>Pinzano al Tagliamento</t>
  </si>
  <si>
    <t>Pinzolo</t>
  </si>
  <si>
    <t>Piobbico</t>
  </si>
  <si>
    <t>Piobesi d'Alba</t>
  </si>
  <si>
    <t>Piobesi Torinese</t>
  </si>
  <si>
    <t>Piode</t>
  </si>
  <si>
    <t>Piombino Dese</t>
  </si>
  <si>
    <t>Pioraco</t>
  </si>
  <si>
    <t>Piossasco</t>
  </si>
  <si>
    <t>Piovà Massaia</t>
  </si>
  <si>
    <t>Piove di Sacco</t>
  </si>
  <si>
    <t>Piovene Rocchette</t>
  </si>
  <si>
    <t>Piozzano</t>
  </si>
  <si>
    <t>Piozzo</t>
  </si>
  <si>
    <t>Piraino</t>
  </si>
  <si>
    <t>Pisano</t>
  </si>
  <si>
    <t>Piscina</t>
  </si>
  <si>
    <t>Piscinas</t>
  </si>
  <si>
    <t>Pisciotta</t>
  </si>
  <si>
    <t>Pisogne</t>
  </si>
  <si>
    <t>Pisoniano</t>
  </si>
  <si>
    <t>Pisticci</t>
  </si>
  <si>
    <t>Pitigliano</t>
  </si>
  <si>
    <t>Piubega</t>
  </si>
  <si>
    <t>Piuro</t>
  </si>
  <si>
    <t>Piverone</t>
  </si>
  <si>
    <t>Pizzale</t>
  </si>
  <si>
    <t>Pizzighettone</t>
  </si>
  <si>
    <t>Pizzo</t>
  </si>
  <si>
    <t>Pizzoferrato</t>
  </si>
  <si>
    <t>Pizzoli</t>
  </si>
  <si>
    <t>Pizzone</t>
  </si>
  <si>
    <t>Pizzoni</t>
  </si>
  <si>
    <t>Placanica</t>
  </si>
  <si>
    <t>Plataci</t>
  </si>
  <si>
    <t>Platania</t>
  </si>
  <si>
    <t>Platì</t>
  </si>
  <si>
    <t>Plaus</t>
  </si>
  <si>
    <t>Plesio</t>
  </si>
  <si>
    <t>Ploaghe</t>
  </si>
  <si>
    <t>Plodio</t>
  </si>
  <si>
    <t>Pocapaglia</t>
  </si>
  <si>
    <t>Pocenia</t>
  </si>
  <si>
    <t>Podenzana</t>
  </si>
  <si>
    <t>Podenzano</t>
  </si>
  <si>
    <t>Pofi</t>
  </si>
  <si>
    <t>Poggiardo</t>
  </si>
  <si>
    <t>Poggibonsi</t>
  </si>
  <si>
    <t>Poggio a Caiano</t>
  </si>
  <si>
    <t>Poggio Bustone</t>
  </si>
  <si>
    <t>Poggio Catino</t>
  </si>
  <si>
    <t>Poggio Imperiale</t>
  </si>
  <si>
    <t>Poggio Mirteto</t>
  </si>
  <si>
    <t>Poggio Moiano</t>
  </si>
  <si>
    <t>Poggio Nativo</t>
  </si>
  <si>
    <t>Poggio Picenze</t>
  </si>
  <si>
    <t>Poggio Renatico</t>
  </si>
  <si>
    <t>Poggio Rusco</t>
  </si>
  <si>
    <t>Poggio San Lorenzo</t>
  </si>
  <si>
    <t>Poggio San Marcello</t>
  </si>
  <si>
    <t>Poggio San Vicino</t>
  </si>
  <si>
    <t>Poggio Sannita</t>
  </si>
  <si>
    <t>Poggio Torriana</t>
  </si>
  <si>
    <t>Poggiodomo</t>
  </si>
  <si>
    <t>Poggiofiorito</t>
  </si>
  <si>
    <t>Poggiomarino</t>
  </si>
  <si>
    <t>Poggioreale</t>
  </si>
  <si>
    <t>Poggiorsini</t>
  </si>
  <si>
    <t>Poggiridenti</t>
  </si>
  <si>
    <t>Pogliano Milanese</t>
  </si>
  <si>
    <t>Pognana Lario</t>
  </si>
  <si>
    <t>Pognano</t>
  </si>
  <si>
    <t>Pogno</t>
  </si>
  <si>
    <t>Poirino</t>
  </si>
  <si>
    <t>Pojana Maggiore</t>
  </si>
  <si>
    <t>Polaveno</t>
  </si>
  <si>
    <t>Polcenigo</t>
  </si>
  <si>
    <t>Polesella</t>
  </si>
  <si>
    <t>Polesine Zibello</t>
  </si>
  <si>
    <t>Poli</t>
  </si>
  <si>
    <t>Polia</t>
  </si>
  <si>
    <t>Policoro</t>
  </si>
  <si>
    <t>Polignano a Mare</t>
  </si>
  <si>
    <t>Polinago</t>
  </si>
  <si>
    <t>Polino</t>
  </si>
  <si>
    <t>Polistena</t>
  </si>
  <si>
    <t>Polizzi Generosa</t>
  </si>
  <si>
    <t>Polla</t>
  </si>
  <si>
    <t>Pollein</t>
  </si>
  <si>
    <t>Pollena Trocchia</t>
  </si>
  <si>
    <t>Pollenza</t>
  </si>
  <si>
    <t>Pollica</t>
  </si>
  <si>
    <t>Pollina</t>
  </si>
  <si>
    <t>Pollone</t>
  </si>
  <si>
    <t>Pollutri</t>
  </si>
  <si>
    <t>Polonghera</t>
  </si>
  <si>
    <t>Polpenazze del Garda</t>
  </si>
  <si>
    <t>Polverara</t>
  </si>
  <si>
    <t>Polverigi</t>
  </si>
  <si>
    <t>Pomarance</t>
  </si>
  <si>
    <t>Pomaretto</t>
  </si>
  <si>
    <t>Pomarico</t>
  </si>
  <si>
    <t>Pomaro Monferrato</t>
  </si>
  <si>
    <t>Pomarolo</t>
  </si>
  <si>
    <t>Pombia</t>
  </si>
  <si>
    <t>Pomezia</t>
  </si>
  <si>
    <t>Pompei</t>
  </si>
  <si>
    <t>Pompeiana</t>
  </si>
  <si>
    <t>Pompiano</t>
  </si>
  <si>
    <t>Pomponesco</t>
  </si>
  <si>
    <t>Pompu</t>
  </si>
  <si>
    <t>Poncarale</t>
  </si>
  <si>
    <t>Ponderano</t>
  </si>
  <si>
    <t>Ponna</t>
  </si>
  <si>
    <t>Ponsacco</t>
  </si>
  <si>
    <t>Ponso</t>
  </si>
  <si>
    <t>Pont Canavese</t>
  </si>
  <si>
    <t>Pont-Saint-Martin</t>
  </si>
  <si>
    <t>Pontassieve</t>
  </si>
  <si>
    <t>Pontboset</t>
  </si>
  <si>
    <t>Ponte</t>
  </si>
  <si>
    <t>Ponte Buggianese</t>
  </si>
  <si>
    <t>Ponte dell'Olio</t>
  </si>
  <si>
    <t>Ponte di Legno</t>
  </si>
  <si>
    <t>Ponte di Piave</t>
  </si>
  <si>
    <t>Ponte Gardena</t>
  </si>
  <si>
    <t>Ponte in Valtellina</t>
  </si>
  <si>
    <t>Ponte Lambro</t>
  </si>
  <si>
    <t>Ponte nelle Alpi</t>
  </si>
  <si>
    <t>Ponte Nizza</t>
  </si>
  <si>
    <t>Ponte Nossa</t>
  </si>
  <si>
    <t>Ponte San Nicolò</t>
  </si>
  <si>
    <t>Ponte San Pietro</t>
  </si>
  <si>
    <t>Pontebba</t>
  </si>
  <si>
    <t>Pontecagnano Faiano</t>
  </si>
  <si>
    <t>Pontecchio Polesine</t>
  </si>
  <si>
    <t>Pontechianale</t>
  </si>
  <si>
    <t>Pontecorvo</t>
  </si>
  <si>
    <t>Pontecurone</t>
  </si>
  <si>
    <t>Pontedassio</t>
  </si>
  <si>
    <t>Pontedera</t>
  </si>
  <si>
    <t>Pontelandolfo</t>
  </si>
  <si>
    <t>Pontelatone</t>
  </si>
  <si>
    <t>Pontelongo</t>
  </si>
  <si>
    <t>Pontenure</t>
  </si>
  <si>
    <t>Ponteranica</t>
  </si>
  <si>
    <t>Pontestura</t>
  </si>
  <si>
    <t>Pontevico</t>
  </si>
  <si>
    <t>Pontey</t>
  </si>
  <si>
    <t>Ponti</t>
  </si>
  <si>
    <t>Ponti sul Mincio</t>
  </si>
  <si>
    <t>Pontida</t>
  </si>
  <si>
    <t>Pontinia</t>
  </si>
  <si>
    <t>Pontinvrea</t>
  </si>
  <si>
    <t>Pontirolo Nuovo</t>
  </si>
  <si>
    <t>Pontoglio</t>
  </si>
  <si>
    <t>Pontremoli</t>
  </si>
  <si>
    <t>Ponza</t>
  </si>
  <si>
    <t>Ponzano di Fermo</t>
  </si>
  <si>
    <t>Ponzano Monferrato</t>
  </si>
  <si>
    <t>Ponzano Romano</t>
  </si>
  <si>
    <t>Ponzano Veneto</t>
  </si>
  <si>
    <t>Ponzone</t>
  </si>
  <si>
    <t>Popoli Terme</t>
  </si>
  <si>
    <t>Poppi</t>
  </si>
  <si>
    <t>Porano</t>
  </si>
  <si>
    <t>Porcari</t>
  </si>
  <si>
    <t>Porcia</t>
  </si>
  <si>
    <t>Porlezza</t>
  </si>
  <si>
    <t>Pornassio</t>
  </si>
  <si>
    <t>Porpetto</t>
  </si>
  <si>
    <t>Portacomaro</t>
  </si>
  <si>
    <t>Portalbera</t>
  </si>
  <si>
    <t>Porte</t>
  </si>
  <si>
    <t>Porte di Rendena</t>
  </si>
  <si>
    <t>Portico di Caserta</t>
  </si>
  <si>
    <t>Portico e San Benedetto</t>
  </si>
  <si>
    <t>Portigliola</t>
  </si>
  <si>
    <t>Porto Azzurro</t>
  </si>
  <si>
    <t>Porto Ceresio</t>
  </si>
  <si>
    <t>Porto Cesareo</t>
  </si>
  <si>
    <t>Porto Empedocle</t>
  </si>
  <si>
    <t>Porto Mantovano</t>
  </si>
  <si>
    <t>Porto Recanati</t>
  </si>
  <si>
    <t>Porto San Giorgio</t>
  </si>
  <si>
    <t>Porto Sant'Elpidio</t>
  </si>
  <si>
    <t>Porto Tolle</t>
  </si>
  <si>
    <t>Porto Torres</t>
  </si>
  <si>
    <t>Porto Valtravaglia</t>
  </si>
  <si>
    <t>Porto Viro</t>
  </si>
  <si>
    <t>Portobuffolè</t>
  </si>
  <si>
    <t>Portocannone</t>
  </si>
  <si>
    <t>Portoferraio</t>
  </si>
  <si>
    <t>Portofino</t>
  </si>
  <si>
    <t>Portogruaro</t>
  </si>
  <si>
    <t>Portomaggiore</t>
  </si>
  <si>
    <t>Portopalo di Capo Passero</t>
  </si>
  <si>
    <t>Portoscuso</t>
  </si>
  <si>
    <t>Portovenere</t>
  </si>
  <si>
    <t>Portula</t>
  </si>
  <si>
    <t>Posada</t>
  </si>
  <si>
    <t>Posina</t>
  </si>
  <si>
    <t>Positano</t>
  </si>
  <si>
    <t>Possagno</t>
  </si>
  <si>
    <t>Posta</t>
  </si>
  <si>
    <t>Posta Fibreno</t>
  </si>
  <si>
    <t>Postal</t>
  </si>
  <si>
    <t>Postalesio</t>
  </si>
  <si>
    <t>Postiglione</t>
  </si>
  <si>
    <t>Postua</t>
  </si>
  <si>
    <t>Potenza</t>
  </si>
  <si>
    <t>Potenza Picena</t>
  </si>
  <si>
    <t>Pove del Grappa</t>
  </si>
  <si>
    <t>Povegliano</t>
  </si>
  <si>
    <t>Povegliano Veronese</t>
  </si>
  <si>
    <t>Poviglio</t>
  </si>
  <si>
    <t>Povoletto</t>
  </si>
  <si>
    <t>Pozzaglia Sabina</t>
  </si>
  <si>
    <t>Pozzaglio ed Uniti</t>
  </si>
  <si>
    <t>Pozzallo</t>
  </si>
  <si>
    <t>Pozzilli</t>
  </si>
  <si>
    <t>Pozzo d'Adda</t>
  </si>
  <si>
    <t>Pozzol Groppo</t>
  </si>
  <si>
    <t>Pozzolengo</t>
  </si>
  <si>
    <t>Pozzoleone</t>
  </si>
  <si>
    <t>Pozzolo Formigaro</t>
  </si>
  <si>
    <t>Pozzomaggiore</t>
  </si>
  <si>
    <t>Pozzonovo</t>
  </si>
  <si>
    <t>Pozzuoli</t>
  </si>
  <si>
    <t>Pozzuolo del Friuli</t>
  </si>
  <si>
    <t>Pozzuolo Martesana</t>
  </si>
  <si>
    <t>Pradalunga</t>
  </si>
  <si>
    <t>Pradamano</t>
  </si>
  <si>
    <t>Pradleves</t>
  </si>
  <si>
    <t>Pragelato</t>
  </si>
  <si>
    <t>Praia a Mare</t>
  </si>
  <si>
    <t>Praiano</t>
  </si>
  <si>
    <t>Pralboino</t>
  </si>
  <si>
    <t>Prali</t>
  </si>
  <si>
    <t>Pralormo</t>
  </si>
  <si>
    <t>Pralungo</t>
  </si>
  <si>
    <t>Pramaggiore</t>
  </si>
  <si>
    <t>Pramollo</t>
  </si>
  <si>
    <t>Prarolo</t>
  </si>
  <si>
    <t>Prarostino</t>
  </si>
  <si>
    <t>Prasco</t>
  </si>
  <si>
    <t>Prascorsano</t>
  </si>
  <si>
    <t>Prata Camportaccio</t>
  </si>
  <si>
    <t>Prata d'Ansidonia</t>
  </si>
  <si>
    <t>Prata di Pordenone</t>
  </si>
  <si>
    <t>Prata di Principato Ultra</t>
  </si>
  <si>
    <t>Prata Sannita</t>
  </si>
  <si>
    <t>Pratella</t>
  </si>
  <si>
    <t>Pratiglione</t>
  </si>
  <si>
    <t>Prato allo Stelvio</t>
  </si>
  <si>
    <t>Prato Carnico</t>
  </si>
  <si>
    <t>Prato Sesia</t>
  </si>
  <si>
    <t>Pratola Peligna</t>
  </si>
  <si>
    <t>Pratola Serra</t>
  </si>
  <si>
    <t>Pratovecchio Stia</t>
  </si>
  <si>
    <t>Pravisdomini</t>
  </si>
  <si>
    <t>Pray</t>
  </si>
  <si>
    <t>Prazzo</t>
  </si>
  <si>
    <t>Pré-Saint-Didier</t>
  </si>
  <si>
    <t>Precenicco</t>
  </si>
  <si>
    <t>Preci</t>
  </si>
  <si>
    <t>Predaia</t>
  </si>
  <si>
    <t>Predappio</t>
  </si>
  <si>
    <t>Predazzo</t>
  </si>
  <si>
    <t>Predoi</t>
  </si>
  <si>
    <t>Predore</t>
  </si>
  <si>
    <t>Predosa</t>
  </si>
  <si>
    <t>Preganziol</t>
  </si>
  <si>
    <t>Pregnana Milanese</t>
  </si>
  <si>
    <t>Prelà</t>
  </si>
  <si>
    <t>Premana</t>
  </si>
  <si>
    <t>Premariacco</t>
  </si>
  <si>
    <t>Premeno</t>
  </si>
  <si>
    <t>Premia</t>
  </si>
  <si>
    <t>Premilcuore</t>
  </si>
  <si>
    <t>Premolo</t>
  </si>
  <si>
    <t>Premosello-Chiovenda</t>
  </si>
  <si>
    <t>Preone</t>
  </si>
  <si>
    <t>Prepotto</t>
  </si>
  <si>
    <t>Preseglie</t>
  </si>
  <si>
    <t>Presenzano</t>
  </si>
  <si>
    <t>Presezzo</t>
  </si>
  <si>
    <t>Presicce-Acquarica</t>
  </si>
  <si>
    <t>Pressana</t>
  </si>
  <si>
    <t>Pretoro</t>
  </si>
  <si>
    <t>Prevalle</t>
  </si>
  <si>
    <t>Prezza</t>
  </si>
  <si>
    <t>Priero</t>
  </si>
  <si>
    <t>Prignano Cilento</t>
  </si>
  <si>
    <t>Prignano sulla Secchia</t>
  </si>
  <si>
    <t>Primaluna</t>
  </si>
  <si>
    <t>Primiero San Martino di Castrozza</t>
  </si>
  <si>
    <t>Priocca</t>
  </si>
  <si>
    <t>Priola</t>
  </si>
  <si>
    <t>Priolo Gargallo</t>
  </si>
  <si>
    <t>Priverno</t>
  </si>
  <si>
    <t>Prizzi</t>
  </si>
  <si>
    <t>Proceno</t>
  </si>
  <si>
    <t>Procida</t>
  </si>
  <si>
    <t>Propata</t>
  </si>
  <si>
    <t>Proserpio</t>
  </si>
  <si>
    <t>Prossedi</t>
  </si>
  <si>
    <t>Provaglio d'Iseo</t>
  </si>
  <si>
    <t>Provaglio Val Sabbia</t>
  </si>
  <si>
    <t>Proves</t>
  </si>
  <si>
    <t>Provvidenti</t>
  </si>
  <si>
    <t>Prunetto</t>
  </si>
  <si>
    <t>Puegnago del Garda</t>
  </si>
  <si>
    <t>Puglianello</t>
  </si>
  <si>
    <t>Pula</t>
  </si>
  <si>
    <t>Pulfero</t>
  </si>
  <si>
    <t>Pulsano</t>
  </si>
  <si>
    <t>Pumenengo</t>
  </si>
  <si>
    <t>Pusiano</t>
  </si>
  <si>
    <t>Putifigari</t>
  </si>
  <si>
    <t>Putignano</t>
  </si>
  <si>
    <t>Quadrelle</t>
  </si>
  <si>
    <t>Quadri</t>
  </si>
  <si>
    <t>Quagliuzzo</t>
  </si>
  <si>
    <t>Qualiano</t>
  </si>
  <si>
    <t>Quaranti</t>
  </si>
  <si>
    <t>Quaregna Cerreto</t>
  </si>
  <si>
    <t>Quargnento</t>
  </si>
  <si>
    <t>Quarna Sopra</t>
  </si>
  <si>
    <t>Quarna Sotto</t>
  </si>
  <si>
    <t>Quarona</t>
  </si>
  <si>
    <t>Quarrata</t>
  </si>
  <si>
    <t>Quart</t>
  </si>
  <si>
    <t>Quarto d'Altino</t>
  </si>
  <si>
    <t>Quartu Sant'Elena</t>
  </si>
  <si>
    <t>Quartucciu</t>
  </si>
  <si>
    <t>Quassolo</t>
  </si>
  <si>
    <t>Quattordio</t>
  </si>
  <si>
    <t>Quattro Castella</t>
  </si>
  <si>
    <t>Quiliano</t>
  </si>
  <si>
    <t>Quincinetto</t>
  </si>
  <si>
    <t>Quindici</t>
  </si>
  <si>
    <t>Quingentole</t>
  </si>
  <si>
    <t>Quintano</t>
  </si>
  <si>
    <t>Quinto di Treviso</t>
  </si>
  <si>
    <t>Quinto Vercellese</t>
  </si>
  <si>
    <t>Quinto Vicentino</t>
  </si>
  <si>
    <t>Quinzano d'Oglio</t>
  </si>
  <si>
    <t>Quistello</t>
  </si>
  <si>
    <t>Rabbi</t>
  </si>
  <si>
    <t>Racale</t>
  </si>
  <si>
    <t>Racalmuto</t>
  </si>
  <si>
    <t>Racconigi</t>
  </si>
  <si>
    <t>Raccuja</t>
  </si>
  <si>
    <t>Racines</t>
  </si>
  <si>
    <t>Radda in Chianti</t>
  </si>
  <si>
    <t>Raddusa</t>
  </si>
  <si>
    <t>Radicofani</t>
  </si>
  <si>
    <t>Radicondoli</t>
  </si>
  <si>
    <t>Raffadali</t>
  </si>
  <si>
    <t>Ragalna</t>
  </si>
  <si>
    <t>Ragogna</t>
  </si>
  <si>
    <t>Ragusa</t>
  </si>
  <si>
    <t>Raiano</t>
  </si>
  <si>
    <t>Ramacca</t>
  </si>
  <si>
    <t>Rancio Valcuvia</t>
  </si>
  <si>
    <t>Ranco</t>
  </si>
  <si>
    <t>Randazzo</t>
  </si>
  <si>
    <t>Ranica</t>
  </si>
  <si>
    <t>Ranzanico</t>
  </si>
  <si>
    <t>Ranzo</t>
  </si>
  <si>
    <t>Rapagnano</t>
  </si>
  <si>
    <t>Rapallo</t>
  </si>
  <si>
    <t>Rapino</t>
  </si>
  <si>
    <t>Rapolano Terme</t>
  </si>
  <si>
    <t>Rapolla</t>
  </si>
  <si>
    <t>Rapone</t>
  </si>
  <si>
    <t>Rassa</t>
  </si>
  <si>
    <t>Rasun-Anterselva</t>
  </si>
  <si>
    <t>Rasura</t>
  </si>
  <si>
    <t>Ravanusa</t>
  </si>
  <si>
    <t>Ravarino</t>
  </si>
  <si>
    <t>Ravascletto</t>
  </si>
  <si>
    <t>Ravello</t>
  </si>
  <si>
    <t>Raveo</t>
  </si>
  <si>
    <t>Raviscanina</t>
  </si>
  <si>
    <t>Re</t>
  </si>
  <si>
    <t>Rea</t>
  </si>
  <si>
    <t>Realmonte</t>
  </si>
  <si>
    <t>Reana del Rojale</t>
  </si>
  <si>
    <t>Reano</t>
  </si>
  <si>
    <t>Recale</t>
  </si>
  <si>
    <t>Recanati</t>
  </si>
  <si>
    <t>Recco</t>
  </si>
  <si>
    <t>Recetto</t>
  </si>
  <si>
    <t>Recoaro Terme</t>
  </si>
  <si>
    <t>Redavalle</t>
  </si>
  <si>
    <t>Redondesco</t>
  </si>
  <si>
    <t>Refrancore</t>
  </si>
  <si>
    <t>Refrontolo</t>
  </si>
  <si>
    <t>Regalbuto</t>
  </si>
  <si>
    <t>Reggello</t>
  </si>
  <si>
    <t>Reggiolo</t>
  </si>
  <si>
    <t>Reino</t>
  </si>
  <si>
    <t>Reitano</t>
  </si>
  <si>
    <t>Remanzacco</t>
  </si>
  <si>
    <t>Remedello</t>
  </si>
  <si>
    <t>Renate</t>
  </si>
  <si>
    <t>Renon</t>
  </si>
  <si>
    <t>Resana</t>
  </si>
  <si>
    <t>Rescaldina</t>
  </si>
  <si>
    <t>Resia</t>
  </si>
  <si>
    <t>Resiutta</t>
  </si>
  <si>
    <t>Resuttano</t>
  </si>
  <si>
    <t>Retorbido</t>
  </si>
  <si>
    <t>Revello</t>
  </si>
  <si>
    <t>Revigliasco d'Asti</t>
  </si>
  <si>
    <t>Revine Lago</t>
  </si>
  <si>
    <t>Rezzago</t>
  </si>
  <si>
    <t>Rezzato</t>
  </si>
  <si>
    <t>Rezzo</t>
  </si>
  <si>
    <t>Rezzoaglio</t>
  </si>
  <si>
    <t>Rhêmes-Notre-Dame</t>
  </si>
  <si>
    <t>Rhêmes-Saint-Georges</t>
  </si>
  <si>
    <t>Riace</t>
  </si>
  <si>
    <t>Rialto</t>
  </si>
  <si>
    <t>Riano</t>
  </si>
  <si>
    <t>Riardo</t>
  </si>
  <si>
    <t>Ribera</t>
  </si>
  <si>
    <t>Ribordone</t>
  </si>
  <si>
    <t>Ricadi</t>
  </si>
  <si>
    <t>Ricaldone</t>
  </si>
  <si>
    <t>Riccia</t>
  </si>
  <si>
    <t>Riccò del Golfo di Spezia</t>
  </si>
  <si>
    <t>Ricengo</t>
  </si>
  <si>
    <t>Ricigliano</t>
  </si>
  <si>
    <t>Riese Pio X</t>
  </si>
  <si>
    <t>Riesi</t>
  </si>
  <si>
    <t>Rifiano</t>
  </si>
  <si>
    <t>Rifreddo</t>
  </si>
  <si>
    <t>Rignano Flaminio</t>
  </si>
  <si>
    <t>Rignano Garganico</t>
  </si>
  <si>
    <t>Rignano sull'Arno</t>
  </si>
  <si>
    <t>Rigolato</t>
  </si>
  <si>
    <t>Rimella</t>
  </si>
  <si>
    <t>Rio</t>
  </si>
  <si>
    <t>Rio di Pusteria</t>
  </si>
  <si>
    <t>Rio Saliceto</t>
  </si>
  <si>
    <t>Riofreddo</t>
  </si>
  <si>
    <t>Riola Sardo</t>
  </si>
  <si>
    <t>Riolo Terme</t>
  </si>
  <si>
    <t>Riolunato</t>
  </si>
  <si>
    <t>Riomaggiore</t>
  </si>
  <si>
    <t>Rionero in Vulture</t>
  </si>
  <si>
    <t>Rionero Sannitico</t>
  </si>
  <si>
    <t>Ripa Teatina</t>
  </si>
  <si>
    <t>Ripabottoni</t>
  </si>
  <si>
    <t>Ripacandida</t>
  </si>
  <si>
    <t>Ripalimosani</t>
  </si>
  <si>
    <t>Ripalta Arpina</t>
  </si>
  <si>
    <t>Ripalta Cremasca</t>
  </si>
  <si>
    <t>Ripalta Guerina</t>
  </si>
  <si>
    <t>Riparbella</t>
  </si>
  <si>
    <t>Ripatransone</t>
  </si>
  <si>
    <t>Ripe San Ginesio</t>
  </si>
  <si>
    <t>Ripi</t>
  </si>
  <si>
    <t>Riposto</t>
  </si>
  <si>
    <t>Rittana</t>
  </si>
  <si>
    <t>Riva del Garda</t>
  </si>
  <si>
    <t>Riva del Po</t>
  </si>
  <si>
    <t>Riva di Solto</t>
  </si>
  <si>
    <t>Riva Ligure</t>
  </si>
  <si>
    <t>Riva presso Chieri</t>
  </si>
  <si>
    <t>Rivalba</t>
  </si>
  <si>
    <t>Rivalta Bormida</t>
  </si>
  <si>
    <t>Rivalta di Torino</t>
  </si>
  <si>
    <t>Rivamonte Agordino</t>
  </si>
  <si>
    <t>Rivanazzano Terme</t>
  </si>
  <si>
    <t>Rivara</t>
  </si>
  <si>
    <t>Rivarolo Canavese</t>
  </si>
  <si>
    <t>Rivarolo del Re ed Uniti</t>
  </si>
  <si>
    <t>Rivarolo Mantovano</t>
  </si>
  <si>
    <t>Rivarone</t>
  </si>
  <si>
    <t>Rivarossa</t>
  </si>
  <si>
    <t>Rive</t>
  </si>
  <si>
    <t>Rive d'Arcano</t>
  </si>
  <si>
    <t>Rivello</t>
  </si>
  <si>
    <t>Rivergaro</t>
  </si>
  <si>
    <t>Rivignano Teor</t>
  </si>
  <si>
    <t>Rivisondoli</t>
  </si>
  <si>
    <t>Rivodutri</t>
  </si>
  <si>
    <t>Rivoli Veronese</t>
  </si>
  <si>
    <t>Rivolta d'Adda</t>
  </si>
  <si>
    <t>Rizziconi</t>
  </si>
  <si>
    <t>Roana</t>
  </si>
  <si>
    <t>Roaschia</t>
  </si>
  <si>
    <t>Roascio</t>
  </si>
  <si>
    <t>Roasio</t>
  </si>
  <si>
    <t>Roatto</t>
  </si>
  <si>
    <t>Robassomero</t>
  </si>
  <si>
    <t>Robbiate</t>
  </si>
  <si>
    <t>Robbio</t>
  </si>
  <si>
    <t>Robecchetto con Induno</t>
  </si>
  <si>
    <t>Robecco d'Oglio</t>
  </si>
  <si>
    <t>Robecco Pavese</t>
  </si>
  <si>
    <t>Robecco sul Naviglio</t>
  </si>
  <si>
    <t>Robella</t>
  </si>
  <si>
    <t>Robilante</t>
  </si>
  <si>
    <t>Roburent</t>
  </si>
  <si>
    <t>Rocca Canavese</t>
  </si>
  <si>
    <t>Rocca Canterano</t>
  </si>
  <si>
    <t>Rocca Cigliè</t>
  </si>
  <si>
    <t>Rocca d'Arazzo</t>
  </si>
  <si>
    <t>Rocca d'Arce</t>
  </si>
  <si>
    <t>Rocca d'Evandro</t>
  </si>
  <si>
    <t>Rocca de' Baldi</t>
  </si>
  <si>
    <t>Rocca de' Giorgi</t>
  </si>
  <si>
    <t>Rocca di Botte</t>
  </si>
  <si>
    <t>Rocca di Cambio</t>
  </si>
  <si>
    <t>Rocca di Cave</t>
  </si>
  <si>
    <t>Rocca di Mezzo</t>
  </si>
  <si>
    <t>Rocca di Neto</t>
  </si>
  <si>
    <t>Rocca di Papa</t>
  </si>
  <si>
    <t>Rocca Grimalda</t>
  </si>
  <si>
    <t>Rocca Imperiale</t>
  </si>
  <si>
    <t>Rocca Massima</t>
  </si>
  <si>
    <t>Rocca Pia</t>
  </si>
  <si>
    <t>Rocca Pietore</t>
  </si>
  <si>
    <t>Rocca Priora</t>
  </si>
  <si>
    <t>Rocca San Casciano</t>
  </si>
  <si>
    <t>Rocca San Felice</t>
  </si>
  <si>
    <t>Rocca San Giovanni</t>
  </si>
  <si>
    <t>Rocca Santa Maria</t>
  </si>
  <si>
    <t>Rocca Santo Stefano</t>
  </si>
  <si>
    <t>Rocca Sinibalda</t>
  </si>
  <si>
    <t>Rocca Susella</t>
  </si>
  <si>
    <t>Roccabascerana</t>
  </si>
  <si>
    <t>Roccabernarda</t>
  </si>
  <si>
    <t>Roccabianca</t>
  </si>
  <si>
    <t>Roccabruna</t>
  </si>
  <si>
    <t>Roccacasale</t>
  </si>
  <si>
    <t>Roccadaspide</t>
  </si>
  <si>
    <t>Roccafiorita</t>
  </si>
  <si>
    <t>Roccafluvione</t>
  </si>
  <si>
    <t>Roccaforte del Greco</t>
  </si>
  <si>
    <t>Roccaforte Ligure</t>
  </si>
  <si>
    <t>Roccaforte Mondovì</t>
  </si>
  <si>
    <t>Roccaforzata</t>
  </si>
  <si>
    <t>Roccafranca</t>
  </si>
  <si>
    <t>Roccagiovine</t>
  </si>
  <si>
    <t>Roccagloriosa</t>
  </si>
  <si>
    <t>Roccagorga</t>
  </si>
  <si>
    <t>Roccalbegna</t>
  </si>
  <si>
    <t>Roccalumera</t>
  </si>
  <si>
    <t>Roccamandolfi</t>
  </si>
  <si>
    <t>Roccamena</t>
  </si>
  <si>
    <t>Roccamonfina</t>
  </si>
  <si>
    <t>Roccamontepiano</t>
  </si>
  <si>
    <t>Roccamorice</t>
  </si>
  <si>
    <t>Roccanova</t>
  </si>
  <si>
    <t>Roccantica</t>
  </si>
  <si>
    <t>Roccapalumba</t>
  </si>
  <si>
    <t>Roccapiemonte</t>
  </si>
  <si>
    <t>Roccarainola</t>
  </si>
  <si>
    <t>Roccaraso</t>
  </si>
  <si>
    <t>Roccaromana</t>
  </si>
  <si>
    <t>Roccascalegna</t>
  </si>
  <si>
    <t>Roccasecca</t>
  </si>
  <si>
    <t>Roccasecca dei Volsci</t>
  </si>
  <si>
    <t>Roccasicura</t>
  </si>
  <si>
    <t>Roccasparvera</t>
  </si>
  <si>
    <t>Roccaspinalveti</t>
  </si>
  <si>
    <t>Roccastrada</t>
  </si>
  <si>
    <t>Roccavaldina</t>
  </si>
  <si>
    <t>Roccaverano</t>
  </si>
  <si>
    <t>Roccavignale</t>
  </si>
  <si>
    <t>Roccavione</t>
  </si>
  <si>
    <t>Roccavivara</t>
  </si>
  <si>
    <t>Roccella Ionica</t>
  </si>
  <si>
    <t>Roccella Valdemone</t>
  </si>
  <si>
    <t>Rocchetta a Volturno</t>
  </si>
  <si>
    <t>Rocchetta Belbo</t>
  </si>
  <si>
    <t>Rocchetta di Vara</t>
  </si>
  <si>
    <t>Rocchetta e Croce</t>
  </si>
  <si>
    <t>Rocchetta Ligure</t>
  </si>
  <si>
    <t>Rocchetta Nervina</t>
  </si>
  <si>
    <t>Rocchetta Palafea</t>
  </si>
  <si>
    <t>Rocchetta Sant'Antonio</t>
  </si>
  <si>
    <t>Rocchetta Tanaro</t>
  </si>
  <si>
    <t>Rodano</t>
  </si>
  <si>
    <t>Roddi</t>
  </si>
  <si>
    <t>Roddino</t>
  </si>
  <si>
    <t>Rodello</t>
  </si>
  <si>
    <t>Rodengo</t>
  </si>
  <si>
    <t>Rodengo Saiano</t>
  </si>
  <si>
    <t>Rodero</t>
  </si>
  <si>
    <t>Rodi Garganico</t>
  </si>
  <si>
    <t>Rodì Milici</t>
  </si>
  <si>
    <t>Rodigo</t>
  </si>
  <si>
    <t>Roè Volciano</t>
  </si>
  <si>
    <t>Rofrano</t>
  </si>
  <si>
    <t>Rogeno</t>
  </si>
  <si>
    <t>Roggiano Gravina</t>
  </si>
  <si>
    <t>Roghudi</t>
  </si>
  <si>
    <t>Rogliano</t>
  </si>
  <si>
    <t>Rognano</t>
  </si>
  <si>
    <t>Rogno</t>
  </si>
  <si>
    <t>Rogolo</t>
  </si>
  <si>
    <t>Roiate</t>
  </si>
  <si>
    <t>Roio del Sangro</t>
  </si>
  <si>
    <t>Roisan</t>
  </si>
  <si>
    <t>Roletto</t>
  </si>
  <si>
    <t>Rolo</t>
  </si>
  <si>
    <t>Romagnano al Monte</t>
  </si>
  <si>
    <t>Romagnano Sesia</t>
  </si>
  <si>
    <t>Romagnese</t>
  </si>
  <si>
    <t>Romana</t>
  </si>
  <si>
    <t>Romanengo</t>
  </si>
  <si>
    <t>Romano Canavese</t>
  </si>
  <si>
    <t>Romano d'Ezzelino</t>
  </si>
  <si>
    <t>Romano di Lombardia</t>
  </si>
  <si>
    <t>Romans d'Isonzo</t>
  </si>
  <si>
    <t>Rombiolo</t>
  </si>
  <si>
    <t>Romeno</t>
  </si>
  <si>
    <t>Romentino</t>
  </si>
  <si>
    <t>Rometta</t>
  </si>
  <si>
    <t>Roncà</t>
  </si>
  <si>
    <t>Roncade</t>
  </si>
  <si>
    <t>Roncadelle</t>
  </si>
  <si>
    <t>Roncaro</t>
  </si>
  <si>
    <t>Roncegno Terme</t>
  </si>
  <si>
    <t>Roncello</t>
  </si>
  <si>
    <t>Ronchi dei Legionari</t>
  </si>
  <si>
    <t>Ronchi Valsugana</t>
  </si>
  <si>
    <t>Ronchis</t>
  </si>
  <si>
    <t>Ronciglione</t>
  </si>
  <si>
    <t>Ronco all'Adige</t>
  </si>
  <si>
    <t>Ronco Biellese</t>
  </si>
  <si>
    <t>Ronco Briantino</t>
  </si>
  <si>
    <t>Ronco Canavese</t>
  </si>
  <si>
    <t>Ronco Scrivia</t>
  </si>
  <si>
    <t>Roncobello</t>
  </si>
  <si>
    <t>Roncoferraro</t>
  </si>
  <si>
    <t>Roncofreddo</t>
  </si>
  <si>
    <t>Roncola</t>
  </si>
  <si>
    <t>Rondanina</t>
  </si>
  <si>
    <t>Rondissone</t>
  </si>
  <si>
    <t>Ronsecco</t>
  </si>
  <si>
    <t>Ronzo-Chienis</t>
  </si>
  <si>
    <t>Ronzone</t>
  </si>
  <si>
    <t>Roppolo</t>
  </si>
  <si>
    <t>Rorà</t>
  </si>
  <si>
    <t>Rosà</t>
  </si>
  <si>
    <t>Rosarno</t>
  </si>
  <si>
    <t>Rosasco</t>
  </si>
  <si>
    <t>Rosate</t>
  </si>
  <si>
    <t>Rosazza</t>
  </si>
  <si>
    <t>Rosciano</t>
  </si>
  <si>
    <t>Roscigno</t>
  </si>
  <si>
    <t>Rose</t>
  </si>
  <si>
    <t>Rosello</t>
  </si>
  <si>
    <t>Roseto Capo Spulico</t>
  </si>
  <si>
    <t>Roseto degli Abruzzi</t>
  </si>
  <si>
    <t>Roseto Valfortore</t>
  </si>
  <si>
    <t>Rosignano Marittimo</t>
  </si>
  <si>
    <t>Rosignano Monferrato</t>
  </si>
  <si>
    <t>Rosolina</t>
  </si>
  <si>
    <t>Rosolini</t>
  </si>
  <si>
    <t>Rosora</t>
  </si>
  <si>
    <t>Rossa</t>
  </si>
  <si>
    <t>Rossana</t>
  </si>
  <si>
    <t>Rossano Veneto</t>
  </si>
  <si>
    <t>Rossiglione</t>
  </si>
  <si>
    <t>Rosta</t>
  </si>
  <si>
    <t>Rota d'Imagna</t>
  </si>
  <si>
    <t>Rota Greca</t>
  </si>
  <si>
    <t>Rotella</t>
  </si>
  <si>
    <t>Rotello</t>
  </si>
  <si>
    <t>Rotonda</t>
  </si>
  <si>
    <t>Rotondella</t>
  </si>
  <si>
    <t>Rotondi</t>
  </si>
  <si>
    <t>Rottofreno</t>
  </si>
  <si>
    <t>Rotzo</t>
  </si>
  <si>
    <t>Roure</t>
  </si>
  <si>
    <t>Rovasenda</t>
  </si>
  <si>
    <t>Rovato</t>
  </si>
  <si>
    <t>Rovegno</t>
  </si>
  <si>
    <t>Rovellasca</t>
  </si>
  <si>
    <t>Rovello Porro</t>
  </si>
  <si>
    <t>Roverbella</t>
  </si>
  <si>
    <t>Roverchiara</t>
  </si>
  <si>
    <t>Roverè della Luna</t>
  </si>
  <si>
    <t>Roverè Veronese</t>
  </si>
  <si>
    <t>Roveredo di Guà</t>
  </si>
  <si>
    <t>Roveredo in Piano</t>
  </si>
  <si>
    <t>Rovescala</t>
  </si>
  <si>
    <t>Rovetta</t>
  </si>
  <si>
    <t>Roviano</t>
  </si>
  <si>
    <t>Rovito</t>
  </si>
  <si>
    <t>Rovolon</t>
  </si>
  <si>
    <t>Rubano</t>
  </si>
  <si>
    <t>Rubiana</t>
  </si>
  <si>
    <t>Rubiera</t>
  </si>
  <si>
    <t>Ruda</t>
  </si>
  <si>
    <t>Rudiano</t>
  </si>
  <si>
    <t>Rueglio</t>
  </si>
  <si>
    <t>Ruffano</t>
  </si>
  <si>
    <t>Ruffia</t>
  </si>
  <si>
    <t>Ruffrè-Mendola</t>
  </si>
  <si>
    <t>Rufina</t>
  </si>
  <si>
    <t>Ruinas</t>
  </si>
  <si>
    <t>Rumo</t>
  </si>
  <si>
    <t>Ruoti</t>
  </si>
  <si>
    <t>Russi</t>
  </si>
  <si>
    <t>Rutigliano</t>
  </si>
  <si>
    <t>Rutino</t>
  </si>
  <si>
    <t>Ruviano</t>
  </si>
  <si>
    <t>Ruvo del Monte</t>
  </si>
  <si>
    <t>Ruvo di Puglia</t>
  </si>
  <si>
    <t>Sabaudia</t>
  </si>
  <si>
    <t>Sabbio Chiese</t>
  </si>
  <si>
    <t>Sabbioneta</t>
  </si>
  <si>
    <t>Sacco</t>
  </si>
  <si>
    <t>Saccolongo</t>
  </si>
  <si>
    <t>Sacile</t>
  </si>
  <si>
    <t>Sacrofano</t>
  </si>
  <si>
    <t>Sadali</t>
  </si>
  <si>
    <t>Sagama</t>
  </si>
  <si>
    <t>Sagliano Micca</t>
  </si>
  <si>
    <t>Sagrado</t>
  </si>
  <si>
    <t>Sagron Mis</t>
  </si>
  <si>
    <t>Saint-Christophe</t>
  </si>
  <si>
    <t>Saint-Denis</t>
  </si>
  <si>
    <t>Saint-Marcel</t>
  </si>
  <si>
    <t>Saint-Nicolas</t>
  </si>
  <si>
    <t>Saint-Oyen</t>
  </si>
  <si>
    <t>Saint-Pierre</t>
  </si>
  <si>
    <t>Saint-Rhémy-en-Bosses</t>
  </si>
  <si>
    <t>Saint-Vincent</t>
  </si>
  <si>
    <t>Sala Baganza</t>
  </si>
  <si>
    <t>Sala Biellese</t>
  </si>
  <si>
    <t>Sala Bolognese</t>
  </si>
  <si>
    <t>Sala Comacina</t>
  </si>
  <si>
    <t>Sala Consilina</t>
  </si>
  <si>
    <t>Sala Monferrato</t>
  </si>
  <si>
    <t>Salandra</t>
  </si>
  <si>
    <t>Salaparuta</t>
  </si>
  <si>
    <t>Salara</t>
  </si>
  <si>
    <t>Salasco</t>
  </si>
  <si>
    <t>Salassa</t>
  </si>
  <si>
    <t>Salbertrand</t>
  </si>
  <si>
    <t>Salcedo</t>
  </si>
  <si>
    <t>Salcito</t>
  </si>
  <si>
    <t>Sale</t>
  </si>
  <si>
    <t>Sale delle Langhe</t>
  </si>
  <si>
    <t>Sale Marasino</t>
  </si>
  <si>
    <t>Sale San Giovanni</t>
  </si>
  <si>
    <t>Salemi</t>
  </si>
  <si>
    <t>Salento</t>
  </si>
  <si>
    <t>Salerano Canavese</t>
  </si>
  <si>
    <t>Salerano sul Lambro</t>
  </si>
  <si>
    <t>Salgareda</t>
  </si>
  <si>
    <t>Sali Vercellese</t>
  </si>
  <si>
    <t>Salice Salentino</t>
  </si>
  <si>
    <t>Saliceto</t>
  </si>
  <si>
    <t>Salisano</t>
  </si>
  <si>
    <t>Salizzole</t>
  </si>
  <si>
    <t>Salle</t>
  </si>
  <si>
    <t>Salmour</t>
  </si>
  <si>
    <t>Salò</t>
  </si>
  <si>
    <t>Salorno sulla strada del vino</t>
  </si>
  <si>
    <t>Salsomaggiore Terme</t>
  </si>
  <si>
    <t>Saltrio</t>
  </si>
  <si>
    <t>Saludecio</t>
  </si>
  <si>
    <t>Saluggia</t>
  </si>
  <si>
    <t>Salussola</t>
  </si>
  <si>
    <t>Saluzzo</t>
  </si>
  <si>
    <t>Salve</t>
  </si>
  <si>
    <t>Salvirola</t>
  </si>
  <si>
    <t>Salvitelle</t>
  </si>
  <si>
    <t>Salza di Pinerolo</t>
  </si>
  <si>
    <t>Salza Irpina</t>
  </si>
  <si>
    <t>Salzano</t>
  </si>
  <si>
    <t>Samarate</t>
  </si>
  <si>
    <t>Samassi</t>
  </si>
  <si>
    <t>Samatzai</t>
  </si>
  <si>
    <t>Sambuca di Sicilia</t>
  </si>
  <si>
    <t>Sambuca Pistoiese</t>
  </si>
  <si>
    <t>Sambuci</t>
  </si>
  <si>
    <t>Sambuco</t>
  </si>
  <si>
    <t>Sammichele di Bari</t>
  </si>
  <si>
    <t>Samo</t>
  </si>
  <si>
    <t>Samolaco</t>
  </si>
  <si>
    <t>Samone</t>
  </si>
  <si>
    <t>Sampeyre</t>
  </si>
  <si>
    <t>Samugheo</t>
  </si>
  <si>
    <t>San Bartolomeo al Mare</t>
  </si>
  <si>
    <t>San Bartolomeo in Galdo</t>
  </si>
  <si>
    <t>San Bartolomeo Val Cavargna</t>
  </si>
  <si>
    <t>San Basile</t>
  </si>
  <si>
    <t>San Basilio</t>
  </si>
  <si>
    <t>San Bassano</t>
  </si>
  <si>
    <t>San Bellino</t>
  </si>
  <si>
    <t>San Benedetto Belbo</t>
  </si>
  <si>
    <t>San Benedetto dei Marsi</t>
  </si>
  <si>
    <t>San Benedetto in Perillis</t>
  </si>
  <si>
    <t>San Benedetto Po</t>
  </si>
  <si>
    <t>San Benedetto Ullano</t>
  </si>
  <si>
    <t>San Benedetto Val di Sambro</t>
  </si>
  <si>
    <t>San Benigno Canavese</t>
  </si>
  <si>
    <t>San Bernardino Verbano</t>
  </si>
  <si>
    <t>San Biagio della Cima</t>
  </si>
  <si>
    <t>San Biagio di Callalta</t>
  </si>
  <si>
    <t>San Biagio Platani</t>
  </si>
  <si>
    <t>San Biagio Saracinisco</t>
  </si>
  <si>
    <t>San Biase</t>
  </si>
  <si>
    <t>San Bonifacio</t>
  </si>
  <si>
    <t>San Buono</t>
  </si>
  <si>
    <t>San Calogero</t>
  </si>
  <si>
    <t>San Candido</t>
  </si>
  <si>
    <t>San Canzian d'Isonzo</t>
  </si>
  <si>
    <t>San Carlo Canavese</t>
  </si>
  <si>
    <t>San Casciano dei Bagni</t>
  </si>
  <si>
    <t>San Casciano in Val di Pesa</t>
  </si>
  <si>
    <t>San Cassiano</t>
  </si>
  <si>
    <t>San Cataldo</t>
  </si>
  <si>
    <t>San Cesareo</t>
  </si>
  <si>
    <t>San Cesario di Lecce</t>
  </si>
  <si>
    <t>San Cesario sul Panaro</t>
  </si>
  <si>
    <t>San Chirico Nuovo</t>
  </si>
  <si>
    <t>San Chirico Raparo</t>
  </si>
  <si>
    <t>San Cipirello</t>
  </si>
  <si>
    <t>San Cipriano d'Aversa</t>
  </si>
  <si>
    <t>San Cipriano Picentino</t>
  </si>
  <si>
    <t>San Cipriano Po</t>
  </si>
  <si>
    <t>San Clemente</t>
  </si>
  <si>
    <t>San Colombano al Lambro</t>
  </si>
  <si>
    <t>San Colombano Belmonte</t>
  </si>
  <si>
    <t>San Colombano Certenoli</t>
  </si>
  <si>
    <t>San Cono</t>
  </si>
  <si>
    <t>San Cosmo Albanese</t>
  </si>
  <si>
    <t>San Costantino Albanese</t>
  </si>
  <si>
    <t>San Costantino Calabro</t>
  </si>
  <si>
    <t>San Costanzo</t>
  </si>
  <si>
    <t>San Cristoforo</t>
  </si>
  <si>
    <t>San Damiano al Colle</t>
  </si>
  <si>
    <t>San Damiano d'Asti</t>
  </si>
  <si>
    <t>San Damiano Macra</t>
  </si>
  <si>
    <t>San Daniele del Friuli</t>
  </si>
  <si>
    <t>San Daniele Po</t>
  </si>
  <si>
    <t>San Demetrio Corone</t>
  </si>
  <si>
    <t>San Demetrio ne' Vestini</t>
  </si>
  <si>
    <t>San Didero</t>
  </si>
  <si>
    <t>San Donaci</t>
  </si>
  <si>
    <t>San Donato di Lecce</t>
  </si>
  <si>
    <t>San Donato di Ninea</t>
  </si>
  <si>
    <t>San Donato Milanese</t>
  </si>
  <si>
    <t>San Donato Val di Comino</t>
  </si>
  <si>
    <t>San Dorligo della Valle</t>
  </si>
  <si>
    <t>San Fele</t>
  </si>
  <si>
    <t>San Felice a Cancello</t>
  </si>
  <si>
    <t>San Felice Circeo</t>
  </si>
  <si>
    <t>San Felice del Benaco</t>
  </si>
  <si>
    <t>San Felice del Molise</t>
  </si>
  <si>
    <t>San Felice sul Panaro</t>
  </si>
  <si>
    <t>San Ferdinando</t>
  </si>
  <si>
    <t>San Ferdinando di Puglia</t>
  </si>
  <si>
    <t>San Fermo della Battaglia</t>
  </si>
  <si>
    <t>San Fili</t>
  </si>
  <si>
    <t>San Filippo del Mela</t>
  </si>
  <si>
    <t>San Fior</t>
  </si>
  <si>
    <t>San Fiorano</t>
  </si>
  <si>
    <t>San Floriano del Collio</t>
  </si>
  <si>
    <t>San Floro</t>
  </si>
  <si>
    <t>San Francesco al Campo</t>
  </si>
  <si>
    <t>San Fratello</t>
  </si>
  <si>
    <t>San Gavino Monreale</t>
  </si>
  <si>
    <t>San Gemini</t>
  </si>
  <si>
    <t>San Genesio Atesino</t>
  </si>
  <si>
    <t>San Genesio ed Uniti</t>
  </si>
  <si>
    <t>San Gennaro Vesuviano</t>
  </si>
  <si>
    <t>San Germano Chisone</t>
  </si>
  <si>
    <t>San Germano Vercellese</t>
  </si>
  <si>
    <t>San Gervasio Bresciano</t>
  </si>
  <si>
    <t>San Giacomo degli Schiavoni</t>
  </si>
  <si>
    <t>San Giacomo delle Segnate</t>
  </si>
  <si>
    <t>San Giacomo Filippo</t>
  </si>
  <si>
    <t>San Giacomo Vercellese</t>
  </si>
  <si>
    <t>San Gillio</t>
  </si>
  <si>
    <t>San Gimignano</t>
  </si>
  <si>
    <t>San Ginesio</t>
  </si>
  <si>
    <t>San Giorgio a Liri</t>
  </si>
  <si>
    <t>San Giorgio Albanese</t>
  </si>
  <si>
    <t>San Giorgio Bigarello</t>
  </si>
  <si>
    <t>San Giorgio Canavese</t>
  </si>
  <si>
    <t>San Giorgio del Sannio</t>
  </si>
  <si>
    <t>San Giorgio della Richinvelda</t>
  </si>
  <si>
    <t>San Giorgio delle Pertiche</t>
  </si>
  <si>
    <t>San Giorgio di Lomellina</t>
  </si>
  <si>
    <t>San Giorgio di Nogaro</t>
  </si>
  <si>
    <t>San Giorgio di Piano</t>
  </si>
  <si>
    <t>San Giorgio in Bosco</t>
  </si>
  <si>
    <t>San Giorgio Ionico</t>
  </si>
  <si>
    <t>San Giorgio La Molara</t>
  </si>
  <si>
    <t>San Giorgio Lucano</t>
  </si>
  <si>
    <t>San Giorgio Monferrato</t>
  </si>
  <si>
    <t>San Giorgio Morgeto</t>
  </si>
  <si>
    <t>San Giorgio Piacentino</t>
  </si>
  <si>
    <t>San Giorgio Scarampi</t>
  </si>
  <si>
    <t>San Giorgio su Legnano</t>
  </si>
  <si>
    <t>San Giorio di Susa</t>
  </si>
  <si>
    <t>San Giovanni a Piro</t>
  </si>
  <si>
    <t>San Giovanni al Natisone</t>
  </si>
  <si>
    <t>San Giovanni Bianco</t>
  </si>
  <si>
    <t>San Giovanni del Dosso</t>
  </si>
  <si>
    <t>San Giovanni di Fassa</t>
  </si>
  <si>
    <t>San Giovanni di Gerace</t>
  </si>
  <si>
    <t>San Giovanni Gemini</t>
  </si>
  <si>
    <t>San Giovanni Ilarione</t>
  </si>
  <si>
    <t>San Giovanni in Croce</t>
  </si>
  <si>
    <t>San Giovanni in Fiore</t>
  </si>
  <si>
    <t>San Giovanni in Galdo</t>
  </si>
  <si>
    <t>San Giovanni in Marignano</t>
  </si>
  <si>
    <t>San Giovanni in Persiceto</t>
  </si>
  <si>
    <t>San Giovanni Incarico</t>
  </si>
  <si>
    <t>San Giovanni la Punta</t>
  </si>
  <si>
    <t>San Giovanni Lipioni</t>
  </si>
  <si>
    <t>San Giovanni Lupatoto</t>
  </si>
  <si>
    <t>San Giovanni Rotondo</t>
  </si>
  <si>
    <t>San Giovanni Suergiu</t>
  </si>
  <si>
    <t>San Giovanni Teatino</t>
  </si>
  <si>
    <t>San Giovanni Valdarno</t>
  </si>
  <si>
    <t>San Giuliano del Sannio</t>
  </si>
  <si>
    <t>San Giuliano di Puglia</t>
  </si>
  <si>
    <t>San Giuliano Terme</t>
  </si>
  <si>
    <t>San Giuseppe Jato</t>
  </si>
  <si>
    <t>San Giuseppe Vesuviano</t>
  </si>
  <si>
    <t>San Giustino</t>
  </si>
  <si>
    <t>San Giusto Canavese</t>
  </si>
  <si>
    <t>San Godenzo</t>
  </si>
  <si>
    <t>San Gregorio d'Ippona</t>
  </si>
  <si>
    <t>San Gregorio da Sassola</t>
  </si>
  <si>
    <t>San Gregorio di Catania</t>
  </si>
  <si>
    <t>San Gregorio Magno</t>
  </si>
  <si>
    <t>San Gregorio Matese</t>
  </si>
  <si>
    <t>San Gregorio nelle Alpi</t>
  </si>
  <si>
    <t>San Lazzaro di Savena</t>
  </si>
  <si>
    <t>San Leo</t>
  </si>
  <si>
    <t>San Leonardo</t>
  </si>
  <si>
    <t>San Leonardo in Passiria</t>
  </si>
  <si>
    <t>San Leucio del Sannio</t>
  </si>
  <si>
    <t>San Lorenzello</t>
  </si>
  <si>
    <t>San Lorenzo</t>
  </si>
  <si>
    <t>San Lorenzo al Mare</t>
  </si>
  <si>
    <t>San Lorenzo Bellizzi</t>
  </si>
  <si>
    <t>San Lorenzo del Vallo</t>
  </si>
  <si>
    <t>San Lorenzo di Sebato</t>
  </si>
  <si>
    <t>San Lorenzo Dorsino</t>
  </si>
  <si>
    <t>San Lorenzo in Campo</t>
  </si>
  <si>
    <t>San Lorenzo Isontino</t>
  </si>
  <si>
    <t>San Lorenzo Maggiore</t>
  </si>
  <si>
    <t>San Lorenzo Nuovo</t>
  </si>
  <si>
    <t>San Luca</t>
  </si>
  <si>
    <t>San Lucido</t>
  </si>
  <si>
    <t>San Lupo</t>
  </si>
  <si>
    <t>San Mango d'Aquino</t>
  </si>
  <si>
    <t>San Mango Piemonte</t>
  </si>
  <si>
    <t>San Mango sul Calore</t>
  </si>
  <si>
    <t>San Marcellino</t>
  </si>
  <si>
    <t>San Marcello</t>
  </si>
  <si>
    <t>San Marcello Piteglio</t>
  </si>
  <si>
    <t>San Marco Argentano</t>
  </si>
  <si>
    <t>San Marco d'Alunzio</t>
  </si>
  <si>
    <t>San Marco dei Cavoti</t>
  </si>
  <si>
    <t>San Marco Evangelista</t>
  </si>
  <si>
    <t>San Marco in Lamis</t>
  </si>
  <si>
    <t>San Marco la Catola</t>
  </si>
  <si>
    <t>San Martino al Tagliamento</t>
  </si>
  <si>
    <t>San Martino Alfieri</t>
  </si>
  <si>
    <t>San Martino Buon Albergo</t>
  </si>
  <si>
    <t>San Martino Canavese</t>
  </si>
  <si>
    <t>San Martino d'Agri</t>
  </si>
  <si>
    <t>San Martino dall'Argine</t>
  </si>
  <si>
    <t>San Martino del Lago</t>
  </si>
  <si>
    <t>San Martino di Finita</t>
  </si>
  <si>
    <t>San Martino di Lupari</t>
  </si>
  <si>
    <t>San Martino di Venezze</t>
  </si>
  <si>
    <t>San Martino in Badia</t>
  </si>
  <si>
    <t>San Martino in Passiria</t>
  </si>
  <si>
    <t>San Martino in Pensilis</t>
  </si>
  <si>
    <t>San Martino in Rio</t>
  </si>
  <si>
    <t>San Martino in Strada</t>
  </si>
  <si>
    <t>San Martino Sannita</t>
  </si>
  <si>
    <t>San Martino Siccomario</t>
  </si>
  <si>
    <t>San Martino sulla Marrucina</t>
  </si>
  <si>
    <t>San Martino Valle Caudina</t>
  </si>
  <si>
    <t>San Marzano di San Giuseppe</t>
  </si>
  <si>
    <t>San Marzano Oliveto</t>
  </si>
  <si>
    <t>San Marzano sul Sarno</t>
  </si>
  <si>
    <t>San Massimo</t>
  </si>
  <si>
    <t>San Maurizio Canavese</t>
  </si>
  <si>
    <t>San Maurizio d'Opaglio</t>
  </si>
  <si>
    <t>San Mauro Castelverde</t>
  </si>
  <si>
    <t>San Mauro Cilento</t>
  </si>
  <si>
    <t>San Mauro di Saline</t>
  </si>
  <si>
    <t>San Mauro Forte</t>
  </si>
  <si>
    <t>San Mauro la Bruca</t>
  </si>
  <si>
    <t>San Mauro Marchesato</t>
  </si>
  <si>
    <t>San Mauro Pascoli</t>
  </si>
  <si>
    <t>San Mauro Torinese</t>
  </si>
  <si>
    <t>San Michele al Tagliamento</t>
  </si>
  <si>
    <t>San Michele all'Adige</t>
  </si>
  <si>
    <t>San Michele di Ganzaria</t>
  </si>
  <si>
    <t>San Michele di Serino</t>
  </si>
  <si>
    <t>San Michele Mondovì</t>
  </si>
  <si>
    <t>San Michele Salentino</t>
  </si>
  <si>
    <t>San Miniato</t>
  </si>
  <si>
    <t>San Nazzaro</t>
  </si>
  <si>
    <t>San Nazzaro Sesia</t>
  </si>
  <si>
    <t>San Nazzaro Val Cavargna</t>
  </si>
  <si>
    <t>San Nicandro Garganico</t>
  </si>
  <si>
    <t>San Nicola Arcella</t>
  </si>
  <si>
    <t>San Nicola Baronia</t>
  </si>
  <si>
    <t>San Nicola da Crissa</t>
  </si>
  <si>
    <t>San Nicola dell'Alto</t>
  </si>
  <si>
    <t>San Nicola la Strada</t>
  </si>
  <si>
    <t>San Nicola Manfredi</t>
  </si>
  <si>
    <t>San Nicolò d'Arcidano</t>
  </si>
  <si>
    <t>San Nicolò di Comelico</t>
  </si>
  <si>
    <t>San Nicolò Gerrei</t>
  </si>
  <si>
    <t>San Pancrazio</t>
  </si>
  <si>
    <t>San Pancrazio Salentino</t>
  </si>
  <si>
    <t>San Paolo</t>
  </si>
  <si>
    <t>San Paolo Albanese</t>
  </si>
  <si>
    <t>San Paolo Bel Sito</t>
  </si>
  <si>
    <t>San Paolo d'Argon</t>
  </si>
  <si>
    <t>San Paolo di Civitate</t>
  </si>
  <si>
    <t>San Paolo di Jesi</t>
  </si>
  <si>
    <t>San Paolo Solbrito</t>
  </si>
  <si>
    <t>San Pellegrino Terme</t>
  </si>
  <si>
    <t>San Pier d'Isonzo</t>
  </si>
  <si>
    <t>San Pier Niceto</t>
  </si>
  <si>
    <t>San Piero Patti</t>
  </si>
  <si>
    <t>San Pietro a Maida</t>
  </si>
  <si>
    <t>San Pietro al Natisone</t>
  </si>
  <si>
    <t>San Pietro al Tanagro</t>
  </si>
  <si>
    <t>San Pietro Apostolo</t>
  </si>
  <si>
    <t>San Pietro Avellana</t>
  </si>
  <si>
    <t>San Pietro Clarenza</t>
  </si>
  <si>
    <t>San Pietro di Cadore</t>
  </si>
  <si>
    <t>San Pietro di Caridà</t>
  </si>
  <si>
    <t>San Pietro di Feletto</t>
  </si>
  <si>
    <t>San Pietro di Morubio</t>
  </si>
  <si>
    <t>San Pietro in Amantea</t>
  </si>
  <si>
    <t>San Pietro in Cariano</t>
  </si>
  <si>
    <t>San Pietro in Casale</t>
  </si>
  <si>
    <t>San Pietro in Cerro</t>
  </si>
  <si>
    <t>San Pietro in Gu</t>
  </si>
  <si>
    <t>San Pietro in Guarano</t>
  </si>
  <si>
    <t>San Pietro in Lama</t>
  </si>
  <si>
    <t>San Pietro Infine</t>
  </si>
  <si>
    <t>San Pietro Mosezzo</t>
  </si>
  <si>
    <t>San Pietro Mussolino</t>
  </si>
  <si>
    <t>San Pietro Val Lemina</t>
  </si>
  <si>
    <t>San Pietro Vernotico</t>
  </si>
  <si>
    <t>San Pietro Viminario</t>
  </si>
  <si>
    <t>San Pio delle Camere</t>
  </si>
  <si>
    <t>San Polo d'Enza</t>
  </si>
  <si>
    <t>San Polo dei Cavalieri</t>
  </si>
  <si>
    <t>San Polo di Piave</t>
  </si>
  <si>
    <t>San Polo Matese</t>
  </si>
  <si>
    <t>San Ponso</t>
  </si>
  <si>
    <t>San Possidonio</t>
  </si>
  <si>
    <t>San Potito Sannitico</t>
  </si>
  <si>
    <t>San Potito Ultra</t>
  </si>
  <si>
    <t>San Prisco</t>
  </si>
  <si>
    <t>San Procopio</t>
  </si>
  <si>
    <t>San Prospero</t>
  </si>
  <si>
    <t>San Quirico d'Orcia</t>
  </si>
  <si>
    <t>San Quirino</t>
  </si>
  <si>
    <t>San Raffaele Cimena</t>
  </si>
  <si>
    <t>San Roberto</t>
  </si>
  <si>
    <t>San Rocco al Porto</t>
  </si>
  <si>
    <t>San Romano in Garfagnana</t>
  </si>
  <si>
    <t>San Rufo</t>
  </si>
  <si>
    <t>San Salvatore di Fitalia</t>
  </si>
  <si>
    <t>San Salvatore Monferrato</t>
  </si>
  <si>
    <t>San Salvatore Telesino</t>
  </si>
  <si>
    <t>San Salvo</t>
  </si>
  <si>
    <t>San Sebastiano al Vesuvio</t>
  </si>
  <si>
    <t>San Sebastiano Curone</t>
  </si>
  <si>
    <t>San Sebastiano da Po</t>
  </si>
  <si>
    <t>San Secondo di Pinerolo</t>
  </si>
  <si>
    <t>San Secondo Parmense</t>
  </si>
  <si>
    <t>San Severino Lucano</t>
  </si>
  <si>
    <t>San Severino Marche</t>
  </si>
  <si>
    <t>San Severo</t>
  </si>
  <si>
    <t>San Siro</t>
  </si>
  <si>
    <t>San Sossio Baronia</t>
  </si>
  <si>
    <t>San Sostene</t>
  </si>
  <si>
    <t>San Sosti</t>
  </si>
  <si>
    <t>San Sperate</t>
  </si>
  <si>
    <t>San Stino di Livenza</t>
  </si>
  <si>
    <t>San Tammaro</t>
  </si>
  <si>
    <t>San Teodoro</t>
  </si>
  <si>
    <t>San Tomaso Agordino</t>
  </si>
  <si>
    <t>San Valentino in Abruzzo Citeriore</t>
  </si>
  <si>
    <t>San Valentino Torio</t>
  </si>
  <si>
    <t>San Venanzo</t>
  </si>
  <si>
    <t>San Vendemiano</t>
  </si>
  <si>
    <t>San Vero Milis</t>
  </si>
  <si>
    <t>San Vincenzo</t>
  </si>
  <si>
    <t>San Vincenzo La Costa</t>
  </si>
  <si>
    <t>San Vincenzo Valle Roveto</t>
  </si>
  <si>
    <t>San Vitaliano</t>
  </si>
  <si>
    <t>San Vito</t>
  </si>
  <si>
    <t>San Vito al Tagliamento</t>
  </si>
  <si>
    <t>San Vito al Torre</t>
  </si>
  <si>
    <t>San Vito Chietino</t>
  </si>
  <si>
    <t>San Vito dei Normanni</t>
  </si>
  <si>
    <t>San Vito di Cadore</t>
  </si>
  <si>
    <t>San Vito di Fagagna</t>
  </si>
  <si>
    <t>San Vito di Leguzzano</t>
  </si>
  <si>
    <t>San Vito Lo Capo</t>
  </si>
  <si>
    <t>San Vito Romano</t>
  </si>
  <si>
    <t>San Vito sullo Ionio</t>
  </si>
  <si>
    <t>San Vittore del Lazio</t>
  </si>
  <si>
    <t>San Vittore Olona</t>
  </si>
  <si>
    <t>San Zeno di Montagna</t>
  </si>
  <si>
    <t>San Zeno Naviglio</t>
  </si>
  <si>
    <t>San Zenone al Lambro</t>
  </si>
  <si>
    <t>San Zenone al Po</t>
  </si>
  <si>
    <t>San Zenone degli Ezzelini</t>
  </si>
  <si>
    <t>Sanarica</t>
  </si>
  <si>
    <t>Sandigliano</t>
  </si>
  <si>
    <t>Sandrigo</t>
  </si>
  <si>
    <t>Sanfrè</t>
  </si>
  <si>
    <t>Sanfront</t>
  </si>
  <si>
    <t>Sangano</t>
  </si>
  <si>
    <t>Sangiano</t>
  </si>
  <si>
    <t>Sangineto</t>
  </si>
  <si>
    <t>Sanguinetto</t>
  </si>
  <si>
    <t>Sanluri</t>
  </si>
  <si>
    <t>Sannazzaro de' Burgondi</t>
  </si>
  <si>
    <t>Sannicandro di Bari</t>
  </si>
  <si>
    <t>Sannicola</t>
  </si>
  <si>
    <t>Sanremo</t>
  </si>
  <si>
    <t>Sansepolcro</t>
  </si>
  <si>
    <t>Sant'Agapito</t>
  </si>
  <si>
    <t>Sant'Agata Bolognese</t>
  </si>
  <si>
    <t>Sant'Agata de' Goti</t>
  </si>
  <si>
    <t>Sant'Agata del Bianco</t>
  </si>
  <si>
    <t>Sant'Agata di Esaro</t>
  </si>
  <si>
    <t>Sant'Agata di Militello</t>
  </si>
  <si>
    <t>Sant'Agata di Puglia</t>
  </si>
  <si>
    <t>Sant'Agata Feltria</t>
  </si>
  <si>
    <t>Sant'Agata Fossili</t>
  </si>
  <si>
    <t>Sant'Agata li Battiati</t>
  </si>
  <si>
    <t>Sant'Agata sul Santerno</t>
  </si>
  <si>
    <t>Sant'Agnello</t>
  </si>
  <si>
    <t>Sant'Albano Stura</t>
  </si>
  <si>
    <t>Sant'Alessio con Vialone</t>
  </si>
  <si>
    <t>Sant'Alessio in Aspromonte</t>
  </si>
  <si>
    <t>Sant'Alessio Siculo</t>
  </si>
  <si>
    <t>Sant'Alfio</t>
  </si>
  <si>
    <t>Sant'Ambrogio di Torino</t>
  </si>
  <si>
    <t>Sant'Ambrogio di Valpolicella</t>
  </si>
  <si>
    <t>Sant'Ambrogio sul Garigliano</t>
  </si>
  <si>
    <t>Sant'Anastasia</t>
  </si>
  <si>
    <t>Sant'Anatolia di Narco</t>
  </si>
  <si>
    <t>Sant'Andrea Apostolo dello Ionio</t>
  </si>
  <si>
    <t>Sant'Andrea del Garigliano</t>
  </si>
  <si>
    <t>Sant'Andrea di Conza</t>
  </si>
  <si>
    <t>Sant'Andrea Frius</t>
  </si>
  <si>
    <t>Sant'Angelo a Cupolo</t>
  </si>
  <si>
    <t>Sant'Angelo a Fasanella</t>
  </si>
  <si>
    <t>Sant'Angelo a Scala</t>
  </si>
  <si>
    <t>Sant'Angelo all'Esca</t>
  </si>
  <si>
    <t>Sant'Angelo d'Alife</t>
  </si>
  <si>
    <t>Sant'Angelo dei Lombardi</t>
  </si>
  <si>
    <t>Sant'Angelo del Pesco</t>
  </si>
  <si>
    <t>Sant'Angelo di Brolo</t>
  </si>
  <si>
    <t>Sant'Angelo di Piove di Sacco</t>
  </si>
  <si>
    <t>Sant'Angelo in Pontano</t>
  </si>
  <si>
    <t>Sant'Angelo in Vado</t>
  </si>
  <si>
    <t>Sant'Angelo Le Fratte</t>
  </si>
  <si>
    <t>Sant'Angelo Limosano</t>
  </si>
  <si>
    <t>Sant'Angelo Lodigiano</t>
  </si>
  <si>
    <t>Sant'Angelo Lomellina</t>
  </si>
  <si>
    <t>Sant'Angelo Muxaro</t>
  </si>
  <si>
    <t>Sant'Angelo Romano</t>
  </si>
  <si>
    <t>Sant'Anna Arresi</t>
  </si>
  <si>
    <t>Sant'Anna d'Alfaedo</t>
  </si>
  <si>
    <t>Sant'Antimo</t>
  </si>
  <si>
    <t>Sant'Antioco</t>
  </si>
  <si>
    <t>Sant'Antonino di Susa</t>
  </si>
  <si>
    <t>Sant'Antonio Abate</t>
  </si>
  <si>
    <t>Sant'Antonio di Gallura</t>
  </si>
  <si>
    <t>Sant'Apollinare</t>
  </si>
  <si>
    <t>Sant'Arcangelo</t>
  </si>
  <si>
    <t>Sant'Arcangelo Trimonte</t>
  </si>
  <si>
    <t>Sant'Arpino</t>
  </si>
  <si>
    <t>Sant'Arsenio</t>
  </si>
  <si>
    <t>Sant'Egidio alla Vibrata</t>
  </si>
  <si>
    <t>Sant'Egidio del Monte Albino</t>
  </si>
  <si>
    <t>Sant'Elena</t>
  </si>
  <si>
    <t>Sant'Elena Sannita</t>
  </si>
  <si>
    <t>Sant'Elia a Pianisi</t>
  </si>
  <si>
    <t>Sant'Elia Fiumerapido</t>
  </si>
  <si>
    <t>Sant'Elpidio a Mare</t>
  </si>
  <si>
    <t>Sant'Eufemia a Maiella</t>
  </si>
  <si>
    <t>Sant'Eufemia d'Aspromonte</t>
  </si>
  <si>
    <t>Sant'Eusanio del Sangro</t>
  </si>
  <si>
    <t>Sant'Eusanio Forconese</t>
  </si>
  <si>
    <t>Sant'Ilario d'Enza</t>
  </si>
  <si>
    <t>Sant'Ilario dello Ionio</t>
  </si>
  <si>
    <t>Sant'Ippolito</t>
  </si>
  <si>
    <t>Sant'Olcese</t>
  </si>
  <si>
    <t>Sant'Omero</t>
  </si>
  <si>
    <t>Sant'Omobono Terme</t>
  </si>
  <si>
    <t>Sant'Onofrio</t>
  </si>
  <si>
    <t>Sant'Oreste</t>
  </si>
  <si>
    <t>Sant'Orsola Terme</t>
  </si>
  <si>
    <t>Sant'Urbano</t>
  </si>
  <si>
    <t>Santa Brigida</t>
  </si>
  <si>
    <t>Santa Caterina Albanese</t>
  </si>
  <si>
    <t>Santa Caterina d'Este</t>
  </si>
  <si>
    <t>Santa Caterina dello Ionio</t>
  </si>
  <si>
    <t>Santa Caterina Villarmosa</t>
  </si>
  <si>
    <t>Santa Cesarea Terme</t>
  </si>
  <si>
    <t>Santa Cristina d'Aspromonte</t>
  </si>
  <si>
    <t>Santa Cristina e Bissone</t>
  </si>
  <si>
    <t>Santa Cristina Gela</t>
  </si>
  <si>
    <t>Santa Cristina Valgardena</t>
  </si>
  <si>
    <t>Santa Croce Camerina</t>
  </si>
  <si>
    <t>Santa Croce del Sannio</t>
  </si>
  <si>
    <t>Santa Croce di Magliano</t>
  </si>
  <si>
    <t>Santa Croce sull'Arno</t>
  </si>
  <si>
    <t>Santa Domenica Talao</t>
  </si>
  <si>
    <t>Santa Domenica Vittoria</t>
  </si>
  <si>
    <t>Santa Elisabetta</t>
  </si>
  <si>
    <t>Santa Fiora</t>
  </si>
  <si>
    <t>Santa Flavia</t>
  </si>
  <si>
    <t>Santa Giuletta</t>
  </si>
  <si>
    <t>Santa Giusta</t>
  </si>
  <si>
    <t>Santa Giustina</t>
  </si>
  <si>
    <t>Santa Giustina in Colle</t>
  </si>
  <si>
    <t>Santa Luce</t>
  </si>
  <si>
    <t>Santa Lucia del Mela</t>
  </si>
  <si>
    <t>Santa Lucia di Piave</t>
  </si>
  <si>
    <t>Santa Lucia di Serino</t>
  </si>
  <si>
    <t>Santa Margherita di Belice</t>
  </si>
  <si>
    <t>Santa Margherita di Staffora</t>
  </si>
  <si>
    <t>Santa Margherita Ligure</t>
  </si>
  <si>
    <t>Santa Maria a Monte</t>
  </si>
  <si>
    <t>Santa Maria a Vico</t>
  </si>
  <si>
    <t>Santa Maria Capua Vetere</t>
  </si>
  <si>
    <t>Santa Maria Coghinas</t>
  </si>
  <si>
    <t>Santa Maria del Cedro</t>
  </si>
  <si>
    <t>Santa Maria del Molise</t>
  </si>
  <si>
    <t>Santa Maria della Versa</t>
  </si>
  <si>
    <t>Santa Maria di Licodia</t>
  </si>
  <si>
    <t>Santa Maria di Sala</t>
  </si>
  <si>
    <t>Santa Maria Hoè</t>
  </si>
  <si>
    <t>Santa Maria Imbaro</t>
  </si>
  <si>
    <t>Santa Maria la Carità</t>
  </si>
  <si>
    <t>Santa Maria la Fossa</t>
  </si>
  <si>
    <t>Santa Maria la Longa</t>
  </si>
  <si>
    <t>Santa Maria Maggiore</t>
  </si>
  <si>
    <t>Santa Maria Nuova</t>
  </si>
  <si>
    <t>Santa Marina</t>
  </si>
  <si>
    <t>Santa Marina Salina</t>
  </si>
  <si>
    <t>Santa Marinella</t>
  </si>
  <si>
    <t>Santa Ninfa</t>
  </si>
  <si>
    <t>Santa Paolina</t>
  </si>
  <si>
    <t>Santa Severina</t>
  </si>
  <si>
    <t>Santa Sofia</t>
  </si>
  <si>
    <t>Santa Sofia d'Epiro</t>
  </si>
  <si>
    <t>Santa Teresa di Riva</t>
  </si>
  <si>
    <t>Santa Teresa Gallura</t>
  </si>
  <si>
    <t>Santa Venerina</t>
  </si>
  <si>
    <t>Santa Vittoria d'Alba</t>
  </si>
  <si>
    <t>Santa Vittoria in Matenano</t>
  </si>
  <si>
    <t>Santadi</t>
  </si>
  <si>
    <t>Santarcangelo di Romagna</t>
  </si>
  <si>
    <t>Sante Marie</t>
  </si>
  <si>
    <t>Santena</t>
  </si>
  <si>
    <t>Santeramo in Colle</t>
  </si>
  <si>
    <t>Santhià</t>
  </si>
  <si>
    <t>Santi Cosma e Damiano</t>
  </si>
  <si>
    <t>Santo Stefano al Mare</t>
  </si>
  <si>
    <t>Santo Stefano Belbo</t>
  </si>
  <si>
    <t>Santo Stefano d'Aveto</t>
  </si>
  <si>
    <t>Santo Stefano del Sole</t>
  </si>
  <si>
    <t>Santo Stefano di Cadore</t>
  </si>
  <si>
    <t>Santo Stefano di Camastra</t>
  </si>
  <si>
    <t>Santo Stefano di Magra</t>
  </si>
  <si>
    <t>Santo Stefano di Rogliano</t>
  </si>
  <si>
    <t>Santo Stefano di Sessanio</t>
  </si>
  <si>
    <t>Santo Stefano in Aspromonte</t>
  </si>
  <si>
    <t>Santo Stefano Lodigiano</t>
  </si>
  <si>
    <t>Santo Stefano Quisquina</t>
  </si>
  <si>
    <t>Santo Stefano Roero</t>
  </si>
  <si>
    <t>Santo Stefano Ticino</t>
  </si>
  <si>
    <t>Santomenna</t>
  </si>
  <si>
    <t>Santopadre</t>
  </si>
  <si>
    <t>Santorso</t>
  </si>
  <si>
    <t>Santu Lussurgiu</t>
  </si>
  <si>
    <t>Sanza</t>
  </si>
  <si>
    <t>Sanzeno</t>
  </si>
  <si>
    <t>Saonara</t>
  </si>
  <si>
    <t>Saponara</t>
  </si>
  <si>
    <t>Sappada</t>
  </si>
  <si>
    <t>Sapri</t>
  </si>
  <si>
    <t>Saracena</t>
  </si>
  <si>
    <t>Saracinesco</t>
  </si>
  <si>
    <t>Sarcedo</t>
  </si>
  <si>
    <t>Sarconi</t>
  </si>
  <si>
    <t>Sardara</t>
  </si>
  <si>
    <t>Sardigliano</t>
  </si>
  <si>
    <t>Sarego</t>
  </si>
  <si>
    <t>Sarentino</t>
  </si>
  <si>
    <t>Sarezzano</t>
  </si>
  <si>
    <t>Sarezzo</t>
  </si>
  <si>
    <t>Sarmato</t>
  </si>
  <si>
    <t>Sarmede</t>
  </si>
  <si>
    <t>Sarnano</t>
  </si>
  <si>
    <t>Sarnico</t>
  </si>
  <si>
    <t>Sarno</t>
  </si>
  <si>
    <t>Sarnonico</t>
  </si>
  <si>
    <t>Sarre</t>
  </si>
  <si>
    <t>Sarroch</t>
  </si>
  <si>
    <t>Sarsina</t>
  </si>
  <si>
    <t>Sarteano</t>
  </si>
  <si>
    <t>Sartirana Lomellina</t>
  </si>
  <si>
    <t>Sarule</t>
  </si>
  <si>
    <t>Sarzana</t>
  </si>
  <si>
    <t>Sassano</t>
  </si>
  <si>
    <t>Sassello</t>
  </si>
  <si>
    <t>Sassetta</t>
  </si>
  <si>
    <t>Sassinoro</t>
  </si>
  <si>
    <t>Sasso di Castalda</t>
  </si>
  <si>
    <t>Sasso Marconi</t>
  </si>
  <si>
    <t>Sassocorvaro Auditore</t>
  </si>
  <si>
    <t>Sassofeltrio</t>
  </si>
  <si>
    <t>Sassoferrato</t>
  </si>
  <si>
    <t>Satriano</t>
  </si>
  <si>
    <t>Satriano di Lucania</t>
  </si>
  <si>
    <t>Sauris</t>
  </si>
  <si>
    <t>Sauze d'Oulx</t>
  </si>
  <si>
    <t>Sauze di Cesana</t>
  </si>
  <si>
    <t>Sava</t>
  </si>
  <si>
    <t>Savelli</t>
  </si>
  <si>
    <t>Saviano</t>
  </si>
  <si>
    <t>Savigliano</t>
  </si>
  <si>
    <t>Savignano Irpino</t>
  </si>
  <si>
    <t>Savignano sul Panaro</t>
  </si>
  <si>
    <t>Savignano sul Rubicone</t>
  </si>
  <si>
    <t>Savignone</t>
  </si>
  <si>
    <t>Saviore dell'Adamello</t>
  </si>
  <si>
    <t>Savoca</t>
  </si>
  <si>
    <t>Savogna</t>
  </si>
  <si>
    <t>Savogna d'Isonzo</t>
  </si>
  <si>
    <t>Savoia di Lucania</t>
  </si>
  <si>
    <t>Savona</t>
  </si>
  <si>
    <t>Scafa</t>
  </si>
  <si>
    <t>Scagnello</t>
  </si>
  <si>
    <t>Scala</t>
  </si>
  <si>
    <t>Scala Coeli</t>
  </si>
  <si>
    <t>Scaldasole</t>
  </si>
  <si>
    <t>Scalea</t>
  </si>
  <si>
    <t>Scalenghe</t>
  </si>
  <si>
    <t>Scaletta Zanclea</t>
  </si>
  <si>
    <t>Scampitella</t>
  </si>
  <si>
    <t>Scandale</t>
  </si>
  <si>
    <t>Scandiano</t>
  </si>
  <si>
    <t>Scandolara Ravara</t>
  </si>
  <si>
    <t>Scandolara Ripa d'Oglio</t>
  </si>
  <si>
    <t>Scandriglia</t>
  </si>
  <si>
    <t>Scanno</t>
  </si>
  <si>
    <t>Scano di Montiferro</t>
  </si>
  <si>
    <t>Scansano</t>
  </si>
  <si>
    <t>Scanzano Jonico</t>
  </si>
  <si>
    <t>Scanzorosciate</t>
  </si>
  <si>
    <t>Scapoli</t>
  </si>
  <si>
    <t>Scarlino</t>
  </si>
  <si>
    <t>Scarmagno</t>
  </si>
  <si>
    <t>Scarnafigi</t>
  </si>
  <si>
    <t>Scarperia e San Piero</t>
  </si>
  <si>
    <t>Scena</t>
  </si>
  <si>
    <t>Scerni</t>
  </si>
  <si>
    <t>Scheggia e Pascelupo</t>
  </si>
  <si>
    <t>Scheggino</t>
  </si>
  <si>
    <t>Schiavi di Abruzzo</t>
  </si>
  <si>
    <t>Schiavon</t>
  </si>
  <si>
    <t>Schignano</t>
  </si>
  <si>
    <t>Schilpario</t>
  </si>
  <si>
    <t>Schivenoglia</t>
  </si>
  <si>
    <t>Sciara</t>
  </si>
  <si>
    <t>Scicli</t>
  </si>
  <si>
    <t>Scido</t>
  </si>
  <si>
    <t>Scigliano</t>
  </si>
  <si>
    <t>Scilla</t>
  </si>
  <si>
    <t>Scillato</t>
  </si>
  <si>
    <t>Sciolze</t>
  </si>
  <si>
    <t>Scisciano</t>
  </si>
  <si>
    <t>Sclafani Bagni</t>
  </si>
  <si>
    <t>Scontrone</t>
  </si>
  <si>
    <t>Scopa</t>
  </si>
  <si>
    <t>Scopello</t>
  </si>
  <si>
    <t>Scoppito</t>
  </si>
  <si>
    <t>Scordia</t>
  </si>
  <si>
    <t>Scorrano</t>
  </si>
  <si>
    <t>Scorzè</t>
  </si>
  <si>
    <t>Scurcola Marsicana</t>
  </si>
  <si>
    <t>Scurelle</t>
  </si>
  <si>
    <t>Scurzolengo</t>
  </si>
  <si>
    <t>Seborga</t>
  </si>
  <si>
    <t>Secinaro</t>
  </si>
  <si>
    <t>Seclì</t>
  </si>
  <si>
    <t>Secugnago</t>
  </si>
  <si>
    <t>Sedegliano</t>
  </si>
  <si>
    <t>Sedico</t>
  </si>
  <si>
    <t>Sedilo</t>
  </si>
  <si>
    <t>Sedini</t>
  </si>
  <si>
    <t>Sedriano</t>
  </si>
  <si>
    <t>Sedrina</t>
  </si>
  <si>
    <t>Sefro</t>
  </si>
  <si>
    <t>Segariu</t>
  </si>
  <si>
    <t>Seggiano</t>
  </si>
  <si>
    <t>Segni</t>
  </si>
  <si>
    <t>Segonzano</t>
  </si>
  <si>
    <t>Segusino</t>
  </si>
  <si>
    <t>Selargius</t>
  </si>
  <si>
    <t>Selci</t>
  </si>
  <si>
    <t>Selegas</t>
  </si>
  <si>
    <t>Sella Giudicarie</t>
  </si>
  <si>
    <t>Sellano</t>
  </si>
  <si>
    <t>Sellero</t>
  </si>
  <si>
    <t>Sellia</t>
  </si>
  <si>
    <t>Sellia Marina</t>
  </si>
  <si>
    <t>Selva dei Molini</t>
  </si>
  <si>
    <t>Selva di Cadore</t>
  </si>
  <si>
    <t>Selva di Progno</t>
  </si>
  <si>
    <t>Selva di Val Gardena</t>
  </si>
  <si>
    <t>Selvazzano Dentro</t>
  </si>
  <si>
    <t>Selvino</t>
  </si>
  <si>
    <t>Semestene</t>
  </si>
  <si>
    <t>Semiana</t>
  </si>
  <si>
    <t>Seminara</t>
  </si>
  <si>
    <t>Semproniano</t>
  </si>
  <si>
    <t>Senago</t>
  </si>
  <si>
    <t>Senale-San Felice</t>
  </si>
  <si>
    <t>Senales</t>
  </si>
  <si>
    <t>Seneghe</t>
  </si>
  <si>
    <t>Senerchia</t>
  </si>
  <si>
    <t>Seniga</t>
  </si>
  <si>
    <t>Senis</t>
  </si>
  <si>
    <t>Senise</t>
  </si>
  <si>
    <t>Senna Comasco</t>
  </si>
  <si>
    <t>Senna Lodigiana</t>
  </si>
  <si>
    <t>Sennariolo</t>
  </si>
  <si>
    <t>Sennori</t>
  </si>
  <si>
    <t>Senorbì</t>
  </si>
  <si>
    <t>Sepino</t>
  </si>
  <si>
    <t>Sequals</t>
  </si>
  <si>
    <t>Seravezza</t>
  </si>
  <si>
    <t>Serdiana</t>
  </si>
  <si>
    <t>Seren del Grappa</t>
  </si>
  <si>
    <t>Sergnano</t>
  </si>
  <si>
    <t>Seriate</t>
  </si>
  <si>
    <t>Serina</t>
  </si>
  <si>
    <t>Serino</t>
  </si>
  <si>
    <t>Serle</t>
  </si>
  <si>
    <t>Sermide e Felonica</t>
  </si>
  <si>
    <t>Sermoneta</t>
  </si>
  <si>
    <t>Sernaglia della Battaglia</t>
  </si>
  <si>
    <t>Sernio</t>
  </si>
  <si>
    <t>Serole</t>
  </si>
  <si>
    <t>Serra d'Aiello</t>
  </si>
  <si>
    <t>Serra de' Conti</t>
  </si>
  <si>
    <t>Serra Riccò</t>
  </si>
  <si>
    <t>Serra San Bruno</t>
  </si>
  <si>
    <t>Serra San Quirico</t>
  </si>
  <si>
    <t>Serra Sant'Abbondio</t>
  </si>
  <si>
    <t>Serracapriola</t>
  </si>
  <si>
    <t>Serradifalco</t>
  </si>
  <si>
    <t>Serralunga d'Alba</t>
  </si>
  <si>
    <t>Serralunga di Crea</t>
  </si>
  <si>
    <t>Serramanna</t>
  </si>
  <si>
    <t>Serramazzoni</t>
  </si>
  <si>
    <t>Serramezzana</t>
  </si>
  <si>
    <t>Serramonacesca</t>
  </si>
  <si>
    <t>Serrapetrona</t>
  </si>
  <si>
    <t>Serrara Fontana</t>
  </si>
  <si>
    <t>Serrastretta</t>
  </si>
  <si>
    <t>Serrata</t>
  </si>
  <si>
    <t>Serravalle a Po</t>
  </si>
  <si>
    <t>Serravalle di Chienti</t>
  </si>
  <si>
    <t>Serravalle Langhe</t>
  </si>
  <si>
    <t>Serravalle Pistoiese</t>
  </si>
  <si>
    <t>Serravalle Scrivia</t>
  </si>
  <si>
    <t>Serravalle Sesia</t>
  </si>
  <si>
    <t>Serre</t>
  </si>
  <si>
    <t>Serrenti</t>
  </si>
  <si>
    <t>Serri</t>
  </si>
  <si>
    <t>Serrone</t>
  </si>
  <si>
    <t>Sersale</t>
  </si>
  <si>
    <t>Servigliano</t>
  </si>
  <si>
    <t>Sessa Aurunca</t>
  </si>
  <si>
    <t>Sessa Cilento</t>
  </si>
  <si>
    <t>Sessame</t>
  </si>
  <si>
    <t>Sessano del Molise</t>
  </si>
  <si>
    <t>Sesta Godano</t>
  </si>
  <si>
    <t>Sestino</t>
  </si>
  <si>
    <t>Sesto</t>
  </si>
  <si>
    <t>Sesto al Reghena</t>
  </si>
  <si>
    <t>Sesto Calende</t>
  </si>
  <si>
    <t>Sesto Campano</t>
  </si>
  <si>
    <t>Sesto ed Uniti</t>
  </si>
  <si>
    <t>Sesto San Giovanni</t>
  </si>
  <si>
    <t>Sestola</t>
  </si>
  <si>
    <t>Sestri Levante</t>
  </si>
  <si>
    <t>Sestriere</t>
  </si>
  <si>
    <t>Sestu</t>
  </si>
  <si>
    <t>Settala</t>
  </si>
  <si>
    <t>Settefrati</t>
  </si>
  <si>
    <t>Setteville</t>
  </si>
  <si>
    <t>Settime</t>
  </si>
  <si>
    <t>Settimo Milanese</t>
  </si>
  <si>
    <t>Settimo Rottaro</t>
  </si>
  <si>
    <t>Settimo San Pietro</t>
  </si>
  <si>
    <t>Settimo Vittone</t>
  </si>
  <si>
    <t>Settingiano</t>
  </si>
  <si>
    <t>Setzu</t>
  </si>
  <si>
    <t>Seui</t>
  </si>
  <si>
    <t>Seulo</t>
  </si>
  <si>
    <t>Seveso</t>
  </si>
  <si>
    <t>Sezzadio</t>
  </si>
  <si>
    <t>Sezze</t>
  </si>
  <si>
    <t>Sfruz</t>
  </si>
  <si>
    <t>Sgonico</t>
  </si>
  <si>
    <t>Sgurgola</t>
  </si>
  <si>
    <t>Siamaggiore</t>
  </si>
  <si>
    <t>Siamanna</t>
  </si>
  <si>
    <t>Siano</t>
  </si>
  <si>
    <t>Siapiccia</t>
  </si>
  <si>
    <t>Sicignano degli Alburni</t>
  </si>
  <si>
    <t>Siculiana</t>
  </si>
  <si>
    <t>Siddi</t>
  </si>
  <si>
    <t>Siderno</t>
  </si>
  <si>
    <t>Sigillo</t>
  </si>
  <si>
    <t>Signa</t>
  </si>
  <si>
    <t>Silandro</t>
  </si>
  <si>
    <t>Silanus</t>
  </si>
  <si>
    <t>Silea</t>
  </si>
  <si>
    <t>Siligo</t>
  </si>
  <si>
    <t>Siliqua</t>
  </si>
  <si>
    <t>Silius</t>
  </si>
  <si>
    <t>Sillano Giuncugnano</t>
  </si>
  <si>
    <t>Sillavengo</t>
  </si>
  <si>
    <t>Silvano d'Orba</t>
  </si>
  <si>
    <t>Silvano Pietra</t>
  </si>
  <si>
    <t>Silvi</t>
  </si>
  <si>
    <t>Simala</t>
  </si>
  <si>
    <t>Simaxis</t>
  </si>
  <si>
    <t>Simbario</t>
  </si>
  <si>
    <t>Simeri Crichi</t>
  </si>
  <si>
    <t>Sinagra</t>
  </si>
  <si>
    <t>Sinalunga</t>
  </si>
  <si>
    <t>Sindia</t>
  </si>
  <si>
    <t>Sini</t>
  </si>
  <si>
    <t>Sinio</t>
  </si>
  <si>
    <t>Siniscola</t>
  </si>
  <si>
    <t>Sinnai</t>
  </si>
  <si>
    <t>Sinopoli</t>
  </si>
  <si>
    <t>Sirignano</t>
  </si>
  <si>
    <t>Siris</t>
  </si>
  <si>
    <t>Sirmione</t>
  </si>
  <si>
    <t>Sirolo</t>
  </si>
  <si>
    <t>Sirone</t>
  </si>
  <si>
    <t>Sirtori</t>
  </si>
  <si>
    <t>Sissa Trecasali</t>
  </si>
  <si>
    <t>Siurgus Donigala</t>
  </si>
  <si>
    <t>Siziano</t>
  </si>
  <si>
    <t>Sizzano</t>
  </si>
  <si>
    <t>Sluderno</t>
  </si>
  <si>
    <t>Smerillo</t>
  </si>
  <si>
    <t>Soave</t>
  </si>
  <si>
    <t>Socchieve</t>
  </si>
  <si>
    <t>Soddì</t>
  </si>
  <si>
    <t>Sogliano al Rubicone</t>
  </si>
  <si>
    <t>Sogliano Cavour</t>
  </si>
  <si>
    <t>Soglio</t>
  </si>
  <si>
    <t>Soiano del Lago</t>
  </si>
  <si>
    <t>Solagna</t>
  </si>
  <si>
    <t>Solarino</t>
  </si>
  <si>
    <t>Solaro</t>
  </si>
  <si>
    <t>Solarolo</t>
  </si>
  <si>
    <t>Solarolo Rainerio</t>
  </si>
  <si>
    <t>Solarussa</t>
  </si>
  <si>
    <t>Solbiate Arno</t>
  </si>
  <si>
    <t>Solbiate con Cagno</t>
  </si>
  <si>
    <t>Solbiate Olona</t>
  </si>
  <si>
    <t>Soldano</t>
  </si>
  <si>
    <t>Soleminis</t>
  </si>
  <si>
    <t>Solero</t>
  </si>
  <si>
    <t>Solesino</t>
  </si>
  <si>
    <t>Soleto</t>
  </si>
  <si>
    <t>Solferino</t>
  </si>
  <si>
    <t>Soliera</t>
  </si>
  <si>
    <t>Solignano</t>
  </si>
  <si>
    <t>Solofra</t>
  </si>
  <si>
    <t>Solonghello</t>
  </si>
  <si>
    <t>Solopaca</t>
  </si>
  <si>
    <t>Solto Collina</t>
  </si>
  <si>
    <t>Solza</t>
  </si>
  <si>
    <t>Somaglia</t>
  </si>
  <si>
    <t>Somano</t>
  </si>
  <si>
    <t>Somma Lombardo</t>
  </si>
  <si>
    <t>Sommacampagna</t>
  </si>
  <si>
    <t>Sommariva del Bosco</t>
  </si>
  <si>
    <t>Sommariva Perno</t>
  </si>
  <si>
    <t>Sommatino</t>
  </si>
  <si>
    <t>Sommo</t>
  </si>
  <si>
    <t>Sona</t>
  </si>
  <si>
    <t>Soncino</t>
  </si>
  <si>
    <t>Sondalo</t>
  </si>
  <si>
    <t>Sondrio</t>
  </si>
  <si>
    <t>Songavazzo</t>
  </si>
  <si>
    <t>Sonico</t>
  </si>
  <si>
    <t>Sonnino</t>
  </si>
  <si>
    <t>Sora</t>
  </si>
  <si>
    <t>Soraga di Fassa</t>
  </si>
  <si>
    <t>Soragna</t>
  </si>
  <si>
    <t>Sorano</t>
  </si>
  <si>
    <t>Sorbo San Basile</t>
  </si>
  <si>
    <t>Sorbo Serpico</t>
  </si>
  <si>
    <t>Sorbolo Mezzani</t>
  </si>
  <si>
    <t>Sordevolo</t>
  </si>
  <si>
    <t>Sordio</t>
  </si>
  <si>
    <t>Soresina</t>
  </si>
  <si>
    <t>Sorgà</t>
  </si>
  <si>
    <t>Sorgono</t>
  </si>
  <si>
    <t>Sori</t>
  </si>
  <si>
    <t>Sorianello</t>
  </si>
  <si>
    <t>Soriano Calabro</t>
  </si>
  <si>
    <t>Soriano nel Cimino</t>
  </si>
  <si>
    <t>Sorico</t>
  </si>
  <si>
    <t>Soriso</t>
  </si>
  <si>
    <t>Sorisole</t>
  </si>
  <si>
    <t>Sormano</t>
  </si>
  <si>
    <t>Sorradile</t>
  </si>
  <si>
    <t>Sorrento</t>
  </si>
  <si>
    <t>Sorso</t>
  </si>
  <si>
    <t>Sortino</t>
  </si>
  <si>
    <t>Sospiro</t>
  </si>
  <si>
    <t>Sospirolo</t>
  </si>
  <si>
    <t>Sossano</t>
  </si>
  <si>
    <t>Sostegno</t>
  </si>
  <si>
    <t>Sotto il Monte Giovanni XXIII</t>
  </si>
  <si>
    <t>Sover</t>
  </si>
  <si>
    <t>Soverato</t>
  </si>
  <si>
    <t>Sovere</t>
  </si>
  <si>
    <t>Soveria Mannelli</t>
  </si>
  <si>
    <t>Soveria Simeri</t>
  </si>
  <si>
    <t>Soverzene</t>
  </si>
  <si>
    <t>Sovicille</t>
  </si>
  <si>
    <t>Sovico</t>
  </si>
  <si>
    <t>Sovizzo</t>
  </si>
  <si>
    <t>Sovramonte</t>
  </si>
  <si>
    <t>Sozzago</t>
  </si>
  <si>
    <t>Spadafora</t>
  </si>
  <si>
    <t>Spadola</t>
  </si>
  <si>
    <t>Sparanise</t>
  </si>
  <si>
    <t>Sparone</t>
  </si>
  <si>
    <t>Specchia</t>
  </si>
  <si>
    <t>Spello</t>
  </si>
  <si>
    <t>Sperlinga</t>
  </si>
  <si>
    <t>Sperlonga</t>
  </si>
  <si>
    <t>Sperone</t>
  </si>
  <si>
    <t>Spessa</t>
  </si>
  <si>
    <t>Spezzano Albanese</t>
  </si>
  <si>
    <t>Spezzano della Sila</t>
  </si>
  <si>
    <t>Spiazzo</t>
  </si>
  <si>
    <t>Spigno Monferrato</t>
  </si>
  <si>
    <t>Spigno Saturnia</t>
  </si>
  <si>
    <t>Spilamberto</t>
  </si>
  <si>
    <t>Spilimbergo</t>
  </si>
  <si>
    <t>Spilinga</t>
  </si>
  <si>
    <t>Spinadesco</t>
  </si>
  <si>
    <t>Spinazzola</t>
  </si>
  <si>
    <t>Spinea</t>
  </si>
  <si>
    <t>Spineda</t>
  </si>
  <si>
    <t>Spinete</t>
  </si>
  <si>
    <t>Spineto Scrivia</t>
  </si>
  <si>
    <t>Spinetoli</t>
  </si>
  <si>
    <t>Spino d'Adda</t>
  </si>
  <si>
    <t>Spinone al Lago</t>
  </si>
  <si>
    <t>Spinoso</t>
  </si>
  <si>
    <t>Spirano</t>
  </si>
  <si>
    <t>Spoltore</t>
  </si>
  <si>
    <t>Spongano</t>
  </si>
  <si>
    <t>Spormaggiore</t>
  </si>
  <si>
    <t>Sporminore</t>
  </si>
  <si>
    <t>Spotorno</t>
  </si>
  <si>
    <t>Spresiano</t>
  </si>
  <si>
    <t>Spriana</t>
  </si>
  <si>
    <t>Squillace</t>
  </si>
  <si>
    <t>Squinzano</t>
  </si>
  <si>
    <t>Staffolo</t>
  </si>
  <si>
    <t>Stagno Lombardo</t>
  </si>
  <si>
    <t>Staiti</t>
  </si>
  <si>
    <t>Stalettì</t>
  </si>
  <si>
    <t>Stanghella</t>
  </si>
  <si>
    <t>Staranzano</t>
  </si>
  <si>
    <t>Statte</t>
  </si>
  <si>
    <t>Stazzano</t>
  </si>
  <si>
    <t>Stazzema</t>
  </si>
  <si>
    <t>Stazzona</t>
  </si>
  <si>
    <t>Stefanaconi</t>
  </si>
  <si>
    <t>Stella</t>
  </si>
  <si>
    <t>Stella Cilento</t>
  </si>
  <si>
    <t>Stellanello</t>
  </si>
  <si>
    <t>Stelvio</t>
  </si>
  <si>
    <t>Stenico</t>
  </si>
  <si>
    <t>Sternatia</t>
  </si>
  <si>
    <t>Stezzano</t>
  </si>
  <si>
    <t>Stienta</t>
  </si>
  <si>
    <t>Stigliano</t>
  </si>
  <si>
    <t>Stignano</t>
  </si>
  <si>
    <t>Stilo</t>
  </si>
  <si>
    <t>Stimigliano</t>
  </si>
  <si>
    <t>Stintino</t>
  </si>
  <si>
    <t>Stio</t>
  </si>
  <si>
    <t>Stornara</t>
  </si>
  <si>
    <t>Stornarella</t>
  </si>
  <si>
    <t>Storo</t>
  </si>
  <si>
    <t>Stra</t>
  </si>
  <si>
    <t>Stradella</t>
  </si>
  <si>
    <t>Strambinello</t>
  </si>
  <si>
    <t>Strambino</t>
  </si>
  <si>
    <t>Strangolagalli</t>
  </si>
  <si>
    <t>Stregna</t>
  </si>
  <si>
    <t>Strembo</t>
  </si>
  <si>
    <t>Stresa</t>
  </si>
  <si>
    <t>Strevi</t>
  </si>
  <si>
    <t>Striano</t>
  </si>
  <si>
    <t>Strona</t>
  </si>
  <si>
    <t>Stroncone</t>
  </si>
  <si>
    <t>Strongoli</t>
  </si>
  <si>
    <t>Stroppiana</t>
  </si>
  <si>
    <t>Stroppo</t>
  </si>
  <si>
    <t>Strozza</t>
  </si>
  <si>
    <t>Sturno</t>
  </si>
  <si>
    <t>Suardi</t>
  </si>
  <si>
    <t>Subbiano</t>
  </si>
  <si>
    <t>Subiaco</t>
  </si>
  <si>
    <t>Succivo</t>
  </si>
  <si>
    <t>Sueglio</t>
  </si>
  <si>
    <t>Suelli</t>
  </si>
  <si>
    <t>Suello</t>
  </si>
  <si>
    <t>Suisio</t>
  </si>
  <si>
    <t>Sulbiate</t>
  </si>
  <si>
    <t>Sulmona</t>
  </si>
  <si>
    <t>Sulzano</t>
  </si>
  <si>
    <t>Sumirago</t>
  </si>
  <si>
    <t>Summonte</t>
  </si>
  <si>
    <t>Suni</t>
  </si>
  <si>
    <t>Suno</t>
  </si>
  <si>
    <t>Supersano</t>
  </si>
  <si>
    <t>Supino</t>
  </si>
  <si>
    <t>Surano</t>
  </si>
  <si>
    <t>Surbo</t>
  </si>
  <si>
    <t>Susa</t>
  </si>
  <si>
    <t>Susegana</t>
  </si>
  <si>
    <t>Sustinente</t>
  </si>
  <si>
    <t>Sutera</t>
  </si>
  <si>
    <t>Sutri</t>
  </si>
  <si>
    <t>Sutrio</t>
  </si>
  <si>
    <t>Suvereto</t>
  </si>
  <si>
    <t>Suzzara</t>
  </si>
  <si>
    <t>Taceno</t>
  </si>
  <si>
    <t>Tadasuni</t>
  </si>
  <si>
    <t>Taggia</t>
  </si>
  <si>
    <t>Tagliacozzo</t>
  </si>
  <si>
    <t>Taglio di Po</t>
  </si>
  <si>
    <t>Tagliolo Monferrato</t>
  </si>
  <si>
    <t>Taibon Agordino</t>
  </si>
  <si>
    <t>Taino</t>
  </si>
  <si>
    <t>Taipana</t>
  </si>
  <si>
    <t>Talamello</t>
  </si>
  <si>
    <t>Talamona</t>
  </si>
  <si>
    <t>Talana</t>
  </si>
  <si>
    <t>Taleggio</t>
  </si>
  <si>
    <t>Talla</t>
  </si>
  <si>
    <t>Talmassons</t>
  </si>
  <si>
    <t>Tambre</t>
  </si>
  <si>
    <t>Taormina</t>
  </si>
  <si>
    <t>Tarano</t>
  </si>
  <si>
    <t>Taranta Peligna</t>
  </si>
  <si>
    <t>Tarantasca</t>
  </si>
  <si>
    <t>Tarcento</t>
  </si>
  <si>
    <t>Tarquinia</t>
  </si>
  <si>
    <t>Tarsia</t>
  </si>
  <si>
    <t>Tartano</t>
  </si>
  <si>
    <t>Tarvisio</t>
  </si>
  <si>
    <t>Tarzo</t>
  </si>
  <si>
    <t>Tassarolo</t>
  </si>
  <si>
    <t>Taurano</t>
  </si>
  <si>
    <t>Taurasi</t>
  </si>
  <si>
    <t>Taurianova</t>
  </si>
  <si>
    <t>Taurisano</t>
  </si>
  <si>
    <t>Tavagnacco</t>
  </si>
  <si>
    <t>Tavagnasco</t>
  </si>
  <si>
    <t>Tavazzano con Villavesco</t>
  </si>
  <si>
    <t>Tavenna</t>
  </si>
  <si>
    <t>Taverna</t>
  </si>
  <si>
    <t>Tavernerio</t>
  </si>
  <si>
    <t>Tavernola Bergamasca</t>
  </si>
  <si>
    <t>Tavernole sul Mella</t>
  </si>
  <si>
    <t>Taviano</t>
  </si>
  <si>
    <t>Tavigliano</t>
  </si>
  <si>
    <t>Tavoleto</t>
  </si>
  <si>
    <t>Tavullia</t>
  </si>
  <si>
    <t>Teana</t>
  </si>
  <si>
    <t>Teano</t>
  </si>
  <si>
    <t>Teggiano</t>
  </si>
  <si>
    <t>Teglio</t>
  </si>
  <si>
    <t>Teglio Veneto</t>
  </si>
  <si>
    <t>Telese Terme</t>
  </si>
  <si>
    <t>Telgate</t>
  </si>
  <si>
    <t>Telti</t>
  </si>
  <si>
    <t>Telve</t>
  </si>
  <si>
    <t>Telve di Sopra</t>
  </si>
  <si>
    <t>Tempio Pausania</t>
  </si>
  <si>
    <t>Temù</t>
  </si>
  <si>
    <t>Tenna</t>
  </si>
  <si>
    <t>Tenno</t>
  </si>
  <si>
    <t>Teolo</t>
  </si>
  <si>
    <t>Teora</t>
  </si>
  <si>
    <t>Teramo</t>
  </si>
  <si>
    <t>Terdobbiate</t>
  </si>
  <si>
    <t>Terelle</t>
  </si>
  <si>
    <t>Terento</t>
  </si>
  <si>
    <t>Terenzo</t>
  </si>
  <si>
    <t>Tergu</t>
  </si>
  <si>
    <t>Terlano</t>
  </si>
  <si>
    <t>Terlizzi</t>
  </si>
  <si>
    <t>Terme Vigliatore</t>
  </si>
  <si>
    <t>Termeno sulla strada del vino</t>
  </si>
  <si>
    <t>Termini Imerese</t>
  </si>
  <si>
    <t>Termoli</t>
  </si>
  <si>
    <t>Ternate</t>
  </si>
  <si>
    <t>Ternengo</t>
  </si>
  <si>
    <t>Terno d'Isola</t>
  </si>
  <si>
    <t>Terragnolo</t>
  </si>
  <si>
    <t>Terralba</t>
  </si>
  <si>
    <t>Terranova da Sibari</t>
  </si>
  <si>
    <t>Terranova dei Passerini</t>
  </si>
  <si>
    <t>Terranova di Pollino</t>
  </si>
  <si>
    <t>Terranova Sappo Minulio</t>
  </si>
  <si>
    <t>Terranuova Bracciolini</t>
  </si>
  <si>
    <t>Terrasini</t>
  </si>
  <si>
    <t>Terrassa Padovana</t>
  </si>
  <si>
    <t>Terravecchia</t>
  </si>
  <si>
    <t>Terrazzo</t>
  </si>
  <si>
    <t>Terre d'Adige</t>
  </si>
  <si>
    <t>Terre del Reno</t>
  </si>
  <si>
    <t>Terre Roveresche</t>
  </si>
  <si>
    <t>Terricciola</t>
  </si>
  <si>
    <t>Terruggia</t>
  </si>
  <si>
    <t>Tertenia</t>
  </si>
  <si>
    <t>Terzigno</t>
  </si>
  <si>
    <t>Terzo</t>
  </si>
  <si>
    <t>Terzo d'Aquileia</t>
  </si>
  <si>
    <t>Terzolas</t>
  </si>
  <si>
    <t>Terzorio</t>
  </si>
  <si>
    <t>Tesero</t>
  </si>
  <si>
    <t>Tesimo</t>
  </si>
  <si>
    <t>Tessennano</t>
  </si>
  <si>
    <t>Testico</t>
  </si>
  <si>
    <t>Teti</t>
  </si>
  <si>
    <t>Teulada</t>
  </si>
  <si>
    <t>Teverola</t>
  </si>
  <si>
    <t>Tezze sul Brenta</t>
  </si>
  <si>
    <t>Thiene</t>
  </si>
  <si>
    <t>Thiesi</t>
  </si>
  <si>
    <t>Tiana</t>
  </si>
  <si>
    <t>Ticengo</t>
  </si>
  <si>
    <t>Ticineto</t>
  </si>
  <si>
    <t>Tiggiano</t>
  </si>
  <si>
    <t>Tiglieto</t>
  </si>
  <si>
    <t>Tigliole</t>
  </si>
  <si>
    <t>Tignale</t>
  </si>
  <si>
    <t>Tinnura</t>
  </si>
  <si>
    <t>Tione degli Abruzzi</t>
  </si>
  <si>
    <t>Tione di Trento</t>
  </si>
  <si>
    <t>Tirano</t>
  </si>
  <si>
    <t>Tires</t>
  </si>
  <si>
    <t>Tiriolo</t>
  </si>
  <si>
    <t>Tirolo</t>
  </si>
  <si>
    <t>Tissi</t>
  </si>
  <si>
    <t>Tito</t>
  </si>
  <si>
    <t>Tivoli</t>
  </si>
  <si>
    <t>Tizzano Val Parma</t>
  </si>
  <si>
    <t>Toano</t>
  </si>
  <si>
    <t>Tocco Caudio</t>
  </si>
  <si>
    <t>Tocco da Casauria</t>
  </si>
  <si>
    <t>Toceno</t>
  </si>
  <si>
    <t>Todi</t>
  </si>
  <si>
    <t>Toffia</t>
  </si>
  <si>
    <t>Toirano</t>
  </si>
  <si>
    <t>Tolentino</t>
  </si>
  <si>
    <t>Tolfa</t>
  </si>
  <si>
    <t>Tollegno</t>
  </si>
  <si>
    <t>Tollo</t>
  </si>
  <si>
    <t>Tolmezzo</t>
  </si>
  <si>
    <t>Tolve</t>
  </si>
  <si>
    <t>Tombolo</t>
  </si>
  <si>
    <t>Ton</t>
  </si>
  <si>
    <t>Tonara</t>
  </si>
  <si>
    <t>Tonco</t>
  </si>
  <si>
    <t>Tonezza del Cimone</t>
  </si>
  <si>
    <t>Tora e Piccilli</t>
  </si>
  <si>
    <t>Torano Castello</t>
  </si>
  <si>
    <t>Torano Nuovo</t>
  </si>
  <si>
    <t>Torbole Casaglia</t>
  </si>
  <si>
    <t>Torcegno</t>
  </si>
  <si>
    <t>Torchiara</t>
  </si>
  <si>
    <t>Torchiarolo</t>
  </si>
  <si>
    <t>Torella dei Lombardi</t>
  </si>
  <si>
    <t>Torella del Sannio</t>
  </si>
  <si>
    <t>Torgiano</t>
  </si>
  <si>
    <t>Torgnon</t>
  </si>
  <si>
    <t>Torino di Sangro</t>
  </si>
  <si>
    <t>Toritto</t>
  </si>
  <si>
    <t>Torlino Vimercati</t>
  </si>
  <si>
    <t>Tornaco</t>
  </si>
  <si>
    <t>Tornareccio</t>
  </si>
  <si>
    <t>Tornata</t>
  </si>
  <si>
    <t>Tornimparte</t>
  </si>
  <si>
    <t>Torno</t>
  </si>
  <si>
    <t>Tornolo</t>
  </si>
  <si>
    <t>Toro</t>
  </si>
  <si>
    <t>Torpè</t>
  </si>
  <si>
    <t>Torraca</t>
  </si>
  <si>
    <t>Torralba</t>
  </si>
  <si>
    <t>Torrazza Coste</t>
  </si>
  <si>
    <t>Torrazza Piemonte</t>
  </si>
  <si>
    <t>Torrazzo</t>
  </si>
  <si>
    <t>Torre Beretti e Castellaro</t>
  </si>
  <si>
    <t>Torre Boldone</t>
  </si>
  <si>
    <t>Torre Bormida</t>
  </si>
  <si>
    <t>Torre Cajetani</t>
  </si>
  <si>
    <t>Torre Canavese</t>
  </si>
  <si>
    <t>Torre d'Arese</t>
  </si>
  <si>
    <t>Torre d'Isola</t>
  </si>
  <si>
    <t>Torre de' Busi</t>
  </si>
  <si>
    <t>Torre de' Negri</t>
  </si>
  <si>
    <t>Torre de' Passeri</t>
  </si>
  <si>
    <t>Torre de' Picenardi</t>
  </si>
  <si>
    <t>Torre de' Roveri</t>
  </si>
  <si>
    <t>Torre di Mosto</t>
  </si>
  <si>
    <t>Torre di Ruggiero</t>
  </si>
  <si>
    <t>Torre di Santa Maria</t>
  </si>
  <si>
    <t>Torre Le Nocelle</t>
  </si>
  <si>
    <t>Torre Mondovì</t>
  </si>
  <si>
    <t>Torre Orsaia</t>
  </si>
  <si>
    <t>Torre Pallavicina</t>
  </si>
  <si>
    <t>Torre Pellice</t>
  </si>
  <si>
    <t>Torre San Giorgio</t>
  </si>
  <si>
    <t>Torre San Patrizio</t>
  </si>
  <si>
    <t>Torre Santa Susanna</t>
  </si>
  <si>
    <t>Torreano</t>
  </si>
  <si>
    <t>Torrebelvicino</t>
  </si>
  <si>
    <t>Torrebruna</t>
  </si>
  <si>
    <t>Torrecuso</t>
  </si>
  <si>
    <t>Torreglia</t>
  </si>
  <si>
    <t>Torregrotta</t>
  </si>
  <si>
    <t>Torremaggiore</t>
  </si>
  <si>
    <t>Torrenova</t>
  </si>
  <si>
    <t>Torresina</t>
  </si>
  <si>
    <t>Torretta</t>
  </si>
  <si>
    <t>Torrevecchia Pia</t>
  </si>
  <si>
    <t>Torrevecchia Teatina</t>
  </si>
  <si>
    <t>Torri del Benaco</t>
  </si>
  <si>
    <t>Torri di Quartesolo</t>
  </si>
  <si>
    <t>Torri in Sabina</t>
  </si>
  <si>
    <t>Torrice</t>
  </si>
  <si>
    <t>Torricella</t>
  </si>
  <si>
    <t>Torricella del Pizzo</t>
  </si>
  <si>
    <t>Torricella in Sabina</t>
  </si>
  <si>
    <t>Torricella Peligna</t>
  </si>
  <si>
    <t>Torricella Sicura</t>
  </si>
  <si>
    <t>Torricella Verzate</t>
  </si>
  <si>
    <t>Torriglia</t>
  </si>
  <si>
    <t>Torrile</t>
  </si>
  <si>
    <t>Torrioni</t>
  </si>
  <si>
    <t>Torrita di Siena</t>
  </si>
  <si>
    <t>Torrita Tiberina</t>
  </si>
  <si>
    <t>Tortolì</t>
  </si>
  <si>
    <t>Tortona</t>
  </si>
  <si>
    <t>Tortora</t>
  </si>
  <si>
    <t>Tortorella</t>
  </si>
  <si>
    <t>Tortoreto</t>
  </si>
  <si>
    <t>Tortorici</t>
  </si>
  <si>
    <t>Torviscosa</t>
  </si>
  <si>
    <t>Toscolano-Maderno</t>
  </si>
  <si>
    <t>Tossicia</t>
  </si>
  <si>
    <t>Tovo di Sant'Agata</t>
  </si>
  <si>
    <t>Tovo San Giacomo</t>
  </si>
  <si>
    <t>Trabia</t>
  </si>
  <si>
    <t>Tradate</t>
  </si>
  <si>
    <t>Tramatza</t>
  </si>
  <si>
    <t>Trambileno</t>
  </si>
  <si>
    <t>Tramonti</t>
  </si>
  <si>
    <t>Tramonti di Sopra</t>
  </si>
  <si>
    <t>Tramonti di Sotto</t>
  </si>
  <si>
    <t>Tramutola</t>
  </si>
  <si>
    <t>Trana</t>
  </si>
  <si>
    <t>Traona</t>
  </si>
  <si>
    <t>Trapani</t>
  </si>
  <si>
    <t>Trappeto</t>
  </si>
  <si>
    <t>Trarego Viggiona</t>
  </si>
  <si>
    <t>Trasacco</t>
  </si>
  <si>
    <t>Trasaghis</t>
  </si>
  <si>
    <t>Trasquera</t>
  </si>
  <si>
    <t>Tratalias</t>
  </si>
  <si>
    <t>Travacò Siccomario</t>
  </si>
  <si>
    <t>Travagliato</t>
  </si>
  <si>
    <t>Travedona-Monate</t>
  </si>
  <si>
    <t>Traversella</t>
  </si>
  <si>
    <t>Traversetolo</t>
  </si>
  <si>
    <t>Traves</t>
  </si>
  <si>
    <t>Travesio</t>
  </si>
  <si>
    <t>Travo</t>
  </si>
  <si>
    <t>Tre Ville</t>
  </si>
  <si>
    <t>Trebaseleghe</t>
  </si>
  <si>
    <t>Trebisacce</t>
  </si>
  <si>
    <t>Trecase</t>
  </si>
  <si>
    <t>Trecastagni</t>
  </si>
  <si>
    <t>Trecastelli</t>
  </si>
  <si>
    <t>Trecate</t>
  </si>
  <si>
    <t>Trecchina</t>
  </si>
  <si>
    <t>Trecenta</t>
  </si>
  <si>
    <t>Tredozio</t>
  </si>
  <si>
    <t>Treglio</t>
  </si>
  <si>
    <t>Tregnago</t>
  </si>
  <si>
    <t>Treia</t>
  </si>
  <si>
    <t>Treiso</t>
  </si>
  <si>
    <t>Tremestieri Etneo</t>
  </si>
  <si>
    <t>Tremezzina</t>
  </si>
  <si>
    <t>Tremosine sul Garda</t>
  </si>
  <si>
    <t>Trentinara</t>
  </si>
  <si>
    <t>Trentola Ducenta</t>
  </si>
  <si>
    <t>Trenzano</t>
  </si>
  <si>
    <t>Treppo Grande</t>
  </si>
  <si>
    <t>Treppo Ligosullo</t>
  </si>
  <si>
    <t>Trepuzzi</t>
  </si>
  <si>
    <t>Trequanda</t>
  </si>
  <si>
    <t>Tresana</t>
  </si>
  <si>
    <t>Trescore Balneario</t>
  </si>
  <si>
    <t>Trescore Cremasco</t>
  </si>
  <si>
    <t>Tresignana</t>
  </si>
  <si>
    <t>Tresivio</t>
  </si>
  <si>
    <t>Tresnuraghes</t>
  </si>
  <si>
    <t>Trevenzuolo</t>
  </si>
  <si>
    <t>Trevi</t>
  </si>
  <si>
    <t>Trevi nel Lazio</t>
  </si>
  <si>
    <t>Trevico</t>
  </si>
  <si>
    <t>Treviglio</t>
  </si>
  <si>
    <t>Trevignano</t>
  </si>
  <si>
    <t>Trevignano Romano</t>
  </si>
  <si>
    <t>Treville</t>
  </si>
  <si>
    <t>Treviolo</t>
  </si>
  <si>
    <t>Treviso</t>
  </si>
  <si>
    <t>Treviso Bresciano</t>
  </si>
  <si>
    <t>Trezzano Rosa</t>
  </si>
  <si>
    <t>Trezzano sul Naviglio</t>
  </si>
  <si>
    <t>Trezzo sull'Adda</t>
  </si>
  <si>
    <t>Trezzo Tinella</t>
  </si>
  <si>
    <t>Trezzone</t>
  </si>
  <si>
    <t>Tribano</t>
  </si>
  <si>
    <t>Tribiano</t>
  </si>
  <si>
    <t>Tribogna</t>
  </si>
  <si>
    <t>Tricarico</t>
  </si>
  <si>
    <t>Tricase</t>
  </si>
  <si>
    <t>Tricerro</t>
  </si>
  <si>
    <t>Tricesimo</t>
  </si>
  <si>
    <t>Triei</t>
  </si>
  <si>
    <t>Triggiano</t>
  </si>
  <si>
    <t>Trigolo</t>
  </si>
  <si>
    <t>Trinità</t>
  </si>
  <si>
    <t>Trinità d'Agultu e Vignola</t>
  </si>
  <si>
    <t>Trinitapoli</t>
  </si>
  <si>
    <t>Trino</t>
  </si>
  <si>
    <t>Triora</t>
  </si>
  <si>
    <t>Tripi - Abakainon</t>
  </si>
  <si>
    <t>Trisobbio</t>
  </si>
  <si>
    <t>Trissino</t>
  </si>
  <si>
    <t>Triuggio</t>
  </si>
  <si>
    <t>Trivento</t>
  </si>
  <si>
    <t>Trivigliano</t>
  </si>
  <si>
    <t>Trivignano Udinese</t>
  </si>
  <si>
    <t>Trivigno</t>
  </si>
  <si>
    <t>Trivolzio</t>
  </si>
  <si>
    <t>Trodena nel parco naturale</t>
  </si>
  <si>
    <t>Trofarello</t>
  </si>
  <si>
    <t>Troia</t>
  </si>
  <si>
    <t>Troina</t>
  </si>
  <si>
    <t>Tromello</t>
  </si>
  <si>
    <t>Trontano</t>
  </si>
  <si>
    <t>Tronzano Lago Maggiore</t>
  </si>
  <si>
    <t>Tronzano Vercellese</t>
  </si>
  <si>
    <t>Tropea</t>
  </si>
  <si>
    <t>Trovo</t>
  </si>
  <si>
    <t>Truccazzano</t>
  </si>
  <si>
    <t>Tubre</t>
  </si>
  <si>
    <t>Tufara</t>
  </si>
  <si>
    <t>Tufillo</t>
  </si>
  <si>
    <t>Tufino</t>
  </si>
  <si>
    <t>Tufo</t>
  </si>
  <si>
    <t>Tuglie</t>
  </si>
  <si>
    <t>Tuili</t>
  </si>
  <si>
    <t>Tula</t>
  </si>
  <si>
    <t>Tuoro sul Trasimeno</t>
  </si>
  <si>
    <t>Turania</t>
  </si>
  <si>
    <t>Turano Lodigiano</t>
  </si>
  <si>
    <t>Turate</t>
  </si>
  <si>
    <t>Turbigo</t>
  </si>
  <si>
    <t>Turi</t>
  </si>
  <si>
    <t>Turri</t>
  </si>
  <si>
    <t>Turriaco</t>
  </si>
  <si>
    <t>Turrivalignani</t>
  </si>
  <si>
    <t>Tursi</t>
  </si>
  <si>
    <t>Tusa</t>
  </si>
  <si>
    <t>Tuscania</t>
  </si>
  <si>
    <t>Ubiale Clanezzo</t>
  </si>
  <si>
    <t>Uboldo</t>
  </si>
  <si>
    <t>Ucria</t>
  </si>
  <si>
    <t>Ugento</t>
  </si>
  <si>
    <t>Uggiano la Chiesa</t>
  </si>
  <si>
    <t>Uggiate con Ronago</t>
  </si>
  <si>
    <t>Ulà Tirso</t>
  </si>
  <si>
    <t>Ulassai</t>
  </si>
  <si>
    <t>Ultimo</t>
  </si>
  <si>
    <t>Umbertide</t>
  </si>
  <si>
    <t>Umbriatico</t>
  </si>
  <si>
    <t>Urago d'Oglio</t>
  </si>
  <si>
    <t>Uras</t>
  </si>
  <si>
    <t>Urbana</t>
  </si>
  <si>
    <t>Urbania</t>
  </si>
  <si>
    <t>Urbe</t>
  </si>
  <si>
    <t>Urbino</t>
  </si>
  <si>
    <t>Urbisaglia</t>
  </si>
  <si>
    <t>Urgnano</t>
  </si>
  <si>
    <t>Uri</t>
  </si>
  <si>
    <t>Ururi</t>
  </si>
  <si>
    <t>Urzulei</t>
  </si>
  <si>
    <t>Uscio</t>
  </si>
  <si>
    <t>Usellus</t>
  </si>
  <si>
    <t>Usini</t>
  </si>
  <si>
    <t>Usmate Velate</t>
  </si>
  <si>
    <t>Ussana</t>
  </si>
  <si>
    <t>Ussaramanna</t>
  </si>
  <si>
    <t>Ussassai</t>
  </si>
  <si>
    <t>Usseaux</t>
  </si>
  <si>
    <t>Usseglio</t>
  </si>
  <si>
    <t>Ussita</t>
  </si>
  <si>
    <t>Ustica</t>
  </si>
  <si>
    <t>Uta</t>
  </si>
  <si>
    <t>Uzzano</t>
  </si>
  <si>
    <t>Vaccarizzo Albanese</t>
  </si>
  <si>
    <t>Vacone</t>
  </si>
  <si>
    <t>Vacri</t>
  </si>
  <si>
    <t>Vadena</t>
  </si>
  <si>
    <t>Vado Ligure</t>
  </si>
  <si>
    <t>Vagli Sotto</t>
  </si>
  <si>
    <t>Vaglia</t>
  </si>
  <si>
    <t>Vaglio Basilicata</t>
  </si>
  <si>
    <t>Vaglio Serra</t>
  </si>
  <si>
    <t>Vaiano</t>
  </si>
  <si>
    <t>Vaiano Cremasco</t>
  </si>
  <si>
    <t>Vaie</t>
  </si>
  <si>
    <t>Vailate</t>
  </si>
  <si>
    <t>Vairano Patenora</t>
  </si>
  <si>
    <t>Vajont</t>
  </si>
  <si>
    <t>Val Brembilla</t>
  </si>
  <si>
    <t>Val della Torre</t>
  </si>
  <si>
    <t>Val di Chy</t>
  </si>
  <si>
    <t>Val di Nizza</t>
  </si>
  <si>
    <t>Val di Vizze</t>
  </si>
  <si>
    <t>Val di Zoldo</t>
  </si>
  <si>
    <t>Val Liona</t>
  </si>
  <si>
    <t>Val Masino</t>
  </si>
  <si>
    <t>Val Rezzo</t>
  </si>
  <si>
    <t>Valbondione</t>
  </si>
  <si>
    <t>Valbrembo</t>
  </si>
  <si>
    <t>Valbrenta</t>
  </si>
  <si>
    <t>Valbrevenna</t>
  </si>
  <si>
    <t>Valbrona</t>
  </si>
  <si>
    <t>Valchiusa</t>
  </si>
  <si>
    <t>Valdagno</t>
  </si>
  <si>
    <t>Valdaone</t>
  </si>
  <si>
    <t>Valdaora</t>
  </si>
  <si>
    <t>Valdastico</t>
  </si>
  <si>
    <t>Valdengo</t>
  </si>
  <si>
    <t>Valderice</t>
  </si>
  <si>
    <t>Valdidentro</t>
  </si>
  <si>
    <t>Valdieri</t>
  </si>
  <si>
    <t>Valdilana</t>
  </si>
  <si>
    <t>Valdina</t>
  </si>
  <si>
    <t>Valdisotto</t>
  </si>
  <si>
    <t>Valdobbiadene</t>
  </si>
  <si>
    <t>Valduggia</t>
  </si>
  <si>
    <t>Valeggio</t>
  </si>
  <si>
    <t>Valeggio sul Mincio</t>
  </si>
  <si>
    <t>Valentano</t>
  </si>
  <si>
    <t>Valenza</t>
  </si>
  <si>
    <t>Valenzano</t>
  </si>
  <si>
    <t>Valera Fratta</t>
  </si>
  <si>
    <t>Valfabbrica</t>
  </si>
  <si>
    <t>Valfenera</t>
  </si>
  <si>
    <t>Valfloriana</t>
  </si>
  <si>
    <t>Valfornace</t>
  </si>
  <si>
    <t>Valfurva</t>
  </si>
  <si>
    <t>Valganna</t>
  </si>
  <si>
    <t>Valgioie</t>
  </si>
  <si>
    <t>Valgoglio</t>
  </si>
  <si>
    <t>Valgrana</t>
  </si>
  <si>
    <t>Valgreghentino</t>
  </si>
  <si>
    <t>Valgrisenche</t>
  </si>
  <si>
    <t>Valguarnera Caropepe</t>
  </si>
  <si>
    <t>Vallada Agordina</t>
  </si>
  <si>
    <t>Vallanzengo</t>
  </si>
  <si>
    <t>Vallarsa</t>
  </si>
  <si>
    <t>Vallata</t>
  </si>
  <si>
    <t>Valle Agricola</t>
  </si>
  <si>
    <t>Valle Aurina</t>
  </si>
  <si>
    <t>Valle Cannobina</t>
  </si>
  <si>
    <t>Valle Castellana</t>
  </si>
  <si>
    <t>Valle dell'Angelo</t>
  </si>
  <si>
    <t>Valle di Cadore</t>
  </si>
  <si>
    <t>Valle di Casies</t>
  </si>
  <si>
    <t>Valle di Maddaloni</t>
  </si>
  <si>
    <t>Valle Lomellina</t>
  </si>
  <si>
    <t>Valle Salimbene</t>
  </si>
  <si>
    <t>Valle San Nicolao</t>
  </si>
  <si>
    <t>Vallebona</t>
  </si>
  <si>
    <t>Vallecorsa</t>
  </si>
  <si>
    <t>Vallecrosia</t>
  </si>
  <si>
    <t>Valledolmo</t>
  </si>
  <si>
    <t>Valledoria</t>
  </si>
  <si>
    <t>Vallefiorita</t>
  </si>
  <si>
    <t>Vallefoglia</t>
  </si>
  <si>
    <t>Vallelaghi</t>
  </si>
  <si>
    <t>Vallelonga</t>
  </si>
  <si>
    <t>Vallelunga Pratameno</t>
  </si>
  <si>
    <t>Vallemaio</t>
  </si>
  <si>
    <t>Vallepietra</t>
  </si>
  <si>
    <t>Vallerano</t>
  </si>
  <si>
    <t>Vallermosa</t>
  </si>
  <si>
    <t>Vallerotonda</t>
  </si>
  <si>
    <t>Vallesaccarda</t>
  </si>
  <si>
    <t>Valleve</t>
  </si>
  <si>
    <t>Valli del Pasubio</t>
  </si>
  <si>
    <t>Vallinfreda</t>
  </si>
  <si>
    <t>Vallio Terme</t>
  </si>
  <si>
    <t>Vallo della Lucania</t>
  </si>
  <si>
    <t>Vallo di Nera</t>
  </si>
  <si>
    <t>Vallo Torinese</t>
  </si>
  <si>
    <t>Valloriate</t>
  </si>
  <si>
    <t>Valmacca</t>
  </si>
  <si>
    <t>Valmadrera</t>
  </si>
  <si>
    <t>Valmontone</t>
  </si>
  <si>
    <t>Valmorea</t>
  </si>
  <si>
    <t>Valmozzola</t>
  </si>
  <si>
    <t>Valnegra</t>
  </si>
  <si>
    <t>Valpelline</t>
  </si>
  <si>
    <t>Valperga</t>
  </si>
  <si>
    <t>Valprato Soana</t>
  </si>
  <si>
    <t>Valsamoggia</t>
  </si>
  <si>
    <t>Valsavarenche</t>
  </si>
  <si>
    <t>Valsinni</t>
  </si>
  <si>
    <t>Valsolda</t>
  </si>
  <si>
    <t>Valstrona</t>
  </si>
  <si>
    <t>Valtopina</t>
  </si>
  <si>
    <t>Valtorta</t>
  </si>
  <si>
    <t>Valtournenche</t>
  </si>
  <si>
    <t>Valva</t>
  </si>
  <si>
    <t>Valvarrone</t>
  </si>
  <si>
    <t>Valvasone Arzene</t>
  </si>
  <si>
    <t>Valverde</t>
  </si>
  <si>
    <t>Valvestino</t>
  </si>
  <si>
    <t>Vandoies</t>
  </si>
  <si>
    <t>Vanzaghello</t>
  </si>
  <si>
    <t>Vanzago</t>
  </si>
  <si>
    <t>Vanzone con San Carlo</t>
  </si>
  <si>
    <t>Vaprio d'Adda</t>
  </si>
  <si>
    <t>Vaprio d'Agogna</t>
  </si>
  <si>
    <t>Varallo</t>
  </si>
  <si>
    <t>Varallo Pombia</t>
  </si>
  <si>
    <t>Varano Borghi</t>
  </si>
  <si>
    <t>Varano de' Melegari</t>
  </si>
  <si>
    <t>Varapodio</t>
  </si>
  <si>
    <t>Varazze</t>
  </si>
  <si>
    <t>Varco Sabino</t>
  </si>
  <si>
    <t>Varedo</t>
  </si>
  <si>
    <t>Varenna</t>
  </si>
  <si>
    <t>Varese</t>
  </si>
  <si>
    <t>Varese Ligure</t>
  </si>
  <si>
    <t>Varisella</t>
  </si>
  <si>
    <t>Varmo</t>
  </si>
  <si>
    <t>Varna</t>
  </si>
  <si>
    <t>Varsi</t>
  </si>
  <si>
    <t>Varzi</t>
  </si>
  <si>
    <t>Varzo</t>
  </si>
  <si>
    <t>Vasanello</t>
  </si>
  <si>
    <t>Vasia</t>
  </si>
  <si>
    <t>Vastogirardi</t>
  </si>
  <si>
    <t>Vauda Canavese</t>
  </si>
  <si>
    <t>Vazzano</t>
  </si>
  <si>
    <t>Vazzola</t>
  </si>
  <si>
    <t>Vecchiano</t>
  </si>
  <si>
    <t>Vedano al Lambro</t>
  </si>
  <si>
    <t>Vedano Olona</t>
  </si>
  <si>
    <t>Vedelago</t>
  </si>
  <si>
    <t>Vedeseta</t>
  </si>
  <si>
    <t>Veduggio con Colzano</t>
  </si>
  <si>
    <t>Veggiano</t>
  </si>
  <si>
    <t>Veglie</t>
  </si>
  <si>
    <t>Veglio</t>
  </si>
  <si>
    <t>Vejano</t>
  </si>
  <si>
    <t>Veleso</t>
  </si>
  <si>
    <t>Velezzo Lomellina</t>
  </si>
  <si>
    <t>Vellezzo Bellini</t>
  </si>
  <si>
    <t>Velo d'Astico</t>
  </si>
  <si>
    <t>Velo Veronese</t>
  </si>
  <si>
    <t>Velturno</t>
  </si>
  <si>
    <t>Venafro</t>
  </si>
  <si>
    <t>Venarotta</t>
  </si>
  <si>
    <t>Venasca</t>
  </si>
  <si>
    <t>Venaus</t>
  </si>
  <si>
    <t>Vendone</t>
  </si>
  <si>
    <t>Venegono Inferiore</t>
  </si>
  <si>
    <t>Venegono Superiore</t>
  </si>
  <si>
    <t>Venetico</t>
  </si>
  <si>
    <t>Veniano</t>
  </si>
  <si>
    <t>Venosa</t>
  </si>
  <si>
    <t>Ventasso</t>
  </si>
  <si>
    <t>Venticano</t>
  </si>
  <si>
    <t>Ventimiglia</t>
  </si>
  <si>
    <t>Ventimiglia di Sicilia</t>
  </si>
  <si>
    <t>Ventotene</t>
  </si>
  <si>
    <t>Venzone</t>
  </si>
  <si>
    <t>Verano</t>
  </si>
  <si>
    <t>Verano Brianza</t>
  </si>
  <si>
    <t>Verbania</t>
  </si>
  <si>
    <t>Verbicaro</t>
  </si>
  <si>
    <t>Vercana</t>
  </si>
  <si>
    <t>Verceia</t>
  </si>
  <si>
    <t>Vercurago</t>
  </si>
  <si>
    <t>Verdellino</t>
  </si>
  <si>
    <t>Verdello</t>
  </si>
  <si>
    <t>Verderio</t>
  </si>
  <si>
    <t>Verduno</t>
  </si>
  <si>
    <t>Vergato</t>
  </si>
  <si>
    <t>Verghereto</t>
  </si>
  <si>
    <t>Vergiate</t>
  </si>
  <si>
    <t>Vermezzo con Zelo</t>
  </si>
  <si>
    <t>Vermiglio</t>
  </si>
  <si>
    <t>Vernante</t>
  </si>
  <si>
    <t>Vernasca</t>
  </si>
  <si>
    <t>Vernate</t>
  </si>
  <si>
    <t>Vernazza</t>
  </si>
  <si>
    <t>Vernio</t>
  </si>
  <si>
    <t>Vernole</t>
  </si>
  <si>
    <t>Verolanuova</t>
  </si>
  <si>
    <t>Verolavecchia</t>
  </si>
  <si>
    <t>Verolengo</t>
  </si>
  <si>
    <t>Veroli</t>
  </si>
  <si>
    <t>Veronella</t>
  </si>
  <si>
    <t>Verrayes</t>
  </si>
  <si>
    <t>Verrès</t>
  </si>
  <si>
    <t>Verretto</t>
  </si>
  <si>
    <t>Verrone</t>
  </si>
  <si>
    <t>Verrua Po</t>
  </si>
  <si>
    <t>Verrua Savoia</t>
  </si>
  <si>
    <t>Vertemate con Minoprio</t>
  </si>
  <si>
    <t>Vertova</t>
  </si>
  <si>
    <t>Verucchio</t>
  </si>
  <si>
    <t>Vervio</t>
  </si>
  <si>
    <t>Verzegnis</t>
  </si>
  <si>
    <t>Verzino</t>
  </si>
  <si>
    <t>Verzuolo</t>
  </si>
  <si>
    <t>Vescovana</t>
  </si>
  <si>
    <t>Vescovato</t>
  </si>
  <si>
    <t>Vesime</t>
  </si>
  <si>
    <t>Vespolate</t>
  </si>
  <si>
    <t>Vessalico</t>
  </si>
  <si>
    <t>Vestenanova</t>
  </si>
  <si>
    <t>Vestignè</t>
  </si>
  <si>
    <t>Vestone</t>
  </si>
  <si>
    <t>Vetralla</t>
  </si>
  <si>
    <t>Vetto</t>
  </si>
  <si>
    <t>Vezza d'Alba</t>
  </si>
  <si>
    <t>Vezza d'Oglio</t>
  </si>
  <si>
    <t>Vezzano Ligure</t>
  </si>
  <si>
    <t>Vezzano sul Crostolo</t>
  </si>
  <si>
    <t>Vezzi Portio</t>
  </si>
  <si>
    <t>Viadana</t>
  </si>
  <si>
    <t>Viadanica</t>
  </si>
  <si>
    <t>Viagrande</t>
  </si>
  <si>
    <t>Viale</t>
  </si>
  <si>
    <t>Vialfrè</t>
  </si>
  <si>
    <t>Viano</t>
  </si>
  <si>
    <t>Viareggio</t>
  </si>
  <si>
    <t>Viarigi</t>
  </si>
  <si>
    <t>Vibonati</t>
  </si>
  <si>
    <t>Vicalvi</t>
  </si>
  <si>
    <t>Vicari</t>
  </si>
  <si>
    <t>Vicchio</t>
  </si>
  <si>
    <t>Vico del Gargano</t>
  </si>
  <si>
    <t>Vico Equense</t>
  </si>
  <si>
    <t>Vico nel Lazio</t>
  </si>
  <si>
    <t>Vicoforte</t>
  </si>
  <si>
    <t>Vicoli</t>
  </si>
  <si>
    <t>Vicolungo</t>
  </si>
  <si>
    <t>Vicopisano</t>
  </si>
  <si>
    <t>Vicovaro</t>
  </si>
  <si>
    <t>Viddalba</t>
  </si>
  <si>
    <t>Vidigulfo</t>
  </si>
  <si>
    <t>Vidor</t>
  </si>
  <si>
    <t>Vidracco</t>
  </si>
  <si>
    <t>Vieste</t>
  </si>
  <si>
    <t>Vietri di Potenza</t>
  </si>
  <si>
    <t>Vietri sul Mare</t>
  </si>
  <si>
    <t>Viganò</t>
  </si>
  <si>
    <t>Vigano San Martino</t>
  </si>
  <si>
    <t>Vigarano Mainarda</t>
  </si>
  <si>
    <t>Vigasio</t>
  </si>
  <si>
    <t>Vigevano</t>
  </si>
  <si>
    <t>Viggianello</t>
  </si>
  <si>
    <t>Viggiano</t>
  </si>
  <si>
    <t>Viggiù</t>
  </si>
  <si>
    <t>Vigliano Biellese</t>
  </si>
  <si>
    <t>Vigliano d'Asti</t>
  </si>
  <si>
    <t>Vignale Monferrato</t>
  </si>
  <si>
    <t>Vignanello</t>
  </si>
  <si>
    <t>Vignate</t>
  </si>
  <si>
    <t>Vignola</t>
  </si>
  <si>
    <t>Vignola-Falesina</t>
  </si>
  <si>
    <t>Vignole Borbera</t>
  </si>
  <si>
    <t>Vignolo</t>
  </si>
  <si>
    <t>Vignone</t>
  </si>
  <si>
    <t>Vigo di Cadore</t>
  </si>
  <si>
    <t>Vigodarzere</t>
  </si>
  <si>
    <t>Vigolo</t>
  </si>
  <si>
    <t>Vigolzone</t>
  </si>
  <si>
    <t>Vigone</t>
  </si>
  <si>
    <t>Vigonovo</t>
  </si>
  <si>
    <t>Vigonza</t>
  </si>
  <si>
    <t>Viguzzolo</t>
  </si>
  <si>
    <t>Villa Bartolomea</t>
  </si>
  <si>
    <t>Villa Basilica</t>
  </si>
  <si>
    <t>Villa Biscossi</t>
  </si>
  <si>
    <t>Villa Carcina</t>
  </si>
  <si>
    <t>Villa Castelli</t>
  </si>
  <si>
    <t>Villa Celiera</t>
  </si>
  <si>
    <t>Villa Collemandina</t>
  </si>
  <si>
    <t>Villa Cortese</t>
  </si>
  <si>
    <t>Villa d'Adda</t>
  </si>
  <si>
    <t>Villa d'Almè</t>
  </si>
  <si>
    <t>Villa d'Ogna</t>
  </si>
  <si>
    <t>Villa del Bosco</t>
  </si>
  <si>
    <t>Villa del Conte</t>
  </si>
  <si>
    <t>Villa di Briano</t>
  </si>
  <si>
    <t>Villa di Chiavenna</t>
  </si>
  <si>
    <t>Villa di Serio</t>
  </si>
  <si>
    <t>Villa di Tirano</t>
  </si>
  <si>
    <t>Villa Estense</t>
  </si>
  <si>
    <t>Villa Faraldi</t>
  </si>
  <si>
    <t>Villa Guardia</t>
  </si>
  <si>
    <t>Villa Lagarina</t>
  </si>
  <si>
    <t>Villa Latina</t>
  </si>
  <si>
    <t>Villa Literno</t>
  </si>
  <si>
    <t>Villa Minozzo</t>
  </si>
  <si>
    <t>Villa San Giovanni</t>
  </si>
  <si>
    <t>Villa San Giovanni in Tuscia</t>
  </si>
  <si>
    <t>Villa San Pietro</t>
  </si>
  <si>
    <t>Villa San Secondo</t>
  </si>
  <si>
    <t>Villa Sant'Angelo</t>
  </si>
  <si>
    <t>Villa Sant'Antonio</t>
  </si>
  <si>
    <t>Villa Santa Lucia</t>
  </si>
  <si>
    <t>Villa Santa Lucia degli Abruzzi</t>
  </si>
  <si>
    <t>Villa Santa Maria</t>
  </si>
  <si>
    <t>Villa Santina</t>
  </si>
  <si>
    <t>Villa Santo Stefano</t>
  </si>
  <si>
    <t>Villa Verde</t>
  </si>
  <si>
    <t>Villabassa</t>
  </si>
  <si>
    <t>Villabate</t>
  </si>
  <si>
    <t>Villachiara</t>
  </si>
  <si>
    <t>Villacidro</t>
  </si>
  <si>
    <t>Villadeati</t>
  </si>
  <si>
    <t>Villadose</t>
  </si>
  <si>
    <t>Villadossola</t>
  </si>
  <si>
    <t>Villafalletto</t>
  </si>
  <si>
    <t>Villafranca d'Asti</t>
  </si>
  <si>
    <t>Villafranca di Verona</t>
  </si>
  <si>
    <t>Villafranca in Lunigiana</t>
  </si>
  <si>
    <t>Villafranca Padovana</t>
  </si>
  <si>
    <t>Villafranca Piemonte</t>
  </si>
  <si>
    <t>Villafranca Sicula</t>
  </si>
  <si>
    <t>Villafranca Tirrena</t>
  </si>
  <si>
    <t>Villafrati</t>
  </si>
  <si>
    <t>Villaga</t>
  </si>
  <si>
    <t>Villagrande Strisaili</t>
  </si>
  <si>
    <t>Villalago</t>
  </si>
  <si>
    <t>Villalba</t>
  </si>
  <si>
    <t>Villalfonsina</t>
  </si>
  <si>
    <t>Villalvernia</t>
  </si>
  <si>
    <t>Villamagna</t>
  </si>
  <si>
    <t>Villamaina</t>
  </si>
  <si>
    <t>Villamar</t>
  </si>
  <si>
    <t>Villamarzana</t>
  </si>
  <si>
    <t>Villamassargia</t>
  </si>
  <si>
    <t>Villamiroglio</t>
  </si>
  <si>
    <t>Villandro</t>
  </si>
  <si>
    <t>Villanova Biellese</t>
  </si>
  <si>
    <t>Villanova Canavese</t>
  </si>
  <si>
    <t>Villanova d'Albenga</t>
  </si>
  <si>
    <t>Villanova d'Ardenghi</t>
  </si>
  <si>
    <t>Villanova d'Asti</t>
  </si>
  <si>
    <t>Villanova del Battista</t>
  </si>
  <si>
    <t>Villanova del Ghebbo</t>
  </si>
  <si>
    <t>Villanova del Sillaro</t>
  </si>
  <si>
    <t>Villanova di Camposampiero</t>
  </si>
  <si>
    <t>Villanova Marchesana</t>
  </si>
  <si>
    <t>Villanova Mondovì</t>
  </si>
  <si>
    <t>Villanova Monferrato</t>
  </si>
  <si>
    <t>Villanova Monteleone</t>
  </si>
  <si>
    <t>Villanova Solaro</t>
  </si>
  <si>
    <t>Villanova sull'Arda</t>
  </si>
  <si>
    <t>Villanova Truschedu</t>
  </si>
  <si>
    <t>Villanova Tulo</t>
  </si>
  <si>
    <t>Villanovaforru</t>
  </si>
  <si>
    <t>Villanovafranca</t>
  </si>
  <si>
    <t>Villanterio</t>
  </si>
  <si>
    <t>Villanuova sul Clisi</t>
  </si>
  <si>
    <t>Villaperuccio</t>
  </si>
  <si>
    <t>Villapiana</t>
  </si>
  <si>
    <t>Villaputzu</t>
  </si>
  <si>
    <t>Villar Dora</t>
  </si>
  <si>
    <t>Villar Focchiardo</t>
  </si>
  <si>
    <t>Villar Pellice</t>
  </si>
  <si>
    <t>Villar Perosa</t>
  </si>
  <si>
    <t>Villar San Costanzo</t>
  </si>
  <si>
    <t>Villarbasse</t>
  </si>
  <si>
    <t>Villarboit</t>
  </si>
  <si>
    <t>Villareggia</t>
  </si>
  <si>
    <t>Villaricca</t>
  </si>
  <si>
    <t>Villaromagnano</t>
  </si>
  <si>
    <t>Villarosa</t>
  </si>
  <si>
    <t>Villasalto</t>
  </si>
  <si>
    <t>Villasanta</t>
  </si>
  <si>
    <t>Villasimius</t>
  </si>
  <si>
    <t>Villasor</t>
  </si>
  <si>
    <t>Villaspeciosa</t>
  </si>
  <si>
    <t>Villastellone</t>
  </si>
  <si>
    <t>Villata</t>
  </si>
  <si>
    <t>Villaurbana</t>
  </si>
  <si>
    <t>Villavallelonga</t>
  </si>
  <si>
    <t>Villaverla</t>
  </si>
  <si>
    <t>Ville d'Anaunia</t>
  </si>
  <si>
    <t>Ville di Fiemme</t>
  </si>
  <si>
    <t>Villeneuve</t>
  </si>
  <si>
    <t>Villesse</t>
  </si>
  <si>
    <t>Villetta Barrea</t>
  </si>
  <si>
    <t>Villette</t>
  </si>
  <si>
    <t>Villimpenta</t>
  </si>
  <si>
    <t>Villongo</t>
  </si>
  <si>
    <t>Villorba</t>
  </si>
  <si>
    <t>Vilminore di Scalve</t>
  </si>
  <si>
    <t>Vimercate</t>
  </si>
  <si>
    <t>Vimodrone</t>
  </si>
  <si>
    <t>Vinadio</t>
  </si>
  <si>
    <t>Vinchiaturo</t>
  </si>
  <si>
    <t>Vinchio</t>
  </si>
  <si>
    <t>Vinci</t>
  </si>
  <si>
    <t>Vinovo</t>
  </si>
  <si>
    <t>Vinzaglio</t>
  </si>
  <si>
    <t>Viola</t>
  </si>
  <si>
    <t>Vione</t>
  </si>
  <si>
    <t>Vipiteno</t>
  </si>
  <si>
    <t>Virle Piemonte</t>
  </si>
  <si>
    <t>Visano</t>
  </si>
  <si>
    <t>Vische</t>
  </si>
  <si>
    <t>Visciano</t>
  </si>
  <si>
    <t>Visco</t>
  </si>
  <si>
    <t>Visone</t>
  </si>
  <si>
    <t>Visso</t>
  </si>
  <si>
    <t>Vistarino</t>
  </si>
  <si>
    <t>Vistrorio</t>
  </si>
  <si>
    <t>Vita</t>
  </si>
  <si>
    <t>Viterbo</t>
  </si>
  <si>
    <t>Viticuso</t>
  </si>
  <si>
    <t>Vito d'Asio</t>
  </si>
  <si>
    <t>Vitorchiano</t>
  </si>
  <si>
    <t>Vittoria</t>
  </si>
  <si>
    <t>Vittorio Veneto</t>
  </si>
  <si>
    <t>Vittorito</t>
  </si>
  <si>
    <t>Vittuone</t>
  </si>
  <si>
    <t>Vitulano</t>
  </si>
  <si>
    <t>Vitulazio</t>
  </si>
  <si>
    <t>Viù</t>
  </si>
  <si>
    <t>Vivaro</t>
  </si>
  <si>
    <t>Vivaro Romano</t>
  </si>
  <si>
    <t>Viverone</t>
  </si>
  <si>
    <t>Vizzini</t>
  </si>
  <si>
    <t>Vizzola Ticino</t>
  </si>
  <si>
    <t>Vizzolo Predabissi</t>
  </si>
  <si>
    <t>Vo'</t>
  </si>
  <si>
    <t>Vobarno</t>
  </si>
  <si>
    <t>Vobbia</t>
  </si>
  <si>
    <t>Vocca</t>
  </si>
  <si>
    <t>Vodo Cadore</t>
  </si>
  <si>
    <t>Voghiera</t>
  </si>
  <si>
    <t>Vogogna</t>
  </si>
  <si>
    <t>Volano</t>
  </si>
  <si>
    <t>Volla</t>
  </si>
  <si>
    <t>Volongo</t>
  </si>
  <si>
    <t>Volpago del Montello</t>
  </si>
  <si>
    <t>Volpara</t>
  </si>
  <si>
    <t>Volpedo</t>
  </si>
  <si>
    <t>Volpeglino</t>
  </si>
  <si>
    <t>Volpiano</t>
  </si>
  <si>
    <t>Volta Mantovana</t>
  </si>
  <si>
    <t>Voltaggio</t>
  </si>
  <si>
    <t>Voltago Agordino</t>
  </si>
  <si>
    <t>Volterra</t>
  </si>
  <si>
    <t>Voltido</t>
  </si>
  <si>
    <t>Volturara Appula</t>
  </si>
  <si>
    <t>Volturara Irpina</t>
  </si>
  <si>
    <t>Volturino</t>
  </si>
  <si>
    <t>Volvera</t>
  </si>
  <si>
    <t>Vottignasco</t>
  </si>
  <si>
    <t>Zaccanopoli</t>
  </si>
  <si>
    <t>Zafferana Etnea</t>
  </si>
  <si>
    <t>Zagarise</t>
  </si>
  <si>
    <t>Zagarolo</t>
  </si>
  <si>
    <t>Zambrone</t>
  </si>
  <si>
    <t>Zandobbio</t>
  </si>
  <si>
    <t>Zanè</t>
  </si>
  <si>
    <t>Zanica</t>
  </si>
  <si>
    <t>Zapponeta</t>
  </si>
  <si>
    <t>Zavattarello</t>
  </si>
  <si>
    <t>Zeccone</t>
  </si>
  <si>
    <t>Zeddiani</t>
  </si>
  <si>
    <t>Zelbio</t>
  </si>
  <si>
    <t>Zelo Buon Persico</t>
  </si>
  <si>
    <t>Zeme</t>
  </si>
  <si>
    <t>Zenevredo</t>
  </si>
  <si>
    <t>Zenson di Piave</t>
  </si>
  <si>
    <t>Zerba</t>
  </si>
  <si>
    <t>Zerbo</t>
  </si>
  <si>
    <t>Zerbolò</t>
  </si>
  <si>
    <t>Zerfaliu</t>
  </si>
  <si>
    <t>Zeri</t>
  </si>
  <si>
    <t>Zermeghedo</t>
  </si>
  <si>
    <t>Zero Branco</t>
  </si>
  <si>
    <t>Zevio</t>
  </si>
  <si>
    <t>Ziano di Fiemme</t>
  </si>
  <si>
    <t>Ziano Piacentino</t>
  </si>
  <si>
    <t>Zibido San Giacomo</t>
  </si>
  <si>
    <t>Zignago</t>
  </si>
  <si>
    <t>Zimella</t>
  </si>
  <si>
    <t>Zimone</t>
  </si>
  <si>
    <t>Zinasco</t>
  </si>
  <si>
    <t>Zoagli</t>
  </si>
  <si>
    <t>Zocca</t>
  </si>
  <si>
    <t>Zogno</t>
  </si>
  <si>
    <t>Zola Predosa</t>
  </si>
  <si>
    <t>Zollino</t>
  </si>
  <si>
    <t>Zone</t>
  </si>
  <si>
    <t>Zoppè di Cadore</t>
  </si>
  <si>
    <t>Zoppola</t>
  </si>
  <si>
    <t>Zovencedo</t>
  </si>
  <si>
    <t>Zubiena</t>
  </si>
  <si>
    <t>Zuccarello</t>
  </si>
  <si>
    <t>Zugliano</t>
  </si>
  <si>
    <t>Zuglio</t>
  </si>
  <si>
    <t>Zumaglia</t>
  </si>
  <si>
    <t>Zumpano</t>
  </si>
  <si>
    <t>Zungoli</t>
  </si>
  <si>
    <t>Zungri</t>
  </si>
  <si>
    <t>1. Crea una copia dello sheet "Raw Data" e rinominalo "Operative_TuoNome_TuoCognome" il file raw servirà nel caso per sbaglio durante l'esercizio si cancellasse qualche dato erroneamente. Mentre le funzioni saranno da applicare al 2° Sheet. Se devi creare delle pivot sviluppale nell'apposito sheet.</t>
  </si>
  <si>
    <t>Domande</t>
  </si>
  <si>
    <t>Risposta</t>
  </si>
  <si>
    <t>Processo in breve (max 20 parole)</t>
  </si>
  <si>
    <t>contaparole</t>
  </si>
  <si>
    <t>1. Quanti ID - Attività ci sono (colonna A)?</t>
  </si>
  <si>
    <t>verificato il formato dati,ho utilizzato CONTA.VALORI nella colonna ID - Attività, scalando di 1 unità per escludere l'intestazione.</t>
  </si>
  <si>
    <t>2. Quanti ID - Attività uniche ci sono (colonna A)?</t>
  </si>
  <si>
    <t>Ho utilizzato la funzione UNICI per eliminare gli ID attività doppioni sulla colonna A:A annidata dentro la funzione CONTA NUMERI</t>
  </si>
  <si>
    <t>3. Quante attività commerciali sono in Lombardia? (Contiamo gli ID - Attività unici in Lombardia)</t>
  </si>
  <si>
    <t>ho filtrato Regione = LOM,ho estratto la prima colonna con gli ID Attività, tolto i doppioni e fatto conta elementi, trovata la città, usato confronta per trovare posizione</t>
  </si>
  <si>
    <t>4. Quale regione ha il maggior numero di attività aderenti? (In questo caso consideriamo gli ID - Attività a prescindere che siano unici)</t>
  </si>
  <si>
    <t>Creato tabella supporto estratto quali Regioni avessero aderito, con UNICI. CONTA.SE per il tot occorrenze nell'elenco,poi annidamento  CERCA.X((MAX()).</t>
  </si>
  <si>
    <t>5. Nella colonna delle città una, citata più volte in modo corretto, è scritta in modo errato. Quale? In che riga si trova?</t>
  </si>
  <si>
    <t>UNICI per città, CERCAVERT per confronto con elenco città Italiane, trovata la città, usato CONFRONTA per trovare la posizione.</t>
  </si>
  <si>
    <t>6. Quante attività hanno salvato più di 500kg di cibo? (ID - Attività considerando in modo aggregato i risultati se presente in più record)</t>
  </si>
  <si>
    <t xml:space="preserve">UNICI per raggruppare ID attività, SOMMA.SE che restituisce kg per ID attività,SE tot kg per ID Attività &gt;500,VERO allora CONTA.SE </t>
  </si>
  <si>
    <t>7. Quale attività è riuscita ad evitare di gettare più kg di cibo? (ID - Attività considerando in modo aggregato i risultati se presente in più record)</t>
  </si>
  <si>
    <t>Ho utilizzato la funzione unici per raggruppare ID attività, usato SOMMA.SE che restituisce il totale per ID attività,poi annidamento  CERCA.X((MAX()).</t>
  </si>
  <si>
    <t>8. Quante attività hanno l'iscrizione alla piattaforma premium attiva? (colonna I)</t>
  </si>
  <si>
    <t>UNICI per raggruppare ID attività, CERCAVERT che restituisce i valore della colonna I;CONTA.SE() sulla nuova colonna Premium</t>
  </si>
  <si>
    <t>9. Quante attività hanno un proprietario con meno di 30 anni? Qual è la percentuale sul totale? (Calcolare la data al giorno in cui si effettua il test, non solo anno in corso)</t>
  </si>
  <si>
    <t>data nascita CERCA.VERT su colonna I,OGGI, diff e approx per età, SE con &lt;30, CONTA.SE &gt;30, % sul tot.</t>
  </si>
  <si>
    <t>10. Quante ID - Attività  hanno una valutazione superiore a 6? Quanti di questi sono iscritti al programma premium?</t>
  </si>
  <si>
    <t>UNICI per raggruppare ID attività, 2 CERCAVER per Voti e Premium;CONTA.SE per voto &gt;6 e CONTA.PIU.SE per la doppia condizione.</t>
  </si>
  <si>
    <t>11. Quanti ID - Attività hanno effettuato promozioni sui social? Tra i top 10 (per kg di prodotto salvati) quanti lo hanno fatto</t>
  </si>
  <si>
    <t>UNICI ID attività, 2 CERCAVERT , CONTASE per social si, filtro con ordinamento decrescente e sui top10 CONTASE</t>
  </si>
  <si>
    <t>12. Qual è ID - Attività con iscrizione al programma premium (colonna I) e iscritti da oltre 1 anno (colonna J), col numero maggiori di kg salvati? (ID attività)</t>
  </si>
  <si>
    <t>Utilizzata Pivot 12, filtri su premium e iscritti oltre 1 anno Sì, poi ordinati kg salvati in ordine decrescente</t>
  </si>
  <si>
    <t>13. Quale regione ha salvato il maggior numero di kg di cibo? E quale meno?</t>
  </si>
  <si>
    <t>Utilizzata Pivot 13, Regioni in righe e somma KG in Valori, ordinato con filtro la colonna</t>
  </si>
  <si>
    <t>14. Indica la media di kg salvati per le attività che hanno svolto attività social e per quelle che non l'hanno fatto (da considerare in modo distinto le ID-Attività presenti più volte)</t>
  </si>
  <si>
    <t>UNICI per raggruppare ID attività, 2 CERCAVER, 2 INT(MEDIA.PIÙ.SE) 1 per social si e 1 per social no.</t>
  </si>
  <si>
    <t>15. Indica la media di ordini giornalieri effettuati per ciascuna regione.</t>
  </si>
  <si>
    <t>Pivot 15 con valori in media, int valore medio, conc regione e media,TESTO.UNISCI per la trasposta</t>
  </si>
  <si>
    <t>Somma di Kg di Cibo Salvati</t>
  </si>
  <si>
    <t>Media di Ordini</t>
  </si>
  <si>
    <t>(vuoto)</t>
  </si>
  <si>
    <t>Totale complessivo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</si>
</sst>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font>
      <sz val="10"/>
      <color rgb="FF000000"/>
      <name val="Arial"/>
      <scheme val="minor"/>
    </font>
    <font>
      <b/>
      <sz val="11"/>
      <color theme="1"/>
      <name val="Arial"/>
    </font>
    <font>
      <b/>
      <sz val="11"/>
      <color theme="1"/>
      <name val="&quot;Calibri Light&quot;"/>
    </font>
    <font>
      <sz val="10"/>
      <color theme="1"/>
      <name val="Arial"/>
    </font>
    <font>
      <sz val="11"/>
      <color theme="1"/>
      <name val="&quot;Calibri Light&quot;"/>
    </font>
    <font>
      <sz val="11"/>
      <color theme="1"/>
      <name val="Calibri"/>
    </font>
    <font>
      <sz val="16"/>
      <color theme="1"/>
      <name val="Calibri"/>
    </font>
    <font>
      <b/>
      <sz val="11"/>
      <color theme="1"/>
      <name val="Calibri"/>
    </font>
    <font>
      <b/>
      <sz val="10"/>
      <color rgb="FF000000"/>
      <name val="Arial"/>
      <scheme val="minor"/>
    </font>
    <font>
      <sz val="11"/>
      <color rgb="FF242424"/>
      <name val="Aptos Narrow"/>
      <charset val="1"/>
    </font>
    <font>
      <sz val="10"/>
      <name val="Arial"/>
      <family val="2"/>
    </font>
  </fonts>
  <fills count="5">
    <fill>
      <patternFill patternType="none"/>
    </fill>
    <fill>
      <patternFill patternType="gray125"/>
    </fill>
    <fill>
      <patternFill patternType="solid">
        <fgColor rgb="FFE2EFDA"/>
        <bgColor rgb="FFE2EFDA"/>
      </patternFill>
    </fill>
    <fill>
      <patternFill patternType="solid">
        <fgColor rgb="FFFFF2CC"/>
        <bgColor rgb="FFFFF2CC"/>
      </patternFill>
    </fill>
    <fill>
      <patternFill patternType="solid">
        <fgColor rgb="FFF0F0F0"/>
        <bgColor rgb="FF000000"/>
      </patternFill>
    </fill>
  </fills>
  <borders count="29">
    <border>
      <left/>
      <right/>
      <top/>
      <bottom/>
      <diagonal/>
    </border>
    <border>
      <left/>
      <right/>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A0A0A0"/>
      </left>
      <right style="thin">
        <color rgb="FFA0A0A0"/>
      </right>
      <top style="thin">
        <color rgb="FFA0A0A0"/>
      </top>
      <bottom style="thin">
        <color rgb="FFA0A0A0"/>
      </bottom>
      <diagonal/>
    </border>
    <border>
      <left style="thin">
        <color rgb="FFDFDFDF"/>
      </left>
      <right style="thin">
        <color rgb="FFDFDFDF"/>
      </right>
      <top style="thin">
        <color rgb="FFDFDFDF"/>
      </top>
      <bottom style="thin">
        <color rgb="FFDFDFDF"/>
      </bottom>
      <diagonal/>
    </border>
  </borders>
  <cellStyleXfs count="2">
    <xf numFmtId="0" fontId="0" fillId="0" borderId="0"/>
    <xf numFmtId="0" fontId="10" fillId="0" borderId="0"/>
  </cellStyleXfs>
  <cellXfs count="88">
    <xf numFmtId="0" fontId="0" fillId="0" borderId="0" xfId="0" applyFont="1" applyAlignment="1"/>
    <xf numFmtId="0" fontId="3" fillId="0" borderId="0" xfId="0" applyFont="1" applyAlignment="1"/>
    <xf numFmtId="0" fontId="4" fillId="0" borderId="0" xfId="0" applyFont="1" applyAlignment="1">
      <alignment horizontal="center"/>
    </xf>
    <xf numFmtId="0" fontId="5" fillId="0" borderId="0" xfId="0" applyFont="1" applyAlignment="1"/>
    <xf numFmtId="14" fontId="4" fillId="0" borderId="0" xfId="0" applyNumberFormat="1" applyFont="1" applyAlignment="1">
      <alignment horizontal="right"/>
    </xf>
    <xf numFmtId="0" fontId="3" fillId="0" borderId="1" xfId="0" applyFont="1" applyBorder="1" applyAlignment="1"/>
    <xf numFmtId="0" fontId="7" fillId="2" borderId="2" xfId="0" applyFont="1" applyFill="1" applyBorder="1" applyAlignment="1"/>
    <xf numFmtId="0" fontId="7" fillId="2" borderId="3" xfId="0" applyFont="1" applyFill="1" applyBorder="1" applyAlignment="1"/>
    <xf numFmtId="0" fontId="5" fillId="0" borderId="2" xfId="0" applyFont="1" applyBorder="1" applyAlignment="1"/>
    <xf numFmtId="0" fontId="3" fillId="3" borderId="3" xfId="0" applyFont="1" applyFill="1" applyBorder="1" applyAlignment="1"/>
    <xf numFmtId="2" fontId="4" fillId="0" borderId="0" xfId="0" applyNumberFormat="1" applyFont="1" applyAlignment="1">
      <alignment horizontal="center"/>
    </xf>
    <xf numFmtId="2" fontId="3" fillId="0" borderId="0" xfId="0" applyNumberFormat="1" applyFont="1" applyAlignment="1"/>
    <xf numFmtId="1" fontId="4" fillId="0" borderId="0" xfId="0" applyNumberFormat="1" applyFont="1" applyAlignment="1">
      <alignment horizontal="center"/>
    </xf>
    <xf numFmtId="1" fontId="3" fillId="0" borderId="0" xfId="0" applyNumberFormat="1" applyFont="1" applyAlignment="1"/>
    <xf numFmtId="2" fontId="4" fillId="0" borderId="0" xfId="0" applyNumberFormat="1" applyFont="1" applyAlignment="1">
      <alignment horizontal="right"/>
    </xf>
    <xf numFmtId="14" fontId="3" fillId="0" borderId="0" xfId="0" applyNumberFormat="1" applyFont="1" applyAlignment="1"/>
    <xf numFmtId="0" fontId="1" fillId="2" borderId="0" xfId="0" applyNumberFormat="1" applyFont="1" applyFill="1" applyAlignment="1">
      <alignment horizontal="center" vertical="top"/>
    </xf>
    <xf numFmtId="0" fontId="2" fillId="2" borderId="0" xfId="0" applyNumberFormat="1" applyFont="1" applyFill="1" applyAlignment="1">
      <alignment vertical="top"/>
    </xf>
    <xf numFmtId="0" fontId="2" fillId="2" borderId="0" xfId="0" applyNumberFormat="1" applyFont="1" applyFill="1" applyAlignment="1">
      <alignment horizontal="center" vertical="top"/>
    </xf>
    <xf numFmtId="0" fontId="3" fillId="3" borderId="3" xfId="0" applyFont="1" applyFill="1" applyBorder="1" applyAlignment="1">
      <alignment wrapText="1"/>
    </xf>
    <xf numFmtId="0" fontId="3" fillId="0" borderId="3" xfId="0" applyFont="1" applyBorder="1" applyAlignment="1">
      <alignment wrapText="1"/>
    </xf>
    <xf numFmtId="0" fontId="3" fillId="0" borderId="0" xfId="0" applyFont="1" applyAlignment="1">
      <alignment wrapText="1"/>
    </xf>
    <xf numFmtId="49" fontId="2" fillId="2" borderId="0" xfId="0" applyNumberFormat="1" applyFont="1" applyFill="1" applyAlignment="1">
      <alignment vertical="top"/>
    </xf>
    <xf numFmtId="49" fontId="5" fillId="0" borderId="0" xfId="0" applyNumberFormat="1" applyFont="1" applyAlignment="1"/>
    <xf numFmtId="49" fontId="3" fillId="0" borderId="0" xfId="0" applyNumberFormat="1" applyFont="1" applyAlignment="1"/>
    <xf numFmtId="0" fontId="0" fillId="0" borderId="0" xfId="0" applyFont="1" applyAlignment="1"/>
    <xf numFmtId="0" fontId="8" fillId="0" borderId="0" xfId="0" applyFont="1" applyAlignment="1"/>
    <xf numFmtId="0" fontId="0" fillId="0" borderId="4" xfId="0" applyFont="1" applyBorder="1" applyAlignment="1"/>
    <xf numFmtId="0" fontId="0" fillId="0" borderId="5" xfId="0" applyFont="1" applyBorder="1" applyAlignment="1"/>
    <xf numFmtId="0" fontId="0" fillId="0" borderId="6" xfId="0" applyFont="1" applyBorder="1" applyAlignment="1"/>
    <xf numFmtId="0" fontId="0" fillId="0" borderId="7" xfId="0" applyFont="1" applyBorder="1" applyAlignment="1"/>
    <xf numFmtId="0" fontId="0" fillId="0" borderId="0" xfId="0" applyFont="1" applyBorder="1" applyAlignment="1"/>
    <xf numFmtId="0" fontId="0" fillId="0" borderId="8" xfId="0" applyFont="1" applyBorder="1" applyAlignment="1"/>
    <xf numFmtId="0" fontId="0" fillId="0" borderId="7" xfId="0" applyFont="1" applyBorder="1" applyAlignment="1">
      <alignment wrapText="1"/>
    </xf>
    <xf numFmtId="14" fontId="0" fillId="0" borderId="0" xfId="0" applyNumberFormat="1" applyFont="1" applyBorder="1" applyAlignment="1"/>
    <xf numFmtId="1" fontId="0" fillId="0" borderId="0" xfId="0" applyNumberFormat="1" applyFont="1" applyBorder="1" applyAlignment="1"/>
    <xf numFmtId="0" fontId="0" fillId="0" borderId="9" xfId="0" applyFont="1" applyBorder="1" applyAlignment="1"/>
    <xf numFmtId="14" fontId="0" fillId="0" borderId="10" xfId="0" applyNumberFormat="1" applyFont="1" applyBorder="1" applyAlignment="1"/>
    <xf numFmtId="1" fontId="0" fillId="0" borderId="10" xfId="0" applyNumberFormat="1" applyFont="1" applyBorder="1" applyAlignment="1"/>
    <xf numFmtId="0" fontId="0" fillId="0" borderId="10" xfId="0" applyFont="1" applyBorder="1" applyAlignment="1"/>
    <xf numFmtId="0" fontId="0" fillId="0" borderId="11" xfId="0" applyFont="1" applyBorder="1" applyAlignment="1"/>
    <xf numFmtId="9" fontId="0" fillId="0" borderId="0" xfId="0" applyNumberFormat="1" applyFont="1" applyBorder="1" applyAlignment="1"/>
    <xf numFmtId="0" fontId="0" fillId="0" borderId="0" xfId="0" applyFont="1" applyBorder="1" applyAlignment="1">
      <alignment wrapText="1"/>
    </xf>
    <xf numFmtId="49" fontId="0" fillId="0" borderId="0" xfId="0" applyNumberFormat="1" applyFont="1" applyAlignment="1"/>
    <xf numFmtId="1" fontId="0" fillId="0" borderId="5" xfId="0" applyNumberFormat="1" applyFont="1" applyBorder="1" applyAlignment="1"/>
    <xf numFmtId="49" fontId="0" fillId="0" borderId="0" xfId="0" applyNumberFormat="1" applyFont="1" applyBorder="1" applyAlignment="1"/>
    <xf numFmtId="0" fontId="0" fillId="0" borderId="8" xfId="0" applyFont="1" applyBorder="1" applyAlignment="1">
      <alignment wrapText="1"/>
    </xf>
    <xf numFmtId="49" fontId="4" fillId="0" borderId="0" xfId="0" applyNumberFormat="1" applyFont="1" applyAlignment="1">
      <alignment horizontal="center"/>
    </xf>
    <xf numFmtId="0" fontId="0" fillId="0" borderId="0" xfId="0" pivotButton="1" applyFont="1" applyAlignment="1"/>
    <xf numFmtId="0" fontId="0" fillId="0" borderId="0" xfId="0" applyNumberFormat="1" applyFont="1" applyAlignment="1"/>
    <xf numFmtId="2" fontId="0" fillId="0" borderId="0" xfId="0" applyNumberFormat="1" applyFont="1" applyBorder="1" applyAlignment="1"/>
    <xf numFmtId="0" fontId="0" fillId="0" borderId="15" xfId="0" applyFont="1" applyBorder="1" applyAlignment="1"/>
    <xf numFmtId="0" fontId="0" fillId="0" borderId="16" xfId="0" applyFont="1" applyBorder="1" applyAlignment="1"/>
    <xf numFmtId="0" fontId="0" fillId="0" borderId="17" xfId="0" applyFont="1" applyBorder="1" applyAlignment="1"/>
    <xf numFmtId="0" fontId="0" fillId="0" borderId="3" xfId="0" applyFont="1" applyBorder="1" applyAlignment="1"/>
    <xf numFmtId="0" fontId="0" fillId="0" borderId="18" xfId="0" applyFont="1" applyBorder="1" applyAlignment="1"/>
    <xf numFmtId="0" fontId="0" fillId="0" borderId="19" xfId="0" applyFont="1" applyBorder="1" applyAlignment="1"/>
    <xf numFmtId="0" fontId="0" fillId="0" borderId="20" xfId="0" applyFont="1" applyBorder="1" applyAlignment="1"/>
    <xf numFmtId="0" fontId="0" fillId="0" borderId="21" xfId="0" applyFont="1" applyBorder="1" applyAlignment="1"/>
    <xf numFmtId="0" fontId="0" fillId="0" borderId="22" xfId="0" applyFont="1" applyBorder="1" applyAlignment="1"/>
    <xf numFmtId="0" fontId="0" fillId="0" borderId="23" xfId="0" applyFont="1" applyBorder="1" applyAlignment="1"/>
    <xf numFmtId="0" fontId="9" fillId="0" borderId="23" xfId="0" applyFont="1" applyBorder="1" applyAlignment="1"/>
    <xf numFmtId="0" fontId="0" fillId="0" borderId="1" xfId="0" applyFont="1" applyBorder="1" applyAlignment="1"/>
    <xf numFmtId="0" fontId="9" fillId="0" borderId="0" xfId="0" applyFont="1" applyAlignment="1">
      <alignment wrapText="1"/>
    </xf>
    <xf numFmtId="0" fontId="0" fillId="0" borderId="0" xfId="0" applyFont="1" applyAlignment="1"/>
    <xf numFmtId="164" fontId="0" fillId="0" borderId="0" xfId="0" applyNumberFormat="1" applyFont="1" applyAlignment="1"/>
    <xf numFmtId="0" fontId="0" fillId="0" borderId="0" xfId="0" applyAlignment="1">
      <alignment vertical="top" wrapText="1"/>
    </xf>
    <xf numFmtId="0" fontId="0" fillId="4" borderId="27" xfId="0" applyFill="1" applyBorder="1" applyAlignment="1">
      <alignment vertical="top" wrapText="1"/>
    </xf>
    <xf numFmtId="0" fontId="0" fillId="0" borderId="28" xfId="0" applyBorder="1" applyAlignment="1">
      <alignment vertical="top" wrapText="1"/>
    </xf>
    <xf numFmtId="49" fontId="0" fillId="0" borderId="0" xfId="0" applyNumberFormat="1" applyFont="1" applyAlignment="1">
      <alignment wrapText="1"/>
    </xf>
    <xf numFmtId="0" fontId="8" fillId="0" borderId="12" xfId="0" applyFont="1" applyBorder="1" applyAlignment="1">
      <alignment horizontal="center" vertical="center"/>
    </xf>
    <xf numFmtId="0" fontId="8" fillId="0" borderId="14" xfId="0" applyFont="1" applyBorder="1" applyAlignment="1">
      <alignment horizontal="center" vertical="center"/>
    </xf>
    <xf numFmtId="0" fontId="8" fillId="0" borderId="13" xfId="0" applyFont="1" applyBorder="1" applyAlignment="1">
      <alignment horizontal="center" vertical="center"/>
    </xf>
    <xf numFmtId="0" fontId="8" fillId="0" borderId="24" xfId="0" applyFont="1" applyBorder="1" applyAlignment="1">
      <alignment horizontal="center" vertical="center"/>
    </xf>
    <xf numFmtId="0" fontId="8" fillId="0" borderId="25" xfId="0" applyFont="1" applyBorder="1" applyAlignment="1">
      <alignment horizontal="center" vertical="center"/>
    </xf>
    <xf numFmtId="0" fontId="8" fillId="0" borderId="26"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6" xfId="0" applyFont="1" applyBorder="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vertical="center"/>
    </xf>
    <xf numFmtId="0" fontId="8" fillId="0" borderId="13" xfId="0" applyFont="1" applyBorder="1" applyAlignment="1">
      <alignment vertical="center"/>
    </xf>
    <xf numFmtId="0" fontId="8" fillId="0" borderId="14" xfId="0" applyFont="1" applyBorder="1" applyAlignment="1">
      <alignment vertical="center"/>
    </xf>
    <xf numFmtId="0" fontId="6" fillId="0" borderId="0" xfId="0" applyFont="1" applyAlignment="1">
      <alignment wrapText="1"/>
    </xf>
    <xf numFmtId="0" fontId="0" fillId="0" borderId="0" xfId="0" applyFont="1" applyAlignment="1"/>
    <xf numFmtId="0" fontId="8" fillId="0" borderId="0" xfId="0" applyFont="1" applyAlignment="1">
      <alignment horizontal="center" vertical="center"/>
    </xf>
  </cellXfs>
  <cellStyles count="2">
    <cellStyle name="Normale" xfId="0" builtinId="0"/>
    <cellStyle name="Normale_CONTEGGIO COMUNI DAL 1861 (version 1)" xfId="1" xr:uid="{610364E1-0D21-49CC-A938-0A41D0EA1B25}"/>
  </cellStyles>
  <dxfs count="26">
    <dxf>
      <font>
        <color rgb="FF9C0006"/>
      </font>
      <fill>
        <patternFill>
          <bgColor rgb="FFFFC7CE"/>
        </patternFill>
      </fill>
    </dxf>
    <dxf>
      <font>
        <b val="0"/>
        <i val="0"/>
        <strike val="0"/>
        <condense val="0"/>
        <extend val="0"/>
        <outline val="0"/>
        <shadow val="0"/>
        <u val="none"/>
        <vertAlign val="baseline"/>
        <sz val="11"/>
        <color theme="1"/>
        <name val="&quot;Calibri Light&quot;"/>
        <scheme val="none"/>
      </font>
      <alignment horizontal="center" vertical="bottom" textRotation="0" wrapText="0" indent="0" justifyLastLine="0" shrinkToFit="0" readingOrder="0"/>
    </dxf>
    <dxf>
      <font>
        <b val="0"/>
        <i val="0"/>
        <strike val="0"/>
        <condense val="0"/>
        <extend val="0"/>
        <outline val="0"/>
        <shadow val="0"/>
        <u val="none"/>
        <vertAlign val="baseline"/>
        <sz val="11"/>
        <color theme="1"/>
        <name val="&quot;Calibri Light&quot;"/>
        <scheme val="none"/>
      </font>
      <alignment horizontal="center" vertical="bottom" textRotation="0" wrapText="0" indent="0" justifyLastLine="0" shrinkToFit="0" readingOrder="0"/>
    </dxf>
    <dxf>
      <font>
        <b val="0"/>
        <i val="0"/>
        <strike val="0"/>
        <condense val="0"/>
        <extend val="0"/>
        <outline val="0"/>
        <shadow val="0"/>
        <u val="none"/>
        <vertAlign val="baseline"/>
        <sz val="11"/>
        <color theme="1"/>
        <name val="&quot;Calibri Light&quot;"/>
        <scheme val="none"/>
      </font>
      <alignment horizontal="center" vertical="bottom" textRotation="0" wrapText="0" indent="0" justifyLastLine="0" shrinkToFit="0" readingOrder="0"/>
    </dxf>
    <dxf>
      <font>
        <b val="0"/>
        <i val="0"/>
        <strike val="0"/>
        <condense val="0"/>
        <extend val="0"/>
        <outline val="0"/>
        <shadow val="0"/>
        <u val="none"/>
        <vertAlign val="baseline"/>
        <sz val="11"/>
        <color theme="1"/>
        <name val="&quot;Calibri Light&quot;"/>
        <scheme val="none"/>
      </font>
      <numFmt numFmtId="2" formatCode="0.00"/>
      <alignment horizontal="center" vertical="bottom" textRotation="0" wrapText="0" indent="0" justifyLastLine="0" shrinkToFit="0" readingOrder="0"/>
    </dxf>
    <dxf>
      <font>
        <b val="0"/>
        <i val="0"/>
        <strike val="0"/>
        <condense val="0"/>
        <extend val="0"/>
        <outline val="0"/>
        <shadow val="0"/>
        <u val="none"/>
        <vertAlign val="baseline"/>
        <sz val="11"/>
        <color theme="1"/>
        <name val="&quot;Calibri Light&quot;"/>
        <scheme val="none"/>
      </font>
      <numFmt numFmtId="19" formatCode="dd/mm/yyyy"/>
      <alignment horizontal="right" vertical="bottom" textRotation="0" wrapText="0" indent="0" justifyLastLine="0" shrinkToFit="0" readingOrder="0"/>
    </dxf>
    <dxf>
      <font>
        <b val="0"/>
        <i val="0"/>
        <strike val="0"/>
        <condense val="0"/>
        <extend val="0"/>
        <outline val="0"/>
        <shadow val="0"/>
        <u val="none"/>
        <vertAlign val="baseline"/>
        <sz val="11"/>
        <color theme="1"/>
        <name val="&quot;Calibri Light&quot;"/>
        <scheme val="none"/>
      </font>
      <numFmt numFmtId="2" formatCode="0.00"/>
      <alignment horizontal="right" vertical="bottom" textRotation="0" wrapText="0" indent="0" justifyLastLine="0" shrinkToFit="0" readingOrder="0"/>
    </dxf>
    <dxf>
      <font>
        <b val="0"/>
        <i val="0"/>
        <strike val="0"/>
        <condense val="0"/>
        <extend val="0"/>
        <outline val="0"/>
        <shadow val="0"/>
        <u val="none"/>
        <vertAlign val="baseline"/>
        <sz val="11"/>
        <color theme="1"/>
        <name val="&quot;Calibri Light&quot;"/>
        <scheme val="none"/>
      </font>
      <numFmt numFmtId="2" formatCode="0.00"/>
      <alignment horizontal="right" vertical="bottom" textRotation="0" wrapText="0" indent="0" justifyLastLine="0" shrinkToFit="0" readingOrder="0"/>
    </dxf>
    <dxf>
      <font>
        <b val="0"/>
        <i val="0"/>
        <strike val="0"/>
        <condense val="0"/>
        <extend val="0"/>
        <outline val="0"/>
        <shadow val="0"/>
        <u val="none"/>
        <vertAlign val="baseline"/>
        <sz val="11"/>
        <color theme="1"/>
        <name val="Calibri"/>
        <scheme val="none"/>
      </font>
      <numFmt numFmtId="30" formatCode="@"/>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scheme val="none"/>
      </font>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scheme val="none"/>
      </font>
      <alignment horizontal="general" vertical="bottom" textRotation="0" wrapText="0" indent="0" justifyLastLine="0" shrinkToFit="0" readingOrder="0"/>
    </dxf>
    <dxf>
      <font>
        <b val="0"/>
        <i val="0"/>
        <strike val="0"/>
        <condense val="0"/>
        <extend val="0"/>
        <outline val="0"/>
        <shadow val="0"/>
        <u val="none"/>
        <vertAlign val="baseline"/>
        <sz val="11"/>
        <color theme="1"/>
        <name val="&quot;Calibri Light&quot;"/>
        <scheme val="none"/>
      </font>
      <numFmt numFmtId="1" formatCode="0"/>
      <alignment horizontal="center" vertical="bottom" textRotation="0" wrapText="0" indent="0" justifyLastLine="0" shrinkToFit="0" readingOrder="0"/>
    </dxf>
    <dxf>
      <font>
        <b val="0"/>
        <i val="0"/>
        <strike val="0"/>
        <condense val="0"/>
        <extend val="0"/>
        <outline val="0"/>
        <shadow val="0"/>
        <u val="none"/>
        <vertAlign val="baseline"/>
        <sz val="11"/>
        <color theme="1"/>
        <name val="&quot;Calibri Light&quot;"/>
        <scheme val="none"/>
      </font>
      <alignment horizontal="center" vertical="bottom" textRotation="0" wrapText="0" indent="0" justifyLastLine="0" shrinkToFit="0" readingOrder="0"/>
    </dxf>
    <dxf>
      <font>
        <b val="0"/>
        <i val="0"/>
        <strike val="0"/>
        <condense val="0"/>
        <extend val="0"/>
        <outline val="0"/>
        <shadow val="0"/>
        <u val="none"/>
        <vertAlign val="baseline"/>
        <sz val="11"/>
        <color theme="1"/>
        <name val="&quot;Calibri Light&quot;"/>
        <scheme val="none"/>
      </font>
      <alignment horizontal="center" vertical="bottom" textRotation="0" wrapText="0" indent="0" justifyLastLine="0" shrinkToFit="0" readingOrder="0"/>
    </dxf>
    <dxf>
      <font>
        <b val="0"/>
        <i val="0"/>
        <strike val="0"/>
        <condense val="0"/>
        <extend val="0"/>
        <outline val="0"/>
        <shadow val="0"/>
        <u val="none"/>
        <vertAlign val="baseline"/>
        <sz val="11"/>
        <color theme="1"/>
        <name val="&quot;Calibri Light&quot;"/>
        <scheme val="none"/>
      </font>
      <alignment horizontal="center" vertical="bottom" textRotation="0" wrapText="0" indent="0" justifyLastLine="0" shrinkToFit="0" readingOrder="0"/>
    </dxf>
    <dxf>
      <font>
        <b val="0"/>
        <i val="0"/>
        <strike val="0"/>
        <condense val="0"/>
        <extend val="0"/>
        <outline val="0"/>
        <shadow val="0"/>
        <u val="none"/>
        <vertAlign val="baseline"/>
        <sz val="11"/>
        <color theme="1"/>
        <name val="&quot;Calibri Light&quot;"/>
        <scheme val="none"/>
      </font>
      <alignment horizontal="center" vertical="bottom" textRotation="0" wrapText="0" indent="0" justifyLastLine="0" shrinkToFit="0" readingOrder="0"/>
    </dxf>
    <dxf>
      <font>
        <b val="0"/>
        <i val="0"/>
        <strike val="0"/>
        <condense val="0"/>
        <extend val="0"/>
        <outline val="0"/>
        <shadow val="0"/>
        <u val="none"/>
        <vertAlign val="baseline"/>
        <sz val="11"/>
        <color theme="1"/>
        <name val="&quot;Calibri Light&quot;"/>
        <scheme val="none"/>
      </font>
      <numFmt numFmtId="2" formatCode="0.00"/>
      <alignment horizontal="center" vertical="bottom" textRotation="0" wrapText="0" indent="0" justifyLastLine="0" shrinkToFit="0" readingOrder="0"/>
    </dxf>
    <dxf>
      <font>
        <b val="0"/>
        <i val="0"/>
        <strike val="0"/>
        <condense val="0"/>
        <extend val="0"/>
        <outline val="0"/>
        <shadow val="0"/>
        <u val="none"/>
        <vertAlign val="baseline"/>
        <sz val="11"/>
        <color theme="1"/>
        <name val="&quot;Calibri Light&quot;"/>
        <scheme val="none"/>
      </font>
      <numFmt numFmtId="19" formatCode="dd/mm/yyyy"/>
      <alignment horizontal="right" vertical="bottom" textRotation="0" wrapText="0" indent="0" justifyLastLine="0" shrinkToFit="0" readingOrder="0"/>
    </dxf>
    <dxf>
      <font>
        <b val="0"/>
        <i val="0"/>
        <strike val="0"/>
        <condense val="0"/>
        <extend val="0"/>
        <outline val="0"/>
        <shadow val="0"/>
        <u val="none"/>
        <vertAlign val="baseline"/>
        <sz val="11"/>
        <color theme="1"/>
        <name val="&quot;Calibri Light&quot;"/>
        <scheme val="none"/>
      </font>
      <numFmt numFmtId="2" formatCode="0.00"/>
      <alignment horizontal="right" vertical="bottom" textRotation="0" wrapText="0" indent="0" justifyLastLine="0" shrinkToFit="0" readingOrder="0"/>
    </dxf>
    <dxf>
      <font>
        <b val="0"/>
        <i val="0"/>
        <strike val="0"/>
        <condense val="0"/>
        <extend val="0"/>
        <outline val="0"/>
        <shadow val="0"/>
        <u val="none"/>
        <vertAlign val="baseline"/>
        <sz val="11"/>
        <color theme="1"/>
        <name val="&quot;Calibri Light&quot;"/>
        <scheme val="none"/>
      </font>
      <numFmt numFmtId="2" formatCode="0.00"/>
      <alignment horizontal="right" vertical="bottom" textRotation="0" wrapText="0" indent="0" justifyLastLine="0" shrinkToFit="0" readingOrder="0"/>
    </dxf>
    <dxf>
      <font>
        <b val="0"/>
        <i val="0"/>
        <strike val="0"/>
        <condense val="0"/>
        <extend val="0"/>
        <outline val="0"/>
        <shadow val="0"/>
        <u val="none"/>
        <vertAlign val="baseline"/>
        <sz val="11"/>
        <color theme="1"/>
        <name val="Calibri"/>
        <scheme val="none"/>
      </font>
      <numFmt numFmtId="30" formatCode="@"/>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scheme val="none"/>
      </font>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scheme val="none"/>
      </font>
      <alignment horizontal="general" vertical="bottom" textRotation="0" wrapText="0" indent="0" justifyLastLine="0" shrinkToFit="0" readingOrder="0"/>
    </dxf>
    <dxf>
      <font>
        <b val="0"/>
        <i val="0"/>
        <strike val="0"/>
        <condense val="0"/>
        <extend val="0"/>
        <outline val="0"/>
        <shadow val="0"/>
        <u val="none"/>
        <vertAlign val="baseline"/>
        <sz val="11"/>
        <color theme="1"/>
        <name val="&quot;Calibri Light&quot;"/>
        <scheme val="none"/>
      </font>
      <numFmt numFmtId="1" formatCode="0"/>
      <alignment horizontal="center" vertical="bottom" textRotation="0" wrapText="0" indent="0" justifyLastLine="0" shrinkToFit="0" readingOrder="0"/>
    </dxf>
    <dxf>
      <font>
        <b val="0"/>
        <i val="0"/>
        <strike val="0"/>
        <condense val="0"/>
        <extend val="0"/>
        <outline val="0"/>
        <shadow val="0"/>
        <u val="none"/>
        <vertAlign val="baseline"/>
        <sz val="11"/>
        <color theme="1"/>
        <name val="&quot;Calibri Light&quot;"/>
        <scheme val="none"/>
      </font>
      <alignment horizontal="center" vertical="bottom" textRotation="0" wrapText="0" indent="0" justifyLastLine="0" shrinkToFit="0" readingOrder="0"/>
    </dxf>
    <dxf>
      <numFmt numFmtId="164" formatCode="0.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pivotCacheDefinition" Target="pivotCache/pivotCacheDefinition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Excel Services" refreshedDate="46176.713418287036" createdVersion="8" refreshedVersion="8" minRefreshableVersion="3" recordCount="304" xr:uid="{5D0B50D3-F9DF-473B-9B46-535D0A85611A}">
  <cacheSource type="worksheet">
    <worksheetSource ref="A1:K1048576" sheet="RawData"/>
  </cacheSource>
  <cacheFields count="11">
    <cacheField name="ID - Attività" numFmtId="1">
      <sharedItems containsString="0" containsBlank="1" containsNumber="1" containsInteger="1" minValue="2317" maxValue="5592" count="285">
        <n v="2317"/>
        <n v="4300"/>
        <n v="2705"/>
        <n v="3392"/>
        <n v="5196"/>
        <n v="4104"/>
        <n v="4657"/>
        <n v="4433"/>
        <n v="5411"/>
        <n v="2839"/>
        <n v="2623"/>
        <n v="2789"/>
        <n v="2793"/>
        <n v="3022"/>
        <n v="3943"/>
        <n v="3783"/>
        <n v="4951"/>
        <n v="5356"/>
        <n v="5063"/>
        <n v="4159"/>
        <n v="5473"/>
        <n v="3028"/>
        <n v="3071"/>
        <n v="5592"/>
        <n v="3573"/>
        <n v="2681"/>
        <n v="4736"/>
        <n v="4396"/>
        <n v="3475"/>
        <n v="3681"/>
        <n v="4150"/>
        <n v="4561"/>
        <n v="4661"/>
        <n v="3394"/>
        <n v="3717"/>
        <n v="4938"/>
        <n v="4332"/>
        <n v="2532"/>
        <n v="5477"/>
        <n v="2943"/>
        <n v="3969"/>
        <n v="4468"/>
        <n v="3936"/>
        <n v="4349"/>
        <n v="4596"/>
        <n v="4281"/>
        <n v="5516"/>
        <n v="5160"/>
        <n v="2845"/>
        <n v="2677"/>
        <n v="2656"/>
        <n v="3601"/>
        <n v="3033"/>
        <n v="5523"/>
        <n v="2857"/>
        <n v="2629"/>
        <n v="3575"/>
        <n v="4456"/>
        <n v="5049"/>
        <n v="3065"/>
        <n v="3868"/>
        <n v="5054"/>
        <n v="5343"/>
        <n v="3675"/>
        <n v="4074"/>
        <n v="3972"/>
        <n v="4619"/>
        <n v="2910"/>
        <n v="3700"/>
        <n v="5052"/>
        <n v="2518"/>
        <n v="4553"/>
        <n v="4343"/>
        <n v="3939"/>
        <n v="3564"/>
        <n v="4924"/>
        <n v="3067"/>
        <n v="3048"/>
        <n v="3380"/>
        <n v="3077"/>
        <n v="4312"/>
        <n v="3363"/>
        <n v="2986"/>
        <n v="3215"/>
        <n v="3753"/>
        <n v="5529"/>
        <n v="4046"/>
        <n v="4431"/>
        <n v="5031"/>
        <n v="3240"/>
        <n v="5378"/>
        <n v="3539"/>
        <n v="3116"/>
        <n v="5328"/>
        <n v="5059"/>
        <n v="2826"/>
        <n v="3648"/>
        <n v="5296"/>
        <n v="4662"/>
        <n v="2395"/>
        <n v="4635"/>
        <n v="2322"/>
        <n v="5533"/>
        <n v="4726"/>
        <n v="2639"/>
        <n v="5291"/>
        <n v="3414"/>
        <n v="4992"/>
        <n v="4435"/>
        <n v="2833"/>
        <n v="3011"/>
        <n v="4941"/>
        <n v="3418"/>
        <n v="4646"/>
        <n v="3354"/>
        <n v="4496"/>
        <n v="4940"/>
        <n v="4886"/>
        <n v="5272"/>
        <n v="4625"/>
        <n v="3324"/>
        <n v="2336"/>
        <n v="5381"/>
        <n v="3113"/>
        <n v="2354"/>
        <n v="5057"/>
        <n v="4094"/>
        <n v="3888"/>
        <n v="2772"/>
        <n v="4741"/>
        <n v="5413"/>
        <n v="2411"/>
        <n v="5325"/>
        <n v="3433"/>
        <n v="4455"/>
        <n v="4282"/>
        <n v="5429"/>
        <n v="3567"/>
        <n v="5282"/>
        <n v="3086"/>
        <n v="3571"/>
        <n v="5013"/>
        <n v="4898"/>
        <n v="3912"/>
        <n v="2523"/>
        <n v="4620"/>
        <n v="2420"/>
        <n v="3582"/>
        <n v="4545"/>
        <n v="3579"/>
        <n v="3552"/>
        <n v="3620"/>
        <n v="2482"/>
        <n v="5112"/>
        <n v="4398"/>
        <n v="5180"/>
        <n v="4511"/>
        <n v="5255"/>
        <n v="3631"/>
        <n v="4382"/>
        <n v="2505"/>
        <n v="4655"/>
        <n v="5131"/>
        <n v="4918"/>
        <n v="3511"/>
        <n v="5025"/>
        <n v="2987"/>
        <n v="2495"/>
        <n v="3883"/>
        <n v="4632"/>
        <n v="3676"/>
        <n v="5079"/>
        <n v="3286"/>
        <n v="4885"/>
        <n v="4936"/>
        <n v="2419"/>
        <n v="4966"/>
        <n v="3192"/>
        <n v="4597"/>
        <n v="4894"/>
        <n v="4105"/>
        <n v="2551"/>
        <n v="4502"/>
        <n v="2838"/>
        <n v="4290"/>
        <n v="2899"/>
        <n v="4152"/>
        <n v="2514"/>
        <n v="4602"/>
        <n v="3184"/>
        <n v="2646"/>
        <n v="2765"/>
        <n v="2371"/>
        <n v="3819"/>
        <n v="4007"/>
        <n v="4012"/>
        <n v="4855"/>
        <n v="5233"/>
        <n v="3910"/>
        <n v="2469"/>
        <n v="4554"/>
        <n v="4033"/>
        <n v="3752"/>
        <n v="4864"/>
        <n v="2890"/>
        <n v="3316"/>
        <n v="5514"/>
        <n v="5070"/>
        <n v="5243"/>
        <n v="4448"/>
        <n v="4207"/>
        <n v="3172"/>
        <n v="4800"/>
        <n v="3472"/>
        <n v="4297"/>
        <n v="5379"/>
        <n v="5307"/>
        <n v="5459"/>
        <n v="4124"/>
        <n v="4169"/>
        <n v="5400"/>
        <n v="5563"/>
        <n v="4149"/>
        <n v="4421"/>
        <n v="4331"/>
        <n v="4660"/>
        <n v="3906"/>
        <n v="2774"/>
        <n v="3604"/>
        <n v="2673"/>
        <n v="4735"/>
        <n v="2546"/>
        <n v="2509"/>
        <n v="2851"/>
        <n v="4932"/>
        <n v="2572"/>
        <n v="5136"/>
        <n v="3669"/>
        <n v="4705"/>
        <n v="3032"/>
        <n v="5222"/>
        <n v="3091"/>
        <n v="5122"/>
        <n v="2400"/>
        <n v="3372"/>
        <n v="3358"/>
        <n v="3190"/>
        <n v="5531"/>
        <n v="4572"/>
        <n v="4576"/>
        <n v="5485"/>
        <n v="4301"/>
        <n v="5491"/>
        <n v="4233"/>
        <n v="4834"/>
        <n v="3068"/>
        <n v="5553"/>
        <n v="4699"/>
        <n v="5443"/>
        <n v="4246"/>
        <n v="4353"/>
        <n v="3685"/>
        <n v="2795"/>
        <n v="2496"/>
        <n v="3004"/>
        <n v="2330"/>
        <n v="4858"/>
        <n v="5256"/>
        <n v="3894"/>
        <n v="2500"/>
        <n v="3488"/>
        <n v="4622"/>
        <n v="2891"/>
        <n v="4981"/>
        <n v="3383"/>
        <n v="4173"/>
        <n v="2810"/>
        <n v="2382"/>
        <n v="3811"/>
        <n v="3341"/>
        <n v="4636"/>
        <n v="2731"/>
        <n v="4071"/>
        <n v="4333"/>
        <m/>
      </sharedItems>
    </cacheField>
    <cacheField name="Città" numFmtId="0">
      <sharedItems containsBlank="1" count="204">
        <s v="Roma"/>
        <s v="Milano"/>
        <s v="Napoli"/>
        <s v="Torino"/>
        <s v="Palermo"/>
        <s v="Genova"/>
        <s v="Bologna"/>
        <s v="Firenze"/>
        <s v="Bari"/>
        <s v="Catania"/>
        <s v="Venezia"/>
        <s v="Verona"/>
        <s v="Messina"/>
        <s v="Padova"/>
        <s v="Trieste"/>
        <s v="Brescia"/>
        <s v="Taranto"/>
        <s v="Prato"/>
        <s v="Parma"/>
        <s v="Reggio Calabria"/>
        <s v="Modena"/>
        <s v="Reggio Emilia"/>
        <s v="Perugia"/>
        <s v="Livorno"/>
        <s v="Ravenna"/>
        <s v="Cagliari"/>
        <s v="Foggia"/>
        <s v="Rimini"/>
        <s v="Salerno"/>
        <s v="Ferrara"/>
        <s v="Sassari"/>
        <s v="Siracusa"/>
        <s v="Pescara"/>
        <s v="Monza"/>
        <s v="Latina"/>
        <s v="Bergamo"/>
        <s v="Forlì"/>
        <s v="Giugliano in Campania"/>
        <s v="Trento"/>
        <s v="Vicenza"/>
        <s v="Terni"/>
        <s v="Novara"/>
        <s v="Bolzano"/>
        <s v="Piacenza"/>
        <s v="Ancona"/>
        <s v="Arezzo"/>
        <s v="Andria"/>
        <s v="Udine"/>
        <s v="Cesena"/>
        <s v="Lecce"/>
        <s v="La Spezia"/>
        <s v="Pesaro"/>
        <s v="Alessandria"/>
        <s v="Barletta"/>
        <s v="Catanzaro"/>
        <s v="Pistoia"/>
        <s v="Brindisi"/>
        <s v="Pisa"/>
        <s v="Torre del Greco"/>
        <s v="Como"/>
        <s v="Lucca"/>
        <s v="Guidonia Montecelio"/>
        <s v="Molano"/>
        <s v="Siena"/>
        <s v="Portici"/>
        <s v="Trani"/>
        <s v="Chieti"/>
        <s v="Velletri"/>
        <s v="Cava de' Tirreni"/>
        <s v="Acireale"/>
        <s v="Rovigo"/>
        <s v="Civitavecchia"/>
        <s v="Gallarate"/>
        <s v="Pordenone"/>
        <s v="Aversa"/>
        <s v="Montesilvano"/>
        <s v="Mazara del Vallo"/>
        <s v="Ascoli Piceno"/>
        <s v="Battipaglia"/>
        <s v="Campobasso"/>
        <s v="Scafati"/>
        <s v="Casalnuovo di Napoli"/>
        <s v="Rho"/>
        <s v="Chioggia"/>
        <s v="Scandicci"/>
        <s v="Collegno"/>
        <s v="Martina Franca"/>
        <s v="Monopoli"/>
        <s v="Rivoli"/>
        <s v="Paternò"/>
        <s v="Misterbianco"/>
        <s v="Nichelino"/>
        <s v="Mantova"/>
        <s v="San Benedetto del Tronto"/>
        <s v="Frosinone"/>
        <s v="Lecco"/>
        <s v="Corato"/>
        <s v="Empoli"/>
        <s v="Cologno Monzese"/>
        <s v="Settimo Torinese"/>
        <s v="Rieti"/>
        <s v="Paderno Dugnano"/>
        <s v="Sesto Fiorentino"/>
        <s v="Nettuno"/>
        <s v="San Giorgio a Cremano"/>
        <s v="Vercelli"/>
        <s v="Capannori"/>
        <s v="Alcamo"/>
        <s v="Nocera Inferiore"/>
        <s v="Biella"/>
        <s v="Senigallia"/>
        <s v="Terracina"/>
        <s v="Lodi"/>
        <s v="Gravina in Puglia"/>
        <s v="Cascina"/>
        <s v="Campi Bisenzio"/>
        <s v="Torre Annunziata"/>
        <s v="Bassano del Grappa"/>
        <s v="Seregno"/>
        <s v="Macerata"/>
        <s v="Ardea"/>
        <s v="Imperia"/>
        <s v="Lissone"/>
        <s v="Avezzano"/>
        <s v="Barcellona Pozzo di Gotto"/>
        <s v="San Donà di Piave"/>
        <s v="Rozzano"/>
        <s v="Sassuolo"/>
        <s v="Sciacca"/>
        <s v="Ladispoli"/>
        <s v="Alghero"/>
        <s v="Civitanova Marche"/>
        <s v="Desio"/>
        <s v="Jesi"/>
        <s v="Città di Castello"/>
        <s v="Corigliano Calabro"/>
        <s v="Albano Laziale"/>
        <s v="Marcianise"/>
        <s v="Vasto"/>
        <s v="Quarto"/>
        <s v="Marino"/>
        <s v="Voghera"/>
        <s v="Monterotondo"/>
        <s v="Spoleto"/>
        <s v="Caltagirone"/>
        <s v="Schio"/>
        <s v="Cantù"/>
        <s v="Pomigliano d'Arco"/>
        <s v="Saronno"/>
        <s v="Licata"/>
        <s v="Mira"/>
        <s v="Modugno"/>
        <s v="Maddaloni"/>
        <s v="Fasano"/>
        <s v="Ciampino"/>
        <s v="Eboli"/>
        <s v="Rossano"/>
        <s v="Merano"/>
        <s v="Monreale"/>
        <s v="Rovereto"/>
        <s v="Melito di Napoli"/>
        <s v="Grugliasco"/>
        <s v="Fermo"/>
        <s v="Fondi"/>
        <s v="Formia"/>
        <s v="Cesano Maderno"/>
        <s v="Caivano"/>
        <s v="San Giuliano Milanese"/>
        <s v="Adrano"/>
        <s v="Belluno"/>
        <s v="Francavilla Fontana"/>
        <s v="Bollate"/>
        <s v="Pioltello"/>
        <s v="Nuoro"/>
        <s v="Lanciano"/>
        <s v="Cerveteri"/>
        <s v="Chieri"/>
        <s v="Pinerolo"/>
        <s v="Carini"/>
        <s v="Casale Monferrato"/>
        <s v="Pagani"/>
        <s v="Arzano"/>
        <s v="Riccione"/>
        <s v="Gorizia"/>
        <s v="Casalecchio di Reno"/>
        <s v="Conegliano"/>
        <s v="Cento"/>
        <s v="Rende"/>
        <s v="Cisterna di Latina"/>
        <s v="Somma Vesuviana"/>
        <s v="Limbiate"/>
        <s v="Canicattì"/>
        <s v="Piombino"/>
        <s v="Aosta"/>
        <s v="Venaria Reale"/>
        <s v="Mugnano di Napoli"/>
        <s v="Augusta"/>
        <s v="Lucera"/>
        <s v="Corsico"/>
        <s v="Segrate"/>
        <s v="Crema"/>
        <s v="Favara"/>
        <s v="Vibo Valentia"/>
        <m/>
      </sharedItems>
    </cacheField>
    <cacheField name="Provincia" numFmtId="0">
      <sharedItems containsBlank="1"/>
    </cacheField>
    <cacheField name="Regione" numFmtId="49">
      <sharedItems containsBlank="1" count="20">
        <s v="LAZ"/>
        <s v="LOM"/>
        <s v="CAM"/>
        <s v="PIE"/>
        <s v="SIC"/>
        <s v="LIG"/>
        <s v="EMR"/>
        <s v="TOS"/>
        <s v="PUG"/>
        <s v="VEN"/>
        <s v="FVG"/>
        <s v="CAL"/>
        <s v="UMB"/>
        <s v="SAR"/>
        <s v="ABR"/>
        <s v="TAA"/>
        <s v="MAR"/>
        <s v="MOL"/>
        <s v="VDA"/>
        <m/>
      </sharedItems>
    </cacheField>
    <cacheField name="Ordini" numFmtId="2">
      <sharedItems containsString="0" containsBlank="1" containsNumber="1" containsInteger="1" minValue="1" maxValue="15" count="16">
        <n v="6"/>
        <n v="2"/>
        <n v="3"/>
        <n v="1"/>
        <n v="10"/>
        <n v="14"/>
        <n v="4"/>
        <n v="13"/>
        <n v="12"/>
        <n v="15"/>
        <n v="5"/>
        <n v="11"/>
        <n v="9"/>
        <n v="8"/>
        <n v="7"/>
        <m/>
      </sharedItems>
    </cacheField>
    <cacheField name="Kg di Cibo Salvati" numFmtId="2">
      <sharedItems containsString="0" containsBlank="1" containsNumber="1" containsInteger="1" minValue="8" maxValue="999"/>
    </cacheField>
    <cacheField name="Data di Nascita proprietario" numFmtId="14">
      <sharedItems containsNonDate="0" containsDate="1" containsString="0" containsBlank="1" minDate="1954-12-30T00:00:00" maxDate="1995-10-31T00:00:00"/>
    </cacheField>
    <cacheField name="Valutazione" numFmtId="2">
      <sharedItems containsString="0" containsBlank="1" containsNumber="1" containsInteger="1" minValue="1" maxValue="10"/>
    </cacheField>
    <cacheField name="Iscrizione Premium Attiva" numFmtId="0">
      <sharedItems containsBlank="1" count="3">
        <s v="No"/>
        <s v="Sì"/>
        <m/>
      </sharedItems>
    </cacheField>
    <cacheField name="Iscritti per + di 1 anno" numFmtId="0">
      <sharedItems containsBlank="1" count="3">
        <s v="No"/>
        <s v="Sì"/>
        <m/>
      </sharedItems>
    </cacheField>
    <cacheField name="Post Instagram con promozione servizio" numFmtId="0">
      <sharedItems containsBlank="1" count="3">
        <s v="Sì"/>
        <s v="No"/>
        <m/>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04">
  <r>
    <x v="0"/>
    <x v="0"/>
    <s v="RM"/>
    <x v="0"/>
    <x v="0"/>
    <n v="353"/>
    <d v="1958-05-20T00:00:00"/>
    <n v="2"/>
    <x v="0"/>
    <x v="0"/>
    <x v="0"/>
  </r>
  <r>
    <x v="1"/>
    <x v="1"/>
    <s v="MI"/>
    <x v="1"/>
    <x v="1"/>
    <n v="886"/>
    <d v="1966-09-25T00:00:00"/>
    <n v="7"/>
    <x v="1"/>
    <x v="0"/>
    <x v="0"/>
  </r>
  <r>
    <x v="2"/>
    <x v="2"/>
    <s v="NA"/>
    <x v="2"/>
    <x v="2"/>
    <n v="616"/>
    <d v="1982-12-07T00:00:00"/>
    <n v="8"/>
    <x v="0"/>
    <x v="1"/>
    <x v="0"/>
  </r>
  <r>
    <x v="3"/>
    <x v="3"/>
    <s v="TO"/>
    <x v="3"/>
    <x v="3"/>
    <n v="973"/>
    <d v="1970-09-17T00:00:00"/>
    <n v="2"/>
    <x v="1"/>
    <x v="0"/>
    <x v="1"/>
  </r>
  <r>
    <x v="4"/>
    <x v="4"/>
    <s v="PA"/>
    <x v="4"/>
    <x v="4"/>
    <n v="550"/>
    <d v="1958-10-28T00:00:00"/>
    <n v="4"/>
    <x v="0"/>
    <x v="0"/>
    <x v="1"/>
  </r>
  <r>
    <x v="5"/>
    <x v="5"/>
    <s v="GE"/>
    <x v="5"/>
    <x v="3"/>
    <n v="376"/>
    <d v="1975-01-31T00:00:00"/>
    <n v="7"/>
    <x v="0"/>
    <x v="0"/>
    <x v="0"/>
  </r>
  <r>
    <x v="6"/>
    <x v="6"/>
    <s v="BO"/>
    <x v="6"/>
    <x v="0"/>
    <n v="846"/>
    <d v="1993-09-14T00:00:00"/>
    <n v="6"/>
    <x v="1"/>
    <x v="0"/>
    <x v="0"/>
  </r>
  <r>
    <x v="7"/>
    <x v="7"/>
    <s v="FI"/>
    <x v="7"/>
    <x v="2"/>
    <n v="584"/>
    <d v="1979-02-16T00:00:00"/>
    <n v="4"/>
    <x v="0"/>
    <x v="0"/>
    <x v="0"/>
  </r>
  <r>
    <x v="8"/>
    <x v="8"/>
    <s v="BA"/>
    <x v="8"/>
    <x v="5"/>
    <n v="446"/>
    <d v="1957-02-12T00:00:00"/>
    <n v="7"/>
    <x v="1"/>
    <x v="0"/>
    <x v="1"/>
  </r>
  <r>
    <x v="9"/>
    <x v="9"/>
    <s v="CT"/>
    <x v="4"/>
    <x v="6"/>
    <n v="586"/>
    <d v="1955-03-14T00:00:00"/>
    <n v="9"/>
    <x v="1"/>
    <x v="1"/>
    <x v="1"/>
  </r>
  <r>
    <x v="10"/>
    <x v="10"/>
    <s v="VE"/>
    <x v="9"/>
    <x v="4"/>
    <n v="578"/>
    <d v="1983-04-09T00:00:00"/>
    <n v="1"/>
    <x v="1"/>
    <x v="0"/>
    <x v="1"/>
  </r>
  <r>
    <x v="11"/>
    <x v="11"/>
    <s v="VR"/>
    <x v="9"/>
    <x v="0"/>
    <n v="961"/>
    <d v="1987-06-11T00:00:00"/>
    <n v="7"/>
    <x v="0"/>
    <x v="1"/>
    <x v="0"/>
  </r>
  <r>
    <x v="12"/>
    <x v="12"/>
    <s v="ME"/>
    <x v="4"/>
    <x v="7"/>
    <n v="313"/>
    <d v="1964-03-14T00:00:00"/>
    <n v="2"/>
    <x v="0"/>
    <x v="0"/>
    <x v="1"/>
  </r>
  <r>
    <x v="13"/>
    <x v="13"/>
    <s v="PD"/>
    <x v="9"/>
    <x v="8"/>
    <n v="492"/>
    <d v="1978-06-04T00:00:00"/>
    <n v="1"/>
    <x v="1"/>
    <x v="0"/>
    <x v="0"/>
  </r>
  <r>
    <x v="14"/>
    <x v="14"/>
    <s v="TS"/>
    <x v="10"/>
    <x v="0"/>
    <n v="571"/>
    <d v="1976-02-12T00:00:00"/>
    <n v="5"/>
    <x v="1"/>
    <x v="1"/>
    <x v="0"/>
  </r>
  <r>
    <x v="15"/>
    <x v="15"/>
    <s v="BS"/>
    <x v="1"/>
    <x v="0"/>
    <n v="470"/>
    <d v="1987-04-28T00:00:00"/>
    <n v="2"/>
    <x v="0"/>
    <x v="0"/>
    <x v="1"/>
  </r>
  <r>
    <x v="16"/>
    <x v="16"/>
    <s v="TA"/>
    <x v="8"/>
    <x v="3"/>
    <n v="614"/>
    <d v="1969-03-14T00:00:00"/>
    <n v="4"/>
    <x v="0"/>
    <x v="1"/>
    <x v="0"/>
  </r>
  <r>
    <x v="17"/>
    <x v="17"/>
    <s v="PO"/>
    <x v="7"/>
    <x v="9"/>
    <n v="833"/>
    <d v="1972-11-28T00:00:00"/>
    <n v="10"/>
    <x v="1"/>
    <x v="1"/>
    <x v="0"/>
  </r>
  <r>
    <x v="18"/>
    <x v="18"/>
    <s v="PR"/>
    <x v="6"/>
    <x v="7"/>
    <n v="364"/>
    <d v="1959-04-14T00:00:00"/>
    <n v="4"/>
    <x v="0"/>
    <x v="1"/>
    <x v="0"/>
  </r>
  <r>
    <x v="19"/>
    <x v="19"/>
    <s v="RC"/>
    <x v="11"/>
    <x v="3"/>
    <n v="196"/>
    <d v="1977-05-07T00:00:00"/>
    <n v="7"/>
    <x v="1"/>
    <x v="0"/>
    <x v="0"/>
  </r>
  <r>
    <x v="20"/>
    <x v="20"/>
    <s v="MO"/>
    <x v="6"/>
    <x v="3"/>
    <n v="853"/>
    <d v="1962-02-11T00:00:00"/>
    <n v="1"/>
    <x v="0"/>
    <x v="0"/>
    <x v="1"/>
  </r>
  <r>
    <x v="21"/>
    <x v="21"/>
    <s v="RE"/>
    <x v="6"/>
    <x v="8"/>
    <n v="650"/>
    <d v="1984-08-06T00:00:00"/>
    <n v="9"/>
    <x v="1"/>
    <x v="1"/>
    <x v="0"/>
  </r>
  <r>
    <x v="22"/>
    <x v="22"/>
    <s v="PG"/>
    <x v="12"/>
    <x v="1"/>
    <n v="809"/>
    <d v="1981-12-14T00:00:00"/>
    <n v="7"/>
    <x v="1"/>
    <x v="1"/>
    <x v="0"/>
  </r>
  <r>
    <x v="23"/>
    <x v="23"/>
    <s v="LI"/>
    <x v="7"/>
    <x v="2"/>
    <n v="71"/>
    <d v="1991-09-07T00:00:00"/>
    <n v="3"/>
    <x v="1"/>
    <x v="0"/>
    <x v="1"/>
  </r>
  <r>
    <x v="24"/>
    <x v="24"/>
    <s v="RA"/>
    <x v="6"/>
    <x v="1"/>
    <n v="38"/>
    <d v="1973-12-04T00:00:00"/>
    <n v="7"/>
    <x v="1"/>
    <x v="0"/>
    <x v="0"/>
  </r>
  <r>
    <x v="25"/>
    <x v="25"/>
    <s v="CA"/>
    <x v="13"/>
    <x v="1"/>
    <n v="802"/>
    <d v="1984-04-24T00:00:00"/>
    <n v="2"/>
    <x v="0"/>
    <x v="1"/>
    <x v="0"/>
  </r>
  <r>
    <x v="26"/>
    <x v="26"/>
    <s v="FG"/>
    <x v="8"/>
    <x v="4"/>
    <n v="387"/>
    <d v="1971-03-19T00:00:00"/>
    <n v="7"/>
    <x v="0"/>
    <x v="0"/>
    <x v="0"/>
  </r>
  <r>
    <x v="27"/>
    <x v="27"/>
    <s v="RN"/>
    <x v="6"/>
    <x v="3"/>
    <n v="953"/>
    <d v="1956-05-30T00:00:00"/>
    <n v="3"/>
    <x v="1"/>
    <x v="1"/>
    <x v="0"/>
  </r>
  <r>
    <x v="6"/>
    <x v="28"/>
    <s v="SA"/>
    <x v="2"/>
    <x v="10"/>
    <n v="95"/>
    <d v="1983-09-13T00:00:00"/>
    <n v="2"/>
    <x v="1"/>
    <x v="0"/>
    <x v="1"/>
  </r>
  <r>
    <x v="28"/>
    <x v="29"/>
    <s v="FE"/>
    <x v="6"/>
    <x v="4"/>
    <n v="582"/>
    <d v="1995-01-23T00:00:00"/>
    <n v="2"/>
    <x v="1"/>
    <x v="1"/>
    <x v="1"/>
  </r>
  <r>
    <x v="29"/>
    <x v="30"/>
    <s v="SS"/>
    <x v="13"/>
    <x v="7"/>
    <n v="933"/>
    <d v="1965-08-14T00:00:00"/>
    <n v="6"/>
    <x v="0"/>
    <x v="1"/>
    <x v="1"/>
  </r>
  <r>
    <x v="30"/>
    <x v="31"/>
    <s v="SR"/>
    <x v="4"/>
    <x v="3"/>
    <n v="427"/>
    <d v="1979-06-04T00:00:00"/>
    <n v="1"/>
    <x v="0"/>
    <x v="1"/>
    <x v="1"/>
  </r>
  <r>
    <x v="31"/>
    <x v="32"/>
    <s v="PE"/>
    <x v="14"/>
    <x v="10"/>
    <n v="445"/>
    <d v="1982-12-11T00:00:00"/>
    <n v="9"/>
    <x v="0"/>
    <x v="1"/>
    <x v="0"/>
  </r>
  <r>
    <x v="32"/>
    <x v="33"/>
    <s v="MB"/>
    <x v="1"/>
    <x v="1"/>
    <n v="655"/>
    <d v="1984-02-19T00:00:00"/>
    <n v="7"/>
    <x v="1"/>
    <x v="0"/>
    <x v="1"/>
  </r>
  <r>
    <x v="33"/>
    <x v="34"/>
    <s v="LT"/>
    <x v="0"/>
    <x v="5"/>
    <n v="312"/>
    <d v="1987-02-28T00:00:00"/>
    <n v="1"/>
    <x v="0"/>
    <x v="0"/>
    <x v="1"/>
  </r>
  <r>
    <x v="34"/>
    <x v="35"/>
    <s v="BG"/>
    <x v="1"/>
    <x v="11"/>
    <n v="518"/>
    <d v="1970-10-27T00:00:00"/>
    <n v="10"/>
    <x v="1"/>
    <x v="1"/>
    <x v="1"/>
  </r>
  <r>
    <x v="35"/>
    <x v="36"/>
    <s v="FC"/>
    <x v="6"/>
    <x v="7"/>
    <n v="589"/>
    <d v="1995-03-07T00:00:00"/>
    <n v="7"/>
    <x v="1"/>
    <x v="1"/>
    <x v="1"/>
  </r>
  <r>
    <x v="36"/>
    <x v="37"/>
    <s v="NA"/>
    <x v="2"/>
    <x v="12"/>
    <n v="365"/>
    <d v="1979-03-16T00:00:00"/>
    <n v="4"/>
    <x v="0"/>
    <x v="1"/>
    <x v="0"/>
  </r>
  <r>
    <x v="37"/>
    <x v="38"/>
    <s v="TN"/>
    <x v="15"/>
    <x v="7"/>
    <n v="353"/>
    <d v="1979-07-02T00:00:00"/>
    <n v="4"/>
    <x v="1"/>
    <x v="0"/>
    <x v="0"/>
  </r>
  <r>
    <x v="38"/>
    <x v="39"/>
    <s v="VI"/>
    <x v="9"/>
    <x v="6"/>
    <n v="787"/>
    <d v="1958-02-16T00:00:00"/>
    <n v="8"/>
    <x v="1"/>
    <x v="0"/>
    <x v="0"/>
  </r>
  <r>
    <x v="39"/>
    <x v="40"/>
    <s v="TR"/>
    <x v="12"/>
    <x v="4"/>
    <n v="983"/>
    <d v="1990-07-18T00:00:00"/>
    <n v="5"/>
    <x v="1"/>
    <x v="0"/>
    <x v="1"/>
  </r>
  <r>
    <x v="40"/>
    <x v="41"/>
    <s v="NO"/>
    <x v="3"/>
    <x v="3"/>
    <n v="149"/>
    <d v="1969-07-01T00:00:00"/>
    <n v="3"/>
    <x v="1"/>
    <x v="1"/>
    <x v="0"/>
  </r>
  <r>
    <x v="41"/>
    <x v="42"/>
    <s v="BZ"/>
    <x v="15"/>
    <x v="6"/>
    <n v="559"/>
    <d v="1986-01-22T00:00:00"/>
    <n v="4"/>
    <x v="0"/>
    <x v="0"/>
    <x v="1"/>
  </r>
  <r>
    <x v="42"/>
    <x v="43"/>
    <s v="PC"/>
    <x v="6"/>
    <x v="11"/>
    <n v="27"/>
    <d v="1979-09-26T00:00:00"/>
    <n v="9"/>
    <x v="1"/>
    <x v="1"/>
    <x v="1"/>
  </r>
  <r>
    <x v="43"/>
    <x v="44"/>
    <s v="AN"/>
    <x v="16"/>
    <x v="5"/>
    <n v="653"/>
    <d v="1995-01-11T00:00:00"/>
    <n v="9"/>
    <x v="1"/>
    <x v="1"/>
    <x v="0"/>
  </r>
  <r>
    <x v="44"/>
    <x v="45"/>
    <s v="AR"/>
    <x v="7"/>
    <x v="12"/>
    <n v="779"/>
    <d v="1954-12-30T00:00:00"/>
    <n v="4"/>
    <x v="0"/>
    <x v="0"/>
    <x v="1"/>
  </r>
  <r>
    <x v="45"/>
    <x v="46"/>
    <s v="BT"/>
    <x v="8"/>
    <x v="11"/>
    <n v="531"/>
    <d v="1957-06-27T00:00:00"/>
    <n v="2"/>
    <x v="1"/>
    <x v="1"/>
    <x v="1"/>
  </r>
  <r>
    <x v="46"/>
    <x v="47"/>
    <s v="UD"/>
    <x v="10"/>
    <x v="5"/>
    <n v="183"/>
    <d v="1957-06-29T00:00:00"/>
    <n v="3"/>
    <x v="1"/>
    <x v="1"/>
    <x v="1"/>
  </r>
  <r>
    <x v="16"/>
    <x v="48"/>
    <s v="FC"/>
    <x v="6"/>
    <x v="13"/>
    <n v="457"/>
    <d v="1960-07-05T00:00:00"/>
    <n v="3"/>
    <x v="1"/>
    <x v="1"/>
    <x v="0"/>
  </r>
  <r>
    <x v="47"/>
    <x v="49"/>
    <s v="LE"/>
    <x v="8"/>
    <x v="10"/>
    <n v="705"/>
    <d v="1994-01-25T00:00:00"/>
    <n v="4"/>
    <x v="1"/>
    <x v="1"/>
    <x v="0"/>
  </r>
  <r>
    <x v="48"/>
    <x v="50"/>
    <s v="SP"/>
    <x v="5"/>
    <x v="7"/>
    <n v="18"/>
    <d v="1969-03-17T00:00:00"/>
    <n v="2"/>
    <x v="0"/>
    <x v="0"/>
    <x v="0"/>
  </r>
  <r>
    <x v="49"/>
    <x v="51"/>
    <s v="PU"/>
    <x v="16"/>
    <x v="11"/>
    <n v="33"/>
    <d v="1964-04-22T00:00:00"/>
    <n v="6"/>
    <x v="0"/>
    <x v="1"/>
    <x v="1"/>
  </r>
  <r>
    <x v="50"/>
    <x v="52"/>
    <s v="AL"/>
    <x v="3"/>
    <x v="0"/>
    <n v="829"/>
    <d v="1985-01-11T00:00:00"/>
    <n v="5"/>
    <x v="0"/>
    <x v="1"/>
    <x v="0"/>
  </r>
  <r>
    <x v="51"/>
    <x v="53"/>
    <s v="BT"/>
    <x v="8"/>
    <x v="14"/>
    <n v="475"/>
    <d v="1956-10-10T00:00:00"/>
    <n v="5"/>
    <x v="0"/>
    <x v="0"/>
    <x v="0"/>
  </r>
  <r>
    <x v="52"/>
    <x v="54"/>
    <s v="CZ"/>
    <x v="11"/>
    <x v="11"/>
    <n v="121"/>
    <d v="1992-07-01T00:00:00"/>
    <n v="9"/>
    <x v="1"/>
    <x v="1"/>
    <x v="1"/>
  </r>
  <r>
    <x v="53"/>
    <x v="55"/>
    <s v="PT"/>
    <x v="7"/>
    <x v="9"/>
    <n v="59"/>
    <d v="1961-06-02T00:00:00"/>
    <n v="7"/>
    <x v="0"/>
    <x v="1"/>
    <x v="0"/>
  </r>
  <r>
    <x v="54"/>
    <x v="56"/>
    <s v="BR"/>
    <x v="8"/>
    <x v="14"/>
    <n v="37"/>
    <d v="1992-01-06T00:00:00"/>
    <n v="9"/>
    <x v="0"/>
    <x v="1"/>
    <x v="1"/>
  </r>
  <r>
    <x v="55"/>
    <x v="57"/>
    <s v="PI"/>
    <x v="7"/>
    <x v="10"/>
    <n v="52"/>
    <d v="1995-05-01T00:00:00"/>
    <n v="2"/>
    <x v="0"/>
    <x v="1"/>
    <x v="1"/>
  </r>
  <r>
    <x v="56"/>
    <x v="58"/>
    <s v="NA"/>
    <x v="2"/>
    <x v="6"/>
    <n v="307"/>
    <d v="1983-07-08T00:00:00"/>
    <n v="9"/>
    <x v="0"/>
    <x v="0"/>
    <x v="1"/>
  </r>
  <r>
    <x v="57"/>
    <x v="59"/>
    <s v="CO"/>
    <x v="1"/>
    <x v="10"/>
    <n v="926"/>
    <d v="1959-10-16T00:00:00"/>
    <n v="8"/>
    <x v="1"/>
    <x v="0"/>
    <x v="1"/>
  </r>
  <r>
    <x v="58"/>
    <x v="60"/>
    <s v="LU"/>
    <x v="7"/>
    <x v="6"/>
    <n v="714"/>
    <d v="1991-11-24T00:00:00"/>
    <n v="8"/>
    <x v="1"/>
    <x v="0"/>
    <x v="0"/>
  </r>
  <r>
    <x v="59"/>
    <x v="61"/>
    <s v="RM"/>
    <x v="0"/>
    <x v="0"/>
    <n v="127"/>
    <d v="1967-05-16T00:00:00"/>
    <n v="4"/>
    <x v="1"/>
    <x v="0"/>
    <x v="0"/>
  </r>
  <r>
    <x v="60"/>
    <x v="0"/>
    <s v="RM"/>
    <x v="0"/>
    <x v="14"/>
    <n v="867"/>
    <d v="1967-01-23T00:00:00"/>
    <n v="4"/>
    <x v="0"/>
    <x v="1"/>
    <x v="0"/>
  </r>
  <r>
    <x v="61"/>
    <x v="1"/>
    <s v="MI"/>
    <x v="1"/>
    <x v="6"/>
    <n v="712"/>
    <d v="1965-01-13T00:00:00"/>
    <n v="6"/>
    <x v="1"/>
    <x v="0"/>
    <x v="1"/>
  </r>
  <r>
    <x v="62"/>
    <x v="2"/>
    <s v="NA"/>
    <x v="2"/>
    <x v="11"/>
    <n v="616"/>
    <d v="1983-11-14T00:00:00"/>
    <n v="7"/>
    <x v="0"/>
    <x v="0"/>
    <x v="0"/>
  </r>
  <r>
    <x v="63"/>
    <x v="3"/>
    <s v="TO"/>
    <x v="3"/>
    <x v="13"/>
    <n v="882"/>
    <d v="1967-04-12T00:00:00"/>
    <n v="6"/>
    <x v="0"/>
    <x v="0"/>
    <x v="1"/>
  </r>
  <r>
    <x v="64"/>
    <x v="4"/>
    <s v="PA"/>
    <x v="4"/>
    <x v="4"/>
    <n v="78"/>
    <d v="1995-01-10T00:00:00"/>
    <n v="9"/>
    <x v="1"/>
    <x v="0"/>
    <x v="1"/>
  </r>
  <r>
    <x v="65"/>
    <x v="5"/>
    <s v="GE"/>
    <x v="5"/>
    <x v="11"/>
    <n v="347"/>
    <d v="1979-03-28T00:00:00"/>
    <n v="9"/>
    <x v="0"/>
    <x v="1"/>
    <x v="1"/>
  </r>
  <r>
    <x v="66"/>
    <x v="6"/>
    <s v="BO"/>
    <x v="6"/>
    <x v="3"/>
    <n v="113"/>
    <d v="1957-03-22T00:00:00"/>
    <n v="4"/>
    <x v="0"/>
    <x v="1"/>
    <x v="0"/>
  </r>
  <r>
    <x v="67"/>
    <x v="7"/>
    <s v="FI"/>
    <x v="7"/>
    <x v="5"/>
    <n v="105"/>
    <d v="1968-10-04T00:00:00"/>
    <n v="10"/>
    <x v="0"/>
    <x v="1"/>
    <x v="1"/>
  </r>
  <r>
    <x v="68"/>
    <x v="8"/>
    <s v="BA"/>
    <x v="8"/>
    <x v="8"/>
    <n v="629"/>
    <d v="1986-09-24T00:00:00"/>
    <n v="7"/>
    <x v="1"/>
    <x v="0"/>
    <x v="0"/>
  </r>
  <r>
    <x v="69"/>
    <x v="9"/>
    <s v="CT"/>
    <x v="4"/>
    <x v="1"/>
    <n v="33"/>
    <d v="1971-05-18T00:00:00"/>
    <n v="10"/>
    <x v="1"/>
    <x v="1"/>
    <x v="1"/>
  </r>
  <r>
    <x v="70"/>
    <x v="10"/>
    <s v="VE"/>
    <x v="9"/>
    <x v="7"/>
    <n v="343"/>
    <d v="1955-10-17T00:00:00"/>
    <n v="4"/>
    <x v="1"/>
    <x v="0"/>
    <x v="1"/>
  </r>
  <r>
    <x v="71"/>
    <x v="11"/>
    <s v="VR"/>
    <x v="9"/>
    <x v="4"/>
    <n v="72"/>
    <d v="1956-05-10T00:00:00"/>
    <n v="5"/>
    <x v="0"/>
    <x v="0"/>
    <x v="1"/>
  </r>
  <r>
    <x v="72"/>
    <x v="12"/>
    <s v="ME"/>
    <x v="4"/>
    <x v="9"/>
    <n v="80"/>
    <d v="1975-01-01T00:00:00"/>
    <n v="2"/>
    <x v="1"/>
    <x v="1"/>
    <x v="1"/>
  </r>
  <r>
    <x v="73"/>
    <x v="13"/>
    <s v="PD"/>
    <x v="9"/>
    <x v="4"/>
    <n v="501"/>
    <d v="1982-10-28T00:00:00"/>
    <n v="9"/>
    <x v="1"/>
    <x v="0"/>
    <x v="0"/>
  </r>
  <r>
    <x v="74"/>
    <x v="14"/>
    <s v="TS"/>
    <x v="10"/>
    <x v="6"/>
    <n v="870"/>
    <d v="1972-06-27T00:00:00"/>
    <n v="10"/>
    <x v="0"/>
    <x v="0"/>
    <x v="1"/>
  </r>
  <r>
    <x v="75"/>
    <x v="15"/>
    <s v="BS"/>
    <x v="1"/>
    <x v="3"/>
    <n v="432"/>
    <d v="1972-09-09T00:00:00"/>
    <n v="4"/>
    <x v="1"/>
    <x v="0"/>
    <x v="0"/>
  </r>
  <r>
    <x v="76"/>
    <x v="16"/>
    <s v="TA"/>
    <x v="8"/>
    <x v="5"/>
    <n v="164"/>
    <d v="1994-05-30T00:00:00"/>
    <n v="10"/>
    <x v="0"/>
    <x v="1"/>
    <x v="1"/>
  </r>
  <r>
    <x v="77"/>
    <x v="17"/>
    <s v="PO"/>
    <x v="7"/>
    <x v="13"/>
    <n v="312"/>
    <d v="1965-12-24T00:00:00"/>
    <n v="6"/>
    <x v="0"/>
    <x v="1"/>
    <x v="1"/>
  </r>
  <r>
    <x v="78"/>
    <x v="18"/>
    <s v="PR"/>
    <x v="6"/>
    <x v="3"/>
    <n v="104"/>
    <d v="1995-10-30T00:00:00"/>
    <n v="10"/>
    <x v="0"/>
    <x v="1"/>
    <x v="0"/>
  </r>
  <r>
    <x v="79"/>
    <x v="19"/>
    <s v="RC"/>
    <x v="11"/>
    <x v="3"/>
    <n v="692"/>
    <d v="1981-02-04T00:00:00"/>
    <n v="9"/>
    <x v="0"/>
    <x v="0"/>
    <x v="1"/>
  </r>
  <r>
    <x v="80"/>
    <x v="20"/>
    <s v="MO"/>
    <x v="6"/>
    <x v="5"/>
    <n v="374"/>
    <d v="1992-08-26T00:00:00"/>
    <n v="1"/>
    <x v="1"/>
    <x v="1"/>
    <x v="0"/>
  </r>
  <r>
    <x v="81"/>
    <x v="21"/>
    <s v="RE"/>
    <x v="6"/>
    <x v="14"/>
    <n v="670"/>
    <d v="1968-04-13T00:00:00"/>
    <n v="8"/>
    <x v="1"/>
    <x v="1"/>
    <x v="0"/>
  </r>
  <r>
    <x v="82"/>
    <x v="22"/>
    <s v="PG"/>
    <x v="12"/>
    <x v="9"/>
    <n v="85"/>
    <d v="1986-03-12T00:00:00"/>
    <n v="8"/>
    <x v="1"/>
    <x v="0"/>
    <x v="1"/>
  </r>
  <r>
    <x v="83"/>
    <x v="23"/>
    <s v="LI"/>
    <x v="7"/>
    <x v="5"/>
    <n v="771"/>
    <d v="1979-06-27T00:00:00"/>
    <n v="2"/>
    <x v="0"/>
    <x v="1"/>
    <x v="0"/>
  </r>
  <r>
    <x v="84"/>
    <x v="24"/>
    <s v="RA"/>
    <x v="6"/>
    <x v="0"/>
    <n v="421"/>
    <d v="1957-12-09T00:00:00"/>
    <n v="9"/>
    <x v="1"/>
    <x v="0"/>
    <x v="1"/>
  </r>
  <r>
    <x v="85"/>
    <x v="25"/>
    <s v="CA"/>
    <x v="13"/>
    <x v="7"/>
    <n v="851"/>
    <d v="1993-07-26T00:00:00"/>
    <n v="5"/>
    <x v="0"/>
    <x v="0"/>
    <x v="1"/>
  </r>
  <r>
    <x v="86"/>
    <x v="26"/>
    <s v="FG"/>
    <x v="8"/>
    <x v="3"/>
    <n v="129"/>
    <d v="1990-09-02T00:00:00"/>
    <n v="2"/>
    <x v="0"/>
    <x v="0"/>
    <x v="0"/>
  </r>
  <r>
    <x v="87"/>
    <x v="0"/>
    <s v="RM"/>
    <x v="0"/>
    <x v="11"/>
    <n v="607"/>
    <d v="1976-10-25T00:00:00"/>
    <n v="4"/>
    <x v="0"/>
    <x v="0"/>
    <x v="1"/>
  </r>
  <r>
    <x v="88"/>
    <x v="1"/>
    <s v="MI"/>
    <x v="1"/>
    <x v="8"/>
    <n v="626"/>
    <d v="1987-10-15T00:00:00"/>
    <n v="10"/>
    <x v="1"/>
    <x v="1"/>
    <x v="1"/>
  </r>
  <r>
    <x v="89"/>
    <x v="2"/>
    <s v="NA"/>
    <x v="2"/>
    <x v="2"/>
    <n v="458"/>
    <d v="1995-06-17T00:00:00"/>
    <n v="6"/>
    <x v="0"/>
    <x v="1"/>
    <x v="1"/>
  </r>
  <r>
    <x v="13"/>
    <x v="3"/>
    <s v="TO"/>
    <x v="3"/>
    <x v="6"/>
    <n v="827"/>
    <d v="1991-12-11T00:00:00"/>
    <n v="10"/>
    <x v="1"/>
    <x v="1"/>
    <x v="1"/>
  </r>
  <r>
    <x v="90"/>
    <x v="4"/>
    <s v="PA"/>
    <x v="4"/>
    <x v="4"/>
    <n v="115"/>
    <d v="1955-03-20T00:00:00"/>
    <n v="10"/>
    <x v="0"/>
    <x v="0"/>
    <x v="1"/>
  </r>
  <r>
    <x v="91"/>
    <x v="5"/>
    <s v="GE"/>
    <x v="5"/>
    <x v="11"/>
    <n v="780"/>
    <d v="1990-02-18T00:00:00"/>
    <n v="5"/>
    <x v="0"/>
    <x v="1"/>
    <x v="1"/>
  </r>
  <r>
    <x v="92"/>
    <x v="6"/>
    <s v="BO"/>
    <x v="6"/>
    <x v="10"/>
    <n v="713"/>
    <d v="1979-06-03T00:00:00"/>
    <n v="6"/>
    <x v="0"/>
    <x v="0"/>
    <x v="0"/>
  </r>
  <r>
    <x v="93"/>
    <x v="7"/>
    <s v="FI"/>
    <x v="7"/>
    <x v="13"/>
    <n v="242"/>
    <d v="1986-05-01T00:00:00"/>
    <n v="5"/>
    <x v="0"/>
    <x v="0"/>
    <x v="1"/>
  </r>
  <r>
    <x v="94"/>
    <x v="8"/>
    <s v="BA"/>
    <x v="8"/>
    <x v="9"/>
    <n v="26"/>
    <d v="1994-09-22T00:00:00"/>
    <n v="7"/>
    <x v="1"/>
    <x v="0"/>
    <x v="1"/>
  </r>
  <r>
    <x v="95"/>
    <x v="9"/>
    <s v="CT"/>
    <x v="4"/>
    <x v="13"/>
    <n v="391"/>
    <d v="1979-09-05T00:00:00"/>
    <n v="5"/>
    <x v="0"/>
    <x v="1"/>
    <x v="1"/>
  </r>
  <r>
    <x v="96"/>
    <x v="10"/>
    <s v="VE"/>
    <x v="9"/>
    <x v="12"/>
    <n v="620"/>
    <d v="1971-04-16T00:00:00"/>
    <n v="10"/>
    <x v="1"/>
    <x v="0"/>
    <x v="1"/>
  </r>
  <r>
    <x v="97"/>
    <x v="11"/>
    <s v="VR"/>
    <x v="9"/>
    <x v="9"/>
    <n v="807"/>
    <d v="1979-09-02T00:00:00"/>
    <n v="9"/>
    <x v="0"/>
    <x v="1"/>
    <x v="1"/>
  </r>
  <r>
    <x v="98"/>
    <x v="12"/>
    <s v="ME"/>
    <x v="4"/>
    <x v="3"/>
    <n v="417"/>
    <d v="1960-07-18T00:00:00"/>
    <n v="9"/>
    <x v="0"/>
    <x v="0"/>
    <x v="1"/>
  </r>
  <r>
    <x v="99"/>
    <x v="13"/>
    <s v="PD"/>
    <x v="9"/>
    <x v="8"/>
    <n v="709"/>
    <d v="1958-02-09T00:00:00"/>
    <n v="7"/>
    <x v="1"/>
    <x v="0"/>
    <x v="0"/>
  </r>
  <r>
    <x v="100"/>
    <x v="14"/>
    <s v="TS"/>
    <x v="10"/>
    <x v="1"/>
    <n v="604"/>
    <d v="1958-01-25T00:00:00"/>
    <n v="5"/>
    <x v="0"/>
    <x v="0"/>
    <x v="0"/>
  </r>
  <r>
    <x v="101"/>
    <x v="0"/>
    <s v="RM"/>
    <x v="0"/>
    <x v="8"/>
    <n v="867"/>
    <d v="1984-10-26T00:00:00"/>
    <n v="9"/>
    <x v="1"/>
    <x v="0"/>
    <x v="0"/>
  </r>
  <r>
    <x v="102"/>
    <x v="1"/>
    <s v="MI"/>
    <x v="1"/>
    <x v="10"/>
    <n v="466"/>
    <d v="1956-08-11T00:00:00"/>
    <n v="2"/>
    <x v="1"/>
    <x v="1"/>
    <x v="1"/>
  </r>
  <r>
    <x v="103"/>
    <x v="2"/>
    <s v="NA"/>
    <x v="2"/>
    <x v="14"/>
    <n v="502"/>
    <d v="1981-09-18T00:00:00"/>
    <n v="6"/>
    <x v="0"/>
    <x v="0"/>
    <x v="1"/>
  </r>
  <r>
    <x v="104"/>
    <x v="3"/>
    <s v="TO"/>
    <x v="3"/>
    <x v="5"/>
    <n v="813"/>
    <d v="1962-02-22T00:00:00"/>
    <n v="10"/>
    <x v="1"/>
    <x v="1"/>
    <x v="1"/>
  </r>
  <r>
    <x v="105"/>
    <x v="0"/>
    <s v="RM"/>
    <x v="0"/>
    <x v="8"/>
    <n v="597"/>
    <d v="1977-08-06T00:00:00"/>
    <n v="9"/>
    <x v="0"/>
    <x v="0"/>
    <x v="1"/>
  </r>
  <r>
    <x v="106"/>
    <x v="1"/>
    <s v="MI"/>
    <x v="1"/>
    <x v="7"/>
    <n v="541"/>
    <d v="1989-04-11T00:00:00"/>
    <n v="2"/>
    <x v="0"/>
    <x v="0"/>
    <x v="1"/>
  </r>
  <r>
    <x v="107"/>
    <x v="2"/>
    <s v="NA"/>
    <x v="2"/>
    <x v="4"/>
    <n v="160"/>
    <d v="1970-09-23T00:00:00"/>
    <n v="4"/>
    <x v="1"/>
    <x v="1"/>
    <x v="0"/>
  </r>
  <r>
    <x v="108"/>
    <x v="3"/>
    <s v="TO"/>
    <x v="3"/>
    <x v="14"/>
    <n v="990"/>
    <d v="1979-02-05T00:00:00"/>
    <n v="7"/>
    <x v="0"/>
    <x v="0"/>
    <x v="1"/>
  </r>
  <r>
    <x v="109"/>
    <x v="0"/>
    <s v="RM"/>
    <x v="0"/>
    <x v="7"/>
    <n v="701"/>
    <d v="1990-11-22T00:00:00"/>
    <n v="10"/>
    <x v="0"/>
    <x v="1"/>
    <x v="0"/>
  </r>
  <r>
    <x v="110"/>
    <x v="62"/>
    <s v="MI"/>
    <x v="1"/>
    <x v="9"/>
    <n v="267"/>
    <d v="1971-10-19T00:00:00"/>
    <n v="3"/>
    <x v="0"/>
    <x v="1"/>
    <x v="1"/>
  </r>
  <r>
    <x v="111"/>
    <x v="2"/>
    <s v="NA"/>
    <x v="2"/>
    <x v="3"/>
    <n v="406"/>
    <d v="1975-08-22T00:00:00"/>
    <n v="2"/>
    <x v="0"/>
    <x v="0"/>
    <x v="1"/>
  </r>
  <r>
    <x v="112"/>
    <x v="3"/>
    <s v="TO"/>
    <x v="3"/>
    <x v="13"/>
    <n v="523"/>
    <d v="1988-08-13T00:00:00"/>
    <n v="5"/>
    <x v="0"/>
    <x v="1"/>
    <x v="0"/>
  </r>
  <r>
    <x v="113"/>
    <x v="0"/>
    <s v="RM"/>
    <x v="0"/>
    <x v="10"/>
    <n v="966"/>
    <d v="1973-09-06T00:00:00"/>
    <n v="2"/>
    <x v="0"/>
    <x v="0"/>
    <x v="1"/>
  </r>
  <r>
    <x v="84"/>
    <x v="1"/>
    <s v="MI"/>
    <x v="1"/>
    <x v="10"/>
    <n v="275"/>
    <d v="1969-03-12T00:00:00"/>
    <n v="8"/>
    <x v="1"/>
    <x v="0"/>
    <x v="1"/>
  </r>
  <r>
    <x v="114"/>
    <x v="2"/>
    <s v="NA"/>
    <x v="2"/>
    <x v="0"/>
    <n v="36"/>
    <d v="1986-08-29T00:00:00"/>
    <n v="8"/>
    <x v="0"/>
    <x v="1"/>
    <x v="1"/>
  </r>
  <r>
    <x v="115"/>
    <x v="3"/>
    <s v="TO"/>
    <x v="3"/>
    <x v="9"/>
    <n v="28"/>
    <d v="1959-04-18T00:00:00"/>
    <n v="4"/>
    <x v="0"/>
    <x v="0"/>
    <x v="0"/>
  </r>
  <r>
    <x v="116"/>
    <x v="0"/>
    <s v="RM"/>
    <x v="0"/>
    <x v="10"/>
    <n v="95"/>
    <d v="1991-06-29T00:00:00"/>
    <n v="10"/>
    <x v="0"/>
    <x v="0"/>
    <x v="0"/>
  </r>
  <r>
    <x v="117"/>
    <x v="1"/>
    <s v="MI"/>
    <x v="1"/>
    <x v="9"/>
    <n v="954"/>
    <d v="1958-08-07T00:00:00"/>
    <n v="8"/>
    <x v="0"/>
    <x v="0"/>
    <x v="1"/>
  </r>
  <r>
    <x v="118"/>
    <x v="2"/>
    <s v="NA"/>
    <x v="2"/>
    <x v="7"/>
    <n v="461"/>
    <d v="1976-12-07T00:00:00"/>
    <n v="9"/>
    <x v="0"/>
    <x v="0"/>
    <x v="1"/>
  </r>
  <r>
    <x v="119"/>
    <x v="3"/>
    <s v="TO"/>
    <x v="3"/>
    <x v="9"/>
    <n v="940"/>
    <d v="1971-06-11T00:00:00"/>
    <n v="8"/>
    <x v="0"/>
    <x v="0"/>
    <x v="1"/>
  </r>
  <r>
    <x v="120"/>
    <x v="0"/>
    <s v="RM"/>
    <x v="0"/>
    <x v="14"/>
    <n v="325"/>
    <d v="1967-11-22T00:00:00"/>
    <n v="6"/>
    <x v="1"/>
    <x v="0"/>
    <x v="1"/>
  </r>
  <r>
    <x v="121"/>
    <x v="1"/>
    <s v="MI"/>
    <x v="1"/>
    <x v="6"/>
    <n v="379"/>
    <d v="1994-09-08T00:00:00"/>
    <n v="1"/>
    <x v="1"/>
    <x v="1"/>
    <x v="0"/>
  </r>
  <r>
    <x v="122"/>
    <x v="2"/>
    <s v="NA"/>
    <x v="2"/>
    <x v="14"/>
    <n v="387"/>
    <d v="1955-06-30T00:00:00"/>
    <n v="4"/>
    <x v="1"/>
    <x v="0"/>
    <x v="0"/>
  </r>
  <r>
    <x v="123"/>
    <x v="3"/>
    <s v="TO"/>
    <x v="3"/>
    <x v="1"/>
    <n v="732"/>
    <d v="1968-08-24T00:00:00"/>
    <n v="3"/>
    <x v="0"/>
    <x v="0"/>
    <x v="0"/>
  </r>
  <r>
    <x v="124"/>
    <x v="0"/>
    <s v="RM"/>
    <x v="0"/>
    <x v="11"/>
    <n v="418"/>
    <d v="1964-03-23T00:00:00"/>
    <n v="4"/>
    <x v="0"/>
    <x v="0"/>
    <x v="0"/>
  </r>
  <r>
    <x v="125"/>
    <x v="1"/>
    <s v="MI"/>
    <x v="1"/>
    <x v="0"/>
    <n v="26"/>
    <d v="1985-04-12T00:00:00"/>
    <n v="7"/>
    <x v="0"/>
    <x v="0"/>
    <x v="0"/>
  </r>
  <r>
    <x v="126"/>
    <x v="2"/>
    <s v="NA"/>
    <x v="2"/>
    <x v="1"/>
    <n v="263"/>
    <d v="1978-02-18T00:00:00"/>
    <n v="4"/>
    <x v="0"/>
    <x v="0"/>
    <x v="0"/>
  </r>
  <r>
    <x v="41"/>
    <x v="3"/>
    <s v="TO"/>
    <x v="3"/>
    <x v="11"/>
    <n v="877"/>
    <d v="1994-06-03T00:00:00"/>
    <n v="6"/>
    <x v="0"/>
    <x v="0"/>
    <x v="0"/>
  </r>
  <r>
    <x v="127"/>
    <x v="0"/>
    <s v="RM"/>
    <x v="0"/>
    <x v="13"/>
    <n v="471"/>
    <d v="1989-03-19T00:00:00"/>
    <n v="8"/>
    <x v="1"/>
    <x v="1"/>
    <x v="1"/>
  </r>
  <r>
    <x v="128"/>
    <x v="1"/>
    <s v="MI"/>
    <x v="1"/>
    <x v="5"/>
    <n v="830"/>
    <d v="1982-12-11T00:00:00"/>
    <n v="6"/>
    <x v="0"/>
    <x v="1"/>
    <x v="0"/>
  </r>
  <r>
    <x v="129"/>
    <x v="2"/>
    <s v="NA"/>
    <x v="2"/>
    <x v="7"/>
    <n v="55"/>
    <d v="1976-10-25T00:00:00"/>
    <n v="7"/>
    <x v="1"/>
    <x v="1"/>
    <x v="0"/>
  </r>
  <r>
    <x v="130"/>
    <x v="3"/>
    <s v="TO"/>
    <x v="3"/>
    <x v="10"/>
    <n v="400"/>
    <d v="1959-07-19T00:00:00"/>
    <n v="6"/>
    <x v="0"/>
    <x v="0"/>
    <x v="1"/>
  </r>
  <r>
    <x v="131"/>
    <x v="0"/>
    <s v="RM"/>
    <x v="0"/>
    <x v="1"/>
    <n v="689"/>
    <d v="1957-01-30T00:00:00"/>
    <n v="7"/>
    <x v="0"/>
    <x v="0"/>
    <x v="1"/>
  </r>
  <r>
    <x v="22"/>
    <x v="1"/>
    <s v="MI"/>
    <x v="1"/>
    <x v="6"/>
    <n v="706"/>
    <d v="1955-05-10T00:00:00"/>
    <n v="8"/>
    <x v="1"/>
    <x v="0"/>
    <x v="0"/>
  </r>
  <r>
    <x v="132"/>
    <x v="0"/>
    <s v="RM"/>
    <x v="0"/>
    <x v="9"/>
    <n v="551"/>
    <d v="1989-07-09T00:00:00"/>
    <n v="9"/>
    <x v="0"/>
    <x v="0"/>
    <x v="1"/>
  </r>
  <r>
    <x v="133"/>
    <x v="1"/>
    <s v="MI"/>
    <x v="1"/>
    <x v="2"/>
    <n v="311"/>
    <d v="1970-04-16T00:00:00"/>
    <n v="9"/>
    <x v="0"/>
    <x v="0"/>
    <x v="0"/>
  </r>
  <r>
    <x v="134"/>
    <x v="0"/>
    <s v="RM"/>
    <x v="0"/>
    <x v="3"/>
    <n v="137"/>
    <d v="1959-10-27T00:00:00"/>
    <n v="2"/>
    <x v="0"/>
    <x v="1"/>
    <x v="1"/>
  </r>
  <r>
    <x v="135"/>
    <x v="1"/>
    <s v="MI"/>
    <x v="1"/>
    <x v="9"/>
    <n v="944"/>
    <d v="1993-03-01T00:00:00"/>
    <n v="9"/>
    <x v="1"/>
    <x v="0"/>
    <x v="1"/>
  </r>
  <r>
    <x v="136"/>
    <x v="0"/>
    <s v="RM"/>
    <x v="0"/>
    <x v="13"/>
    <n v="557"/>
    <d v="1959-06-19T00:00:00"/>
    <n v="2"/>
    <x v="1"/>
    <x v="1"/>
    <x v="0"/>
  </r>
  <r>
    <x v="137"/>
    <x v="1"/>
    <s v="MI"/>
    <x v="1"/>
    <x v="4"/>
    <n v="452"/>
    <d v="1963-08-24T00:00:00"/>
    <n v="8"/>
    <x v="0"/>
    <x v="0"/>
    <x v="1"/>
  </r>
  <r>
    <x v="138"/>
    <x v="0"/>
    <s v="RM"/>
    <x v="0"/>
    <x v="10"/>
    <n v="68"/>
    <d v="1985-02-01T00:00:00"/>
    <n v="3"/>
    <x v="0"/>
    <x v="0"/>
    <x v="0"/>
  </r>
  <r>
    <x v="139"/>
    <x v="1"/>
    <s v="MI"/>
    <x v="1"/>
    <x v="13"/>
    <n v="339"/>
    <d v="1956-08-07T00:00:00"/>
    <n v="3"/>
    <x v="0"/>
    <x v="1"/>
    <x v="0"/>
  </r>
  <r>
    <x v="140"/>
    <x v="0"/>
    <s v="RM"/>
    <x v="0"/>
    <x v="8"/>
    <n v="580"/>
    <d v="1965-02-28T00:00:00"/>
    <n v="4"/>
    <x v="0"/>
    <x v="0"/>
    <x v="1"/>
  </r>
  <r>
    <x v="141"/>
    <x v="1"/>
    <s v="MI"/>
    <x v="1"/>
    <x v="4"/>
    <n v="482"/>
    <d v="1955-11-01T00:00:00"/>
    <n v="1"/>
    <x v="1"/>
    <x v="0"/>
    <x v="0"/>
  </r>
  <r>
    <x v="142"/>
    <x v="1"/>
    <s v="MI"/>
    <x v="1"/>
    <x v="13"/>
    <n v="851"/>
    <d v="1986-04-22T00:00:00"/>
    <n v="7"/>
    <x v="1"/>
    <x v="0"/>
    <x v="0"/>
  </r>
  <r>
    <x v="143"/>
    <x v="1"/>
    <s v="MI"/>
    <x v="1"/>
    <x v="5"/>
    <n v="955"/>
    <d v="1990-10-16T00:00:00"/>
    <n v="2"/>
    <x v="1"/>
    <x v="1"/>
    <x v="1"/>
  </r>
  <r>
    <x v="144"/>
    <x v="1"/>
    <s v="MI"/>
    <x v="1"/>
    <x v="11"/>
    <n v="260"/>
    <d v="1991-02-19T00:00:00"/>
    <n v="8"/>
    <x v="1"/>
    <x v="1"/>
    <x v="1"/>
  </r>
  <r>
    <x v="145"/>
    <x v="1"/>
    <s v="MI"/>
    <x v="1"/>
    <x v="1"/>
    <n v="794"/>
    <d v="1989-09-22T00:00:00"/>
    <n v="6"/>
    <x v="1"/>
    <x v="0"/>
    <x v="0"/>
  </r>
  <r>
    <x v="146"/>
    <x v="1"/>
    <s v="MI"/>
    <x v="1"/>
    <x v="2"/>
    <n v="655"/>
    <d v="1965-12-08T00:00:00"/>
    <n v="1"/>
    <x v="1"/>
    <x v="0"/>
    <x v="1"/>
  </r>
  <r>
    <x v="147"/>
    <x v="1"/>
    <s v="MI"/>
    <x v="1"/>
    <x v="8"/>
    <n v="235"/>
    <d v="1987-09-19T00:00:00"/>
    <n v="5"/>
    <x v="1"/>
    <x v="0"/>
    <x v="1"/>
  </r>
  <r>
    <x v="148"/>
    <x v="1"/>
    <s v="MI"/>
    <x v="1"/>
    <x v="14"/>
    <n v="758"/>
    <d v="1961-06-09T00:00:00"/>
    <n v="10"/>
    <x v="0"/>
    <x v="0"/>
    <x v="1"/>
  </r>
  <r>
    <x v="149"/>
    <x v="1"/>
    <s v="MI"/>
    <x v="1"/>
    <x v="3"/>
    <n v="656"/>
    <d v="1975-07-04T00:00:00"/>
    <n v="10"/>
    <x v="1"/>
    <x v="1"/>
    <x v="0"/>
  </r>
  <r>
    <x v="150"/>
    <x v="1"/>
    <s v="MI"/>
    <x v="1"/>
    <x v="11"/>
    <n v="736"/>
    <d v="1982-05-11T00:00:00"/>
    <n v="10"/>
    <x v="1"/>
    <x v="1"/>
    <x v="1"/>
  </r>
  <r>
    <x v="151"/>
    <x v="1"/>
    <s v="MI"/>
    <x v="1"/>
    <x v="3"/>
    <n v="665"/>
    <d v="1983-04-20T00:00:00"/>
    <n v="3"/>
    <x v="0"/>
    <x v="1"/>
    <x v="1"/>
  </r>
  <r>
    <x v="152"/>
    <x v="1"/>
    <s v="MI"/>
    <x v="1"/>
    <x v="12"/>
    <n v="780"/>
    <d v="1992-01-19T00:00:00"/>
    <n v="9"/>
    <x v="0"/>
    <x v="1"/>
    <x v="0"/>
  </r>
  <r>
    <x v="153"/>
    <x v="1"/>
    <s v="MI"/>
    <x v="1"/>
    <x v="12"/>
    <n v="469"/>
    <d v="1959-08-08T00:00:00"/>
    <n v="3"/>
    <x v="1"/>
    <x v="1"/>
    <x v="1"/>
  </r>
  <r>
    <x v="154"/>
    <x v="63"/>
    <s v="SI"/>
    <x v="7"/>
    <x v="14"/>
    <n v="236"/>
    <d v="1964-01-18T00:00:00"/>
    <n v="10"/>
    <x v="0"/>
    <x v="1"/>
    <x v="0"/>
  </r>
  <r>
    <x v="155"/>
    <x v="64"/>
    <s v="NA"/>
    <x v="2"/>
    <x v="14"/>
    <n v="988"/>
    <d v="1987-10-28T00:00:00"/>
    <n v="8"/>
    <x v="1"/>
    <x v="1"/>
    <x v="0"/>
  </r>
  <r>
    <x v="156"/>
    <x v="65"/>
    <s v="BT"/>
    <x v="8"/>
    <x v="3"/>
    <n v="585"/>
    <d v="1962-01-28T00:00:00"/>
    <n v="3"/>
    <x v="0"/>
    <x v="0"/>
    <x v="0"/>
  </r>
  <r>
    <x v="157"/>
    <x v="66"/>
    <s v="CH"/>
    <x v="14"/>
    <x v="6"/>
    <n v="375"/>
    <d v="1968-06-17T00:00:00"/>
    <n v="1"/>
    <x v="0"/>
    <x v="1"/>
    <x v="0"/>
  </r>
  <r>
    <x v="158"/>
    <x v="67"/>
    <s v="RM"/>
    <x v="0"/>
    <x v="10"/>
    <n v="960"/>
    <d v="1979-10-18T00:00:00"/>
    <n v="3"/>
    <x v="1"/>
    <x v="1"/>
    <x v="0"/>
  </r>
  <r>
    <x v="159"/>
    <x v="68"/>
    <s v="SA"/>
    <x v="2"/>
    <x v="2"/>
    <n v="372"/>
    <d v="1983-04-20T00:00:00"/>
    <n v="5"/>
    <x v="0"/>
    <x v="0"/>
    <x v="0"/>
  </r>
  <r>
    <x v="160"/>
    <x v="69"/>
    <s v="CT"/>
    <x v="4"/>
    <x v="3"/>
    <n v="642"/>
    <d v="1978-07-11T00:00:00"/>
    <n v="3"/>
    <x v="1"/>
    <x v="0"/>
    <x v="0"/>
  </r>
  <r>
    <x v="161"/>
    <x v="70"/>
    <s v="RO"/>
    <x v="9"/>
    <x v="6"/>
    <n v="573"/>
    <d v="1983-08-02T00:00:00"/>
    <n v="7"/>
    <x v="1"/>
    <x v="1"/>
    <x v="0"/>
  </r>
  <r>
    <x v="162"/>
    <x v="71"/>
    <s v="RM"/>
    <x v="0"/>
    <x v="8"/>
    <n v="184"/>
    <d v="1955-09-05T00:00:00"/>
    <n v="2"/>
    <x v="0"/>
    <x v="0"/>
    <x v="1"/>
  </r>
  <r>
    <x v="163"/>
    <x v="72"/>
    <s v="VA"/>
    <x v="1"/>
    <x v="3"/>
    <n v="883"/>
    <d v="1955-03-05T00:00:00"/>
    <n v="8"/>
    <x v="1"/>
    <x v="1"/>
    <x v="0"/>
  </r>
  <r>
    <x v="164"/>
    <x v="73"/>
    <s v="PN"/>
    <x v="10"/>
    <x v="2"/>
    <n v="670"/>
    <d v="1974-01-12T00:00:00"/>
    <n v="2"/>
    <x v="1"/>
    <x v="0"/>
    <x v="1"/>
  </r>
  <r>
    <x v="165"/>
    <x v="74"/>
    <s v="CE"/>
    <x v="2"/>
    <x v="12"/>
    <n v="287"/>
    <d v="1978-12-15T00:00:00"/>
    <n v="7"/>
    <x v="0"/>
    <x v="0"/>
    <x v="0"/>
  </r>
  <r>
    <x v="166"/>
    <x v="75"/>
    <s v="PE"/>
    <x v="14"/>
    <x v="3"/>
    <n v="619"/>
    <d v="1960-03-12T00:00:00"/>
    <n v="9"/>
    <x v="0"/>
    <x v="1"/>
    <x v="0"/>
  </r>
  <r>
    <x v="167"/>
    <x v="76"/>
    <s v="TP"/>
    <x v="4"/>
    <x v="12"/>
    <n v="999"/>
    <d v="1969-07-19T00:00:00"/>
    <n v="4"/>
    <x v="1"/>
    <x v="0"/>
    <x v="0"/>
  </r>
  <r>
    <x v="168"/>
    <x v="77"/>
    <s v="AP"/>
    <x v="16"/>
    <x v="5"/>
    <n v="240"/>
    <d v="1959-09-06T00:00:00"/>
    <n v="7"/>
    <x v="0"/>
    <x v="1"/>
    <x v="1"/>
  </r>
  <r>
    <x v="169"/>
    <x v="78"/>
    <s v="SA"/>
    <x v="2"/>
    <x v="4"/>
    <n v="943"/>
    <d v="1981-08-19T00:00:00"/>
    <n v="5"/>
    <x v="0"/>
    <x v="1"/>
    <x v="0"/>
  </r>
  <r>
    <x v="170"/>
    <x v="79"/>
    <s v="CB"/>
    <x v="17"/>
    <x v="7"/>
    <n v="232"/>
    <d v="1956-03-06T00:00:00"/>
    <n v="9"/>
    <x v="0"/>
    <x v="0"/>
    <x v="1"/>
  </r>
  <r>
    <x v="171"/>
    <x v="80"/>
    <s v="SA"/>
    <x v="2"/>
    <x v="10"/>
    <n v="748"/>
    <d v="1960-09-15T00:00:00"/>
    <n v="8"/>
    <x v="1"/>
    <x v="1"/>
    <x v="0"/>
  </r>
  <r>
    <x v="172"/>
    <x v="81"/>
    <s v="NA"/>
    <x v="2"/>
    <x v="11"/>
    <n v="890"/>
    <d v="1971-07-27T00:00:00"/>
    <n v="8"/>
    <x v="0"/>
    <x v="1"/>
    <x v="0"/>
  </r>
  <r>
    <x v="173"/>
    <x v="82"/>
    <s v="MI"/>
    <x v="1"/>
    <x v="4"/>
    <n v="832"/>
    <d v="1969-11-13T00:00:00"/>
    <n v="4"/>
    <x v="0"/>
    <x v="0"/>
    <x v="0"/>
  </r>
  <r>
    <x v="174"/>
    <x v="83"/>
    <s v="VE"/>
    <x v="9"/>
    <x v="2"/>
    <n v="570"/>
    <d v="1988-07-02T00:00:00"/>
    <n v="5"/>
    <x v="1"/>
    <x v="0"/>
    <x v="1"/>
  </r>
  <r>
    <x v="175"/>
    <x v="84"/>
    <s v="FI"/>
    <x v="7"/>
    <x v="5"/>
    <n v="13"/>
    <d v="1957-03-20T00:00:00"/>
    <n v="4"/>
    <x v="0"/>
    <x v="1"/>
    <x v="0"/>
  </r>
  <r>
    <x v="176"/>
    <x v="85"/>
    <s v="TO"/>
    <x v="3"/>
    <x v="1"/>
    <n v="921"/>
    <d v="1980-01-02T00:00:00"/>
    <n v="4"/>
    <x v="1"/>
    <x v="0"/>
    <x v="0"/>
  </r>
  <r>
    <x v="177"/>
    <x v="86"/>
    <s v="TA"/>
    <x v="8"/>
    <x v="8"/>
    <n v="845"/>
    <d v="1991-07-25T00:00:00"/>
    <n v="6"/>
    <x v="1"/>
    <x v="0"/>
    <x v="0"/>
  </r>
  <r>
    <x v="178"/>
    <x v="87"/>
    <s v="BA"/>
    <x v="8"/>
    <x v="13"/>
    <n v="713"/>
    <d v="1959-03-01T00:00:00"/>
    <n v="10"/>
    <x v="1"/>
    <x v="0"/>
    <x v="0"/>
  </r>
  <r>
    <x v="179"/>
    <x v="88"/>
    <s v="TO"/>
    <x v="3"/>
    <x v="0"/>
    <n v="387"/>
    <d v="1976-02-28T00:00:00"/>
    <n v="7"/>
    <x v="1"/>
    <x v="1"/>
    <x v="0"/>
  </r>
  <r>
    <x v="180"/>
    <x v="89"/>
    <s v="CT"/>
    <x v="4"/>
    <x v="8"/>
    <n v="518"/>
    <d v="1965-10-14T00:00:00"/>
    <n v="3"/>
    <x v="1"/>
    <x v="0"/>
    <x v="0"/>
  </r>
  <r>
    <x v="181"/>
    <x v="90"/>
    <s v="CT"/>
    <x v="4"/>
    <x v="7"/>
    <n v="20"/>
    <d v="1995-04-28T00:00:00"/>
    <n v="5"/>
    <x v="1"/>
    <x v="0"/>
    <x v="0"/>
  </r>
  <r>
    <x v="182"/>
    <x v="91"/>
    <s v="TO"/>
    <x v="3"/>
    <x v="9"/>
    <n v="397"/>
    <d v="1962-11-22T00:00:00"/>
    <n v="3"/>
    <x v="1"/>
    <x v="1"/>
    <x v="1"/>
  </r>
  <r>
    <x v="183"/>
    <x v="92"/>
    <s v="MN"/>
    <x v="1"/>
    <x v="2"/>
    <n v="804"/>
    <d v="1969-05-19T00:00:00"/>
    <n v="3"/>
    <x v="1"/>
    <x v="0"/>
    <x v="1"/>
  </r>
  <r>
    <x v="184"/>
    <x v="93"/>
    <s v="AP"/>
    <x v="16"/>
    <x v="3"/>
    <n v="83"/>
    <d v="1969-11-22T00:00:00"/>
    <n v="9"/>
    <x v="0"/>
    <x v="1"/>
    <x v="1"/>
  </r>
  <r>
    <x v="185"/>
    <x v="94"/>
    <s v="FR"/>
    <x v="0"/>
    <x v="6"/>
    <n v="23"/>
    <d v="1970-11-13T00:00:00"/>
    <n v="6"/>
    <x v="1"/>
    <x v="1"/>
    <x v="1"/>
  </r>
  <r>
    <x v="186"/>
    <x v="95"/>
    <s v="LC"/>
    <x v="1"/>
    <x v="6"/>
    <n v="869"/>
    <d v="1990-05-10T00:00:00"/>
    <n v="1"/>
    <x v="0"/>
    <x v="1"/>
    <x v="0"/>
  </r>
  <r>
    <x v="187"/>
    <x v="96"/>
    <s v="BA"/>
    <x v="8"/>
    <x v="2"/>
    <n v="776"/>
    <d v="1984-05-13T00:00:00"/>
    <n v="3"/>
    <x v="1"/>
    <x v="1"/>
    <x v="0"/>
  </r>
  <r>
    <x v="188"/>
    <x v="97"/>
    <s v="FI"/>
    <x v="7"/>
    <x v="6"/>
    <n v="362"/>
    <d v="1957-01-11T00:00:00"/>
    <n v="10"/>
    <x v="1"/>
    <x v="1"/>
    <x v="0"/>
  </r>
  <r>
    <x v="189"/>
    <x v="98"/>
    <s v="MI"/>
    <x v="1"/>
    <x v="7"/>
    <n v="655"/>
    <d v="1965-10-26T00:00:00"/>
    <n v="6"/>
    <x v="1"/>
    <x v="1"/>
    <x v="1"/>
  </r>
  <r>
    <x v="190"/>
    <x v="99"/>
    <s v="TO"/>
    <x v="3"/>
    <x v="6"/>
    <n v="319"/>
    <d v="1981-06-20T00:00:00"/>
    <n v="2"/>
    <x v="0"/>
    <x v="1"/>
    <x v="0"/>
  </r>
  <r>
    <x v="191"/>
    <x v="100"/>
    <s v="RI"/>
    <x v="0"/>
    <x v="14"/>
    <n v="645"/>
    <d v="1960-03-16T00:00:00"/>
    <n v="9"/>
    <x v="1"/>
    <x v="1"/>
    <x v="1"/>
  </r>
  <r>
    <x v="192"/>
    <x v="101"/>
    <s v="MI"/>
    <x v="1"/>
    <x v="8"/>
    <n v="66"/>
    <d v="1987-06-26T00:00:00"/>
    <n v="8"/>
    <x v="0"/>
    <x v="0"/>
    <x v="0"/>
  </r>
  <r>
    <x v="193"/>
    <x v="102"/>
    <s v="FI"/>
    <x v="7"/>
    <x v="9"/>
    <n v="118"/>
    <d v="1972-01-07T00:00:00"/>
    <n v="6"/>
    <x v="1"/>
    <x v="1"/>
    <x v="0"/>
  </r>
  <r>
    <x v="194"/>
    <x v="103"/>
    <s v="RM"/>
    <x v="0"/>
    <x v="6"/>
    <n v="680"/>
    <d v="1993-09-06T00:00:00"/>
    <n v="1"/>
    <x v="1"/>
    <x v="0"/>
    <x v="1"/>
  </r>
  <r>
    <x v="195"/>
    <x v="104"/>
    <s v="NA"/>
    <x v="2"/>
    <x v="1"/>
    <n v="130"/>
    <d v="1960-04-28T00:00:00"/>
    <n v="2"/>
    <x v="1"/>
    <x v="1"/>
    <x v="1"/>
  </r>
  <r>
    <x v="196"/>
    <x v="105"/>
    <s v="VC"/>
    <x v="3"/>
    <x v="10"/>
    <n v="575"/>
    <d v="1966-05-29T00:00:00"/>
    <n v="9"/>
    <x v="0"/>
    <x v="1"/>
    <x v="0"/>
  </r>
  <r>
    <x v="197"/>
    <x v="106"/>
    <s v="LU"/>
    <x v="7"/>
    <x v="7"/>
    <n v="537"/>
    <d v="1958-07-15T00:00:00"/>
    <n v="3"/>
    <x v="1"/>
    <x v="1"/>
    <x v="1"/>
  </r>
  <r>
    <x v="198"/>
    <x v="107"/>
    <s v="TP"/>
    <x v="4"/>
    <x v="8"/>
    <n v="167"/>
    <d v="1988-02-13T00:00:00"/>
    <n v="1"/>
    <x v="1"/>
    <x v="0"/>
    <x v="1"/>
  </r>
  <r>
    <x v="199"/>
    <x v="108"/>
    <s v="SA"/>
    <x v="2"/>
    <x v="9"/>
    <n v="152"/>
    <d v="1955-09-17T00:00:00"/>
    <n v="3"/>
    <x v="1"/>
    <x v="1"/>
    <x v="0"/>
  </r>
  <r>
    <x v="200"/>
    <x v="109"/>
    <s v="BI"/>
    <x v="3"/>
    <x v="13"/>
    <n v="484"/>
    <d v="1964-10-13T00:00:00"/>
    <n v="4"/>
    <x v="1"/>
    <x v="0"/>
    <x v="1"/>
  </r>
  <r>
    <x v="201"/>
    <x v="110"/>
    <s v="AN"/>
    <x v="16"/>
    <x v="4"/>
    <n v="797"/>
    <d v="1966-08-02T00:00:00"/>
    <n v="5"/>
    <x v="1"/>
    <x v="1"/>
    <x v="0"/>
  </r>
  <r>
    <x v="21"/>
    <x v="111"/>
    <s v="LT"/>
    <x v="0"/>
    <x v="5"/>
    <n v="934"/>
    <d v="1956-01-30T00:00:00"/>
    <n v="6"/>
    <x v="1"/>
    <x v="1"/>
    <x v="1"/>
  </r>
  <r>
    <x v="202"/>
    <x v="112"/>
    <s v="LO"/>
    <x v="1"/>
    <x v="7"/>
    <n v="538"/>
    <d v="1966-06-10T00:00:00"/>
    <n v="8"/>
    <x v="1"/>
    <x v="1"/>
    <x v="1"/>
  </r>
  <r>
    <x v="203"/>
    <x v="113"/>
    <s v="BA"/>
    <x v="8"/>
    <x v="12"/>
    <n v="682"/>
    <d v="1986-05-19T00:00:00"/>
    <n v="4"/>
    <x v="0"/>
    <x v="0"/>
    <x v="1"/>
  </r>
  <r>
    <x v="204"/>
    <x v="114"/>
    <s v="PI"/>
    <x v="7"/>
    <x v="6"/>
    <n v="424"/>
    <d v="1974-12-18T00:00:00"/>
    <n v="6"/>
    <x v="0"/>
    <x v="1"/>
    <x v="1"/>
  </r>
  <r>
    <x v="205"/>
    <x v="115"/>
    <s v="FI"/>
    <x v="7"/>
    <x v="11"/>
    <n v="598"/>
    <d v="1971-03-01T00:00:00"/>
    <n v="8"/>
    <x v="0"/>
    <x v="1"/>
    <x v="0"/>
  </r>
  <r>
    <x v="206"/>
    <x v="116"/>
    <s v="NA"/>
    <x v="2"/>
    <x v="4"/>
    <n v="671"/>
    <d v="1959-10-01T00:00:00"/>
    <n v="2"/>
    <x v="0"/>
    <x v="1"/>
    <x v="0"/>
  </r>
  <r>
    <x v="207"/>
    <x v="117"/>
    <s v="VI"/>
    <x v="9"/>
    <x v="6"/>
    <n v="124"/>
    <d v="1963-05-23T00:00:00"/>
    <n v="1"/>
    <x v="1"/>
    <x v="1"/>
    <x v="1"/>
  </r>
  <r>
    <x v="208"/>
    <x v="118"/>
    <s v="MB"/>
    <x v="1"/>
    <x v="12"/>
    <n v="856"/>
    <d v="1966-01-26T00:00:00"/>
    <n v="1"/>
    <x v="1"/>
    <x v="1"/>
    <x v="1"/>
  </r>
  <r>
    <x v="209"/>
    <x v="119"/>
    <s v="MC"/>
    <x v="16"/>
    <x v="11"/>
    <n v="427"/>
    <d v="1991-11-16T00:00:00"/>
    <n v="6"/>
    <x v="1"/>
    <x v="1"/>
    <x v="1"/>
  </r>
  <r>
    <x v="210"/>
    <x v="120"/>
    <s v="RM"/>
    <x v="0"/>
    <x v="0"/>
    <n v="989"/>
    <d v="1989-09-13T00:00:00"/>
    <n v="4"/>
    <x v="0"/>
    <x v="1"/>
    <x v="1"/>
  </r>
  <r>
    <x v="211"/>
    <x v="121"/>
    <s v="IM"/>
    <x v="5"/>
    <x v="14"/>
    <n v="325"/>
    <d v="1989-10-14T00:00:00"/>
    <n v="4"/>
    <x v="1"/>
    <x v="0"/>
    <x v="1"/>
  </r>
  <r>
    <x v="212"/>
    <x v="122"/>
    <s v="MB"/>
    <x v="1"/>
    <x v="13"/>
    <n v="991"/>
    <d v="1976-01-25T00:00:00"/>
    <n v="1"/>
    <x v="0"/>
    <x v="0"/>
    <x v="1"/>
  </r>
  <r>
    <x v="213"/>
    <x v="123"/>
    <s v="AQ"/>
    <x v="14"/>
    <x v="11"/>
    <n v="306"/>
    <d v="1975-03-11T00:00:00"/>
    <n v="1"/>
    <x v="1"/>
    <x v="0"/>
    <x v="0"/>
  </r>
  <r>
    <x v="214"/>
    <x v="124"/>
    <s v="ME"/>
    <x v="4"/>
    <x v="1"/>
    <n v="444"/>
    <d v="1983-01-24T00:00:00"/>
    <n v="1"/>
    <x v="1"/>
    <x v="0"/>
    <x v="0"/>
  </r>
  <r>
    <x v="215"/>
    <x v="125"/>
    <s v="VE"/>
    <x v="9"/>
    <x v="7"/>
    <n v="195"/>
    <d v="1975-11-15T00:00:00"/>
    <n v="5"/>
    <x v="0"/>
    <x v="1"/>
    <x v="0"/>
  </r>
  <r>
    <x v="216"/>
    <x v="126"/>
    <s v="MI"/>
    <x v="1"/>
    <x v="12"/>
    <n v="831"/>
    <d v="1962-08-02T00:00:00"/>
    <n v="4"/>
    <x v="0"/>
    <x v="1"/>
    <x v="1"/>
  </r>
  <r>
    <x v="217"/>
    <x v="127"/>
    <s v="MO"/>
    <x v="6"/>
    <x v="2"/>
    <n v="106"/>
    <d v="1968-01-22T00:00:00"/>
    <n v="8"/>
    <x v="1"/>
    <x v="1"/>
    <x v="0"/>
  </r>
  <r>
    <x v="218"/>
    <x v="128"/>
    <s v="AG"/>
    <x v="4"/>
    <x v="9"/>
    <n v="353"/>
    <d v="1960-12-09T00:00:00"/>
    <n v="2"/>
    <x v="0"/>
    <x v="0"/>
    <x v="0"/>
  </r>
  <r>
    <x v="219"/>
    <x v="129"/>
    <s v="RM"/>
    <x v="0"/>
    <x v="6"/>
    <n v="896"/>
    <d v="1994-11-08T00:00:00"/>
    <n v="7"/>
    <x v="0"/>
    <x v="1"/>
    <x v="1"/>
  </r>
  <r>
    <x v="220"/>
    <x v="130"/>
    <s v="SS"/>
    <x v="13"/>
    <x v="5"/>
    <n v="605"/>
    <d v="1990-11-11T00:00:00"/>
    <n v="1"/>
    <x v="1"/>
    <x v="0"/>
    <x v="1"/>
  </r>
  <r>
    <x v="23"/>
    <x v="131"/>
    <s v="MC"/>
    <x v="16"/>
    <x v="0"/>
    <n v="403"/>
    <d v="1964-04-01T00:00:00"/>
    <n v="5"/>
    <x v="0"/>
    <x v="1"/>
    <x v="1"/>
  </r>
  <r>
    <x v="221"/>
    <x v="132"/>
    <s v="MB"/>
    <x v="1"/>
    <x v="9"/>
    <n v="935"/>
    <d v="1992-09-26T00:00:00"/>
    <n v="4"/>
    <x v="1"/>
    <x v="1"/>
    <x v="1"/>
  </r>
  <r>
    <x v="222"/>
    <x v="133"/>
    <s v="AN"/>
    <x v="16"/>
    <x v="6"/>
    <n v="409"/>
    <d v="1957-12-19T00:00:00"/>
    <n v="3"/>
    <x v="0"/>
    <x v="0"/>
    <x v="1"/>
  </r>
  <r>
    <x v="223"/>
    <x v="134"/>
    <s v="PG"/>
    <x v="12"/>
    <x v="13"/>
    <n v="345"/>
    <d v="1955-11-06T00:00:00"/>
    <n v="4"/>
    <x v="0"/>
    <x v="0"/>
    <x v="0"/>
  </r>
  <r>
    <x v="224"/>
    <x v="135"/>
    <s v="CS"/>
    <x v="11"/>
    <x v="9"/>
    <n v="408"/>
    <d v="1973-04-04T00:00:00"/>
    <n v="7"/>
    <x v="0"/>
    <x v="1"/>
    <x v="1"/>
  </r>
  <r>
    <x v="225"/>
    <x v="136"/>
    <s v="RM"/>
    <x v="0"/>
    <x v="6"/>
    <n v="705"/>
    <d v="1978-11-18T00:00:00"/>
    <n v="2"/>
    <x v="0"/>
    <x v="0"/>
    <x v="0"/>
  </r>
  <r>
    <x v="226"/>
    <x v="137"/>
    <s v="CE"/>
    <x v="2"/>
    <x v="1"/>
    <n v="318"/>
    <d v="1976-06-20T00:00:00"/>
    <n v="3"/>
    <x v="1"/>
    <x v="0"/>
    <x v="0"/>
  </r>
  <r>
    <x v="227"/>
    <x v="138"/>
    <s v="CH"/>
    <x v="14"/>
    <x v="7"/>
    <n v="475"/>
    <d v="1956-06-21T00:00:00"/>
    <n v="10"/>
    <x v="1"/>
    <x v="1"/>
    <x v="0"/>
  </r>
  <r>
    <x v="132"/>
    <x v="139"/>
    <s v="NA"/>
    <x v="2"/>
    <x v="9"/>
    <n v="208"/>
    <d v="1958-06-07T00:00:00"/>
    <n v="6"/>
    <x v="0"/>
    <x v="0"/>
    <x v="1"/>
  </r>
  <r>
    <x v="228"/>
    <x v="140"/>
    <s v="RM"/>
    <x v="0"/>
    <x v="13"/>
    <n v="684"/>
    <d v="1995-02-01T00:00:00"/>
    <n v="3"/>
    <x v="0"/>
    <x v="1"/>
    <x v="0"/>
  </r>
  <r>
    <x v="229"/>
    <x v="141"/>
    <s v="PV"/>
    <x v="1"/>
    <x v="0"/>
    <n v="403"/>
    <d v="1957-02-27T00:00:00"/>
    <n v="10"/>
    <x v="0"/>
    <x v="0"/>
    <x v="1"/>
  </r>
  <r>
    <x v="95"/>
    <x v="142"/>
    <s v="RM"/>
    <x v="0"/>
    <x v="2"/>
    <n v="900"/>
    <d v="1978-09-01T00:00:00"/>
    <n v="2"/>
    <x v="0"/>
    <x v="0"/>
    <x v="1"/>
  </r>
  <r>
    <x v="230"/>
    <x v="143"/>
    <s v="PG"/>
    <x v="12"/>
    <x v="7"/>
    <n v="294"/>
    <d v="1965-07-26T00:00:00"/>
    <n v="7"/>
    <x v="0"/>
    <x v="0"/>
    <x v="0"/>
  </r>
  <r>
    <x v="231"/>
    <x v="144"/>
    <s v="CT"/>
    <x v="4"/>
    <x v="9"/>
    <n v="382"/>
    <d v="1972-02-27T00:00:00"/>
    <n v="4"/>
    <x v="0"/>
    <x v="0"/>
    <x v="0"/>
  </r>
  <r>
    <x v="232"/>
    <x v="145"/>
    <s v="VI"/>
    <x v="9"/>
    <x v="7"/>
    <n v="606"/>
    <d v="1974-11-09T00:00:00"/>
    <n v="9"/>
    <x v="1"/>
    <x v="1"/>
    <x v="0"/>
  </r>
  <r>
    <x v="233"/>
    <x v="146"/>
    <s v="CO"/>
    <x v="1"/>
    <x v="8"/>
    <n v="735"/>
    <d v="1993-09-04T00:00:00"/>
    <n v="4"/>
    <x v="1"/>
    <x v="1"/>
    <x v="0"/>
  </r>
  <r>
    <x v="234"/>
    <x v="147"/>
    <s v="NA"/>
    <x v="2"/>
    <x v="7"/>
    <n v="12"/>
    <d v="1975-08-14T00:00:00"/>
    <n v="6"/>
    <x v="1"/>
    <x v="0"/>
    <x v="0"/>
  </r>
  <r>
    <x v="235"/>
    <x v="148"/>
    <s v="VA"/>
    <x v="1"/>
    <x v="10"/>
    <n v="713"/>
    <d v="1972-07-15T00:00:00"/>
    <n v="3"/>
    <x v="0"/>
    <x v="0"/>
    <x v="0"/>
  </r>
  <r>
    <x v="236"/>
    <x v="149"/>
    <s v="AG"/>
    <x v="4"/>
    <x v="14"/>
    <n v="226"/>
    <d v="1965-03-01T00:00:00"/>
    <n v="7"/>
    <x v="1"/>
    <x v="0"/>
    <x v="0"/>
  </r>
  <r>
    <x v="237"/>
    <x v="150"/>
    <s v="VE"/>
    <x v="9"/>
    <x v="12"/>
    <n v="939"/>
    <d v="1984-09-24T00:00:00"/>
    <n v="2"/>
    <x v="1"/>
    <x v="0"/>
    <x v="0"/>
  </r>
  <r>
    <x v="238"/>
    <x v="151"/>
    <s v="BA"/>
    <x v="8"/>
    <x v="3"/>
    <n v="718"/>
    <d v="1956-10-04T00:00:00"/>
    <n v="8"/>
    <x v="0"/>
    <x v="0"/>
    <x v="1"/>
  </r>
  <r>
    <x v="239"/>
    <x v="152"/>
    <s v="CE"/>
    <x v="2"/>
    <x v="2"/>
    <n v="803"/>
    <d v="1960-02-19T00:00:00"/>
    <n v="8"/>
    <x v="0"/>
    <x v="0"/>
    <x v="1"/>
  </r>
  <r>
    <x v="240"/>
    <x v="153"/>
    <s v="BR"/>
    <x v="8"/>
    <x v="14"/>
    <n v="340"/>
    <d v="1955-02-14T00:00:00"/>
    <n v="3"/>
    <x v="0"/>
    <x v="1"/>
    <x v="1"/>
  </r>
  <r>
    <x v="241"/>
    <x v="154"/>
    <s v="RM"/>
    <x v="0"/>
    <x v="14"/>
    <n v="463"/>
    <d v="1971-03-26T00:00:00"/>
    <n v="4"/>
    <x v="0"/>
    <x v="1"/>
    <x v="1"/>
  </r>
  <r>
    <x v="81"/>
    <x v="155"/>
    <s v="SA"/>
    <x v="2"/>
    <x v="10"/>
    <n v="58"/>
    <d v="1960-08-31T00:00:00"/>
    <n v="1"/>
    <x v="0"/>
    <x v="1"/>
    <x v="0"/>
  </r>
  <r>
    <x v="242"/>
    <x v="156"/>
    <s v="CS"/>
    <x v="11"/>
    <x v="12"/>
    <n v="308"/>
    <d v="1978-09-23T00:00:00"/>
    <n v="1"/>
    <x v="1"/>
    <x v="0"/>
    <x v="1"/>
  </r>
  <r>
    <x v="243"/>
    <x v="157"/>
    <s v="BZ"/>
    <x v="15"/>
    <x v="1"/>
    <n v="54"/>
    <d v="1974-06-19T00:00:00"/>
    <n v="2"/>
    <x v="0"/>
    <x v="1"/>
    <x v="1"/>
  </r>
  <r>
    <x v="244"/>
    <x v="158"/>
    <s v="PA"/>
    <x v="4"/>
    <x v="10"/>
    <n v="749"/>
    <d v="1985-12-04T00:00:00"/>
    <n v="9"/>
    <x v="1"/>
    <x v="1"/>
    <x v="0"/>
  </r>
  <r>
    <x v="245"/>
    <x v="159"/>
    <s v="TN"/>
    <x v="15"/>
    <x v="1"/>
    <n v="272"/>
    <d v="1956-11-28T00:00:00"/>
    <n v="6"/>
    <x v="1"/>
    <x v="0"/>
    <x v="0"/>
  </r>
  <r>
    <x v="42"/>
    <x v="160"/>
    <s v="NA"/>
    <x v="2"/>
    <x v="5"/>
    <n v="245"/>
    <d v="1995-04-21T00:00:00"/>
    <n v="8"/>
    <x v="1"/>
    <x v="0"/>
    <x v="0"/>
  </r>
  <r>
    <x v="246"/>
    <x v="161"/>
    <s v="TO"/>
    <x v="3"/>
    <x v="5"/>
    <n v="356"/>
    <d v="1986-01-21T00:00:00"/>
    <n v="9"/>
    <x v="0"/>
    <x v="0"/>
    <x v="0"/>
  </r>
  <r>
    <x v="247"/>
    <x v="162"/>
    <s v="FM"/>
    <x v="16"/>
    <x v="3"/>
    <n v="699"/>
    <d v="1973-12-18T00:00:00"/>
    <n v="6"/>
    <x v="1"/>
    <x v="0"/>
    <x v="1"/>
  </r>
  <r>
    <x v="248"/>
    <x v="163"/>
    <s v="LT"/>
    <x v="0"/>
    <x v="5"/>
    <n v="921"/>
    <d v="1973-07-12T00:00:00"/>
    <n v="5"/>
    <x v="0"/>
    <x v="0"/>
    <x v="0"/>
  </r>
  <r>
    <x v="249"/>
    <x v="164"/>
    <s v="LT"/>
    <x v="0"/>
    <x v="10"/>
    <n v="349"/>
    <d v="1966-09-22T00:00:00"/>
    <n v="6"/>
    <x v="0"/>
    <x v="1"/>
    <x v="1"/>
  </r>
  <r>
    <x v="250"/>
    <x v="165"/>
    <s v="MB"/>
    <x v="1"/>
    <x v="4"/>
    <n v="986"/>
    <d v="1993-05-09T00:00:00"/>
    <n v="5"/>
    <x v="1"/>
    <x v="0"/>
    <x v="1"/>
  </r>
  <r>
    <x v="251"/>
    <x v="166"/>
    <s v="NA"/>
    <x v="2"/>
    <x v="9"/>
    <n v="592"/>
    <d v="1988-04-23T00:00:00"/>
    <n v="2"/>
    <x v="1"/>
    <x v="1"/>
    <x v="0"/>
  </r>
  <r>
    <x v="252"/>
    <x v="167"/>
    <s v="MI"/>
    <x v="1"/>
    <x v="0"/>
    <n v="779"/>
    <d v="1977-08-17T00:00:00"/>
    <n v="9"/>
    <x v="1"/>
    <x v="1"/>
    <x v="1"/>
  </r>
  <r>
    <x v="253"/>
    <x v="168"/>
    <s v="CT"/>
    <x v="4"/>
    <x v="10"/>
    <n v="973"/>
    <d v="1982-03-14T00:00:00"/>
    <n v="6"/>
    <x v="1"/>
    <x v="1"/>
    <x v="0"/>
  </r>
  <r>
    <x v="254"/>
    <x v="169"/>
    <s v="BL"/>
    <x v="9"/>
    <x v="13"/>
    <n v="274"/>
    <d v="1980-12-06T00:00:00"/>
    <n v="1"/>
    <x v="1"/>
    <x v="0"/>
    <x v="1"/>
  </r>
  <r>
    <x v="255"/>
    <x v="170"/>
    <s v="BR"/>
    <x v="8"/>
    <x v="6"/>
    <n v="997"/>
    <d v="1963-01-29T00:00:00"/>
    <n v="4"/>
    <x v="1"/>
    <x v="1"/>
    <x v="0"/>
  </r>
  <r>
    <x v="256"/>
    <x v="171"/>
    <s v="MI"/>
    <x v="1"/>
    <x v="4"/>
    <n v="628"/>
    <d v="1986-03-29T00:00:00"/>
    <n v="10"/>
    <x v="1"/>
    <x v="0"/>
    <x v="0"/>
  </r>
  <r>
    <x v="257"/>
    <x v="172"/>
    <s v="MI"/>
    <x v="1"/>
    <x v="7"/>
    <n v="487"/>
    <d v="1995-06-04T00:00:00"/>
    <n v="2"/>
    <x v="1"/>
    <x v="0"/>
    <x v="1"/>
  </r>
  <r>
    <x v="258"/>
    <x v="173"/>
    <s v="NU"/>
    <x v="13"/>
    <x v="12"/>
    <n v="190"/>
    <d v="1981-02-25T00:00:00"/>
    <n v="3"/>
    <x v="0"/>
    <x v="1"/>
    <x v="1"/>
  </r>
  <r>
    <x v="259"/>
    <x v="174"/>
    <s v="CH"/>
    <x v="14"/>
    <x v="0"/>
    <n v="8"/>
    <d v="1965-12-27T00:00:00"/>
    <n v="7"/>
    <x v="0"/>
    <x v="1"/>
    <x v="1"/>
  </r>
  <r>
    <x v="260"/>
    <x v="175"/>
    <s v="RM"/>
    <x v="0"/>
    <x v="7"/>
    <n v="47"/>
    <d v="1969-07-11T00:00:00"/>
    <n v="4"/>
    <x v="0"/>
    <x v="1"/>
    <x v="0"/>
  </r>
  <r>
    <x v="68"/>
    <x v="176"/>
    <s v="TO"/>
    <x v="3"/>
    <x v="10"/>
    <n v="757"/>
    <d v="1957-10-13T00:00:00"/>
    <n v="3"/>
    <x v="0"/>
    <x v="1"/>
    <x v="1"/>
  </r>
  <r>
    <x v="261"/>
    <x v="177"/>
    <s v="TO"/>
    <x v="3"/>
    <x v="14"/>
    <n v="317"/>
    <d v="1970-09-14T00:00:00"/>
    <n v="9"/>
    <x v="1"/>
    <x v="1"/>
    <x v="1"/>
  </r>
  <r>
    <x v="232"/>
    <x v="178"/>
    <s v="PA"/>
    <x v="4"/>
    <x v="13"/>
    <n v="19"/>
    <d v="1991-06-03T00:00:00"/>
    <n v="6"/>
    <x v="0"/>
    <x v="1"/>
    <x v="1"/>
  </r>
  <r>
    <x v="262"/>
    <x v="179"/>
    <s v="AL"/>
    <x v="3"/>
    <x v="0"/>
    <n v="955"/>
    <d v="1969-08-12T00:00:00"/>
    <n v="8"/>
    <x v="0"/>
    <x v="1"/>
    <x v="1"/>
  </r>
  <r>
    <x v="263"/>
    <x v="180"/>
    <s v="SA"/>
    <x v="2"/>
    <x v="12"/>
    <n v="314"/>
    <d v="1985-04-04T00:00:00"/>
    <n v="4"/>
    <x v="1"/>
    <x v="1"/>
    <x v="1"/>
  </r>
  <r>
    <x v="264"/>
    <x v="181"/>
    <s v="NA"/>
    <x v="2"/>
    <x v="2"/>
    <n v="614"/>
    <d v="1986-12-09T00:00:00"/>
    <n v="4"/>
    <x v="1"/>
    <x v="0"/>
    <x v="1"/>
  </r>
  <r>
    <x v="265"/>
    <x v="182"/>
    <s v="RN"/>
    <x v="6"/>
    <x v="12"/>
    <n v="669"/>
    <d v="1973-12-08T00:00:00"/>
    <n v="4"/>
    <x v="1"/>
    <x v="0"/>
    <x v="1"/>
  </r>
  <r>
    <x v="266"/>
    <x v="183"/>
    <s v="GO"/>
    <x v="10"/>
    <x v="14"/>
    <n v="149"/>
    <d v="1976-09-18T00:00:00"/>
    <n v="8"/>
    <x v="1"/>
    <x v="0"/>
    <x v="0"/>
  </r>
  <r>
    <x v="267"/>
    <x v="184"/>
    <s v="BO"/>
    <x v="6"/>
    <x v="5"/>
    <n v="353"/>
    <d v="1963-05-29T00:00:00"/>
    <n v="9"/>
    <x v="0"/>
    <x v="0"/>
    <x v="1"/>
  </r>
  <r>
    <x v="268"/>
    <x v="185"/>
    <s v="TV"/>
    <x v="9"/>
    <x v="11"/>
    <n v="121"/>
    <d v="1974-08-29T00:00:00"/>
    <n v="1"/>
    <x v="1"/>
    <x v="1"/>
    <x v="1"/>
  </r>
  <r>
    <x v="269"/>
    <x v="186"/>
    <s v="FE"/>
    <x v="6"/>
    <x v="7"/>
    <n v="424"/>
    <d v="1975-09-05T00:00:00"/>
    <n v="1"/>
    <x v="0"/>
    <x v="0"/>
    <x v="1"/>
  </r>
  <r>
    <x v="270"/>
    <x v="187"/>
    <s v="CS"/>
    <x v="11"/>
    <x v="11"/>
    <n v="677"/>
    <d v="1974-12-03T00:00:00"/>
    <n v="8"/>
    <x v="0"/>
    <x v="0"/>
    <x v="1"/>
  </r>
  <r>
    <x v="104"/>
    <x v="188"/>
    <s v="LT"/>
    <x v="0"/>
    <x v="13"/>
    <n v="738"/>
    <d v="1972-11-22T00:00:00"/>
    <n v="10"/>
    <x v="1"/>
    <x v="1"/>
    <x v="1"/>
  </r>
  <r>
    <x v="271"/>
    <x v="189"/>
    <s v="NA"/>
    <x v="2"/>
    <x v="0"/>
    <n v="909"/>
    <d v="1988-02-11T00:00:00"/>
    <n v="10"/>
    <x v="0"/>
    <x v="1"/>
    <x v="1"/>
  </r>
  <r>
    <x v="272"/>
    <x v="190"/>
    <s v="MB"/>
    <x v="1"/>
    <x v="12"/>
    <n v="517"/>
    <d v="1963-12-01T00:00:00"/>
    <n v="9"/>
    <x v="1"/>
    <x v="1"/>
    <x v="0"/>
  </r>
  <r>
    <x v="273"/>
    <x v="191"/>
    <s v="AG"/>
    <x v="4"/>
    <x v="9"/>
    <n v="136"/>
    <d v="1967-07-08T00:00:00"/>
    <n v="8"/>
    <x v="0"/>
    <x v="1"/>
    <x v="1"/>
  </r>
  <r>
    <x v="274"/>
    <x v="192"/>
    <s v="LI"/>
    <x v="7"/>
    <x v="4"/>
    <n v="854"/>
    <d v="1992-03-03T00:00:00"/>
    <n v="8"/>
    <x v="1"/>
    <x v="0"/>
    <x v="0"/>
  </r>
  <r>
    <x v="275"/>
    <x v="193"/>
    <s v="AO"/>
    <x v="18"/>
    <x v="8"/>
    <n v="951"/>
    <d v="1962-04-07T00:00:00"/>
    <n v="8"/>
    <x v="1"/>
    <x v="1"/>
    <x v="1"/>
  </r>
  <r>
    <x v="276"/>
    <x v="194"/>
    <s v="TO"/>
    <x v="3"/>
    <x v="2"/>
    <n v="466"/>
    <d v="1993-08-06T00:00:00"/>
    <n v="10"/>
    <x v="0"/>
    <x v="0"/>
    <x v="1"/>
  </r>
  <r>
    <x v="277"/>
    <x v="195"/>
    <s v="NA"/>
    <x v="2"/>
    <x v="13"/>
    <n v="391"/>
    <d v="1994-01-12T00:00:00"/>
    <n v="10"/>
    <x v="0"/>
    <x v="0"/>
    <x v="0"/>
  </r>
  <r>
    <x v="278"/>
    <x v="196"/>
    <s v="SR"/>
    <x v="4"/>
    <x v="9"/>
    <n v="992"/>
    <d v="1965-12-22T00:00:00"/>
    <n v="8"/>
    <x v="0"/>
    <x v="1"/>
    <x v="1"/>
  </r>
  <r>
    <x v="279"/>
    <x v="197"/>
    <s v="FG"/>
    <x v="8"/>
    <x v="11"/>
    <n v="600"/>
    <d v="1982-09-11T00:00:00"/>
    <n v="5"/>
    <x v="1"/>
    <x v="0"/>
    <x v="0"/>
  </r>
  <r>
    <x v="280"/>
    <x v="198"/>
    <s v="MI"/>
    <x v="1"/>
    <x v="3"/>
    <n v="335"/>
    <d v="1961-01-17T00:00:00"/>
    <n v="7"/>
    <x v="0"/>
    <x v="1"/>
    <x v="0"/>
  </r>
  <r>
    <x v="221"/>
    <x v="199"/>
    <s v="MI"/>
    <x v="1"/>
    <x v="0"/>
    <n v="462"/>
    <d v="1962-08-13T00:00:00"/>
    <n v="6"/>
    <x v="0"/>
    <x v="0"/>
    <x v="0"/>
  </r>
  <r>
    <x v="281"/>
    <x v="200"/>
    <s v="CR"/>
    <x v="1"/>
    <x v="6"/>
    <n v="245"/>
    <d v="1994-09-23T00:00:00"/>
    <n v="4"/>
    <x v="0"/>
    <x v="1"/>
    <x v="1"/>
  </r>
  <r>
    <x v="282"/>
    <x v="201"/>
    <s v="AG"/>
    <x v="4"/>
    <x v="4"/>
    <n v="784"/>
    <d v="1988-04-29T00:00:00"/>
    <n v="9"/>
    <x v="0"/>
    <x v="1"/>
    <x v="1"/>
  </r>
  <r>
    <x v="283"/>
    <x v="202"/>
    <s v="VV"/>
    <x v="11"/>
    <x v="5"/>
    <n v="295"/>
    <d v="1990-03-05T00:00:00"/>
    <n v="7"/>
    <x v="0"/>
    <x v="0"/>
    <x v="0"/>
  </r>
  <r>
    <x v="284"/>
    <x v="203"/>
    <m/>
    <x v="19"/>
    <x v="15"/>
    <m/>
    <m/>
    <m/>
    <x v="2"/>
    <x v="2"/>
    <x v="2"/>
  </r>
  <r>
    <x v="284"/>
    <x v="203"/>
    <m/>
    <x v="19"/>
    <x v="15"/>
    <m/>
    <m/>
    <m/>
    <x v="2"/>
    <x v="2"/>
    <x v="2"/>
  </r>
  <r>
    <x v="284"/>
    <x v="203"/>
    <m/>
    <x v="19"/>
    <x v="15"/>
    <m/>
    <m/>
    <m/>
    <x v="2"/>
    <x v="2"/>
    <x v="2"/>
  </r>
  <r>
    <x v="284"/>
    <x v="203"/>
    <m/>
    <x v="19"/>
    <x v="15"/>
    <m/>
    <m/>
    <m/>
    <x v="2"/>
    <x v="2"/>
    <x v="2"/>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34864E5B-574A-4628-88D2-45FB045EB781}" name="risposta 15" cacheId="1" applyNumberFormats="0" applyBorderFormats="0" applyFontFormats="0" applyPatternFormats="0" applyAlignmentFormats="0" applyWidthHeightFormats="1" dataCaption="Valori" updatedVersion="8" minRefreshableVersion="3" useAutoFormatting="1" itemPrintTitles="1" createdVersion="8" indent="0" compact="0" compactData="0" multipleFieldFilters="0">
  <location ref="I1:J22" firstHeaderRow="1" firstDataRow="1" firstDataCol="1"/>
  <pivotFields count="11">
    <pivotField compact="0" outline="0" showAll="0"/>
    <pivotField compact="0" outline="0" showAll="0"/>
    <pivotField compact="0" outline="0" showAll="0"/>
    <pivotField axis="axisRow" compact="0" outline="0" showAll="0">
      <items count="21">
        <item x="16"/>
        <item x="9"/>
        <item x="14"/>
        <item x="11"/>
        <item x="2"/>
        <item x="6"/>
        <item x="10"/>
        <item x="0"/>
        <item x="5"/>
        <item x="1"/>
        <item x="17"/>
        <item x="3"/>
        <item x="8"/>
        <item x="13"/>
        <item x="4"/>
        <item x="15"/>
        <item x="7"/>
        <item x="12"/>
        <item x="18"/>
        <item x="19"/>
        <item t="default"/>
      </items>
    </pivotField>
    <pivotField dataField="1" compact="0" outline="0" showAll="0"/>
    <pivotField compact="0" outline="0" showAll="0"/>
    <pivotField compact="0" outline="0" showAll="0"/>
    <pivotField compact="0" outline="0" showAll="0"/>
    <pivotField compact="0" outline="0" showAll="0"/>
    <pivotField compact="0" outline="0" showAll="0"/>
    <pivotField compact="0" outline="0" showAll="0"/>
  </pivotFields>
  <rowFields count="1">
    <field x="3"/>
  </rowFields>
  <rowItems count="21">
    <i>
      <x/>
    </i>
    <i>
      <x v="1"/>
    </i>
    <i>
      <x v="2"/>
    </i>
    <i>
      <x v="3"/>
    </i>
    <i>
      <x v="4"/>
    </i>
    <i>
      <x v="5"/>
    </i>
    <i>
      <x v="6"/>
    </i>
    <i>
      <x v="7"/>
    </i>
    <i>
      <x v="8"/>
    </i>
    <i>
      <x v="9"/>
    </i>
    <i>
      <x v="10"/>
    </i>
    <i>
      <x v="11"/>
    </i>
    <i>
      <x v="12"/>
    </i>
    <i>
      <x v="13"/>
    </i>
    <i>
      <x v="14"/>
    </i>
    <i>
      <x v="15"/>
    </i>
    <i>
      <x v="16"/>
    </i>
    <i>
      <x v="17"/>
    </i>
    <i>
      <x v="18"/>
    </i>
    <i>
      <x v="19"/>
    </i>
    <i t="grand">
      <x/>
    </i>
  </rowItems>
  <colItems count="1">
    <i/>
  </colItems>
  <dataFields count="1">
    <dataField name="Media di Ordini" fld="4" subtotal="average" baseField="0" baseItem="0"/>
  </dataFields>
  <formats count="1">
    <format dxfId="25">
      <pivotArea outline="0" fieldPosition="0">
        <references count="1">
          <reference field="3" count="19" selected="0">
            <x v="0"/>
            <x v="1"/>
            <x v="2"/>
            <x v="3"/>
            <x v="4"/>
            <x v="5"/>
            <x v="6"/>
            <x v="7"/>
            <x v="8"/>
            <x v="9"/>
            <x v="10"/>
            <x v="11"/>
            <x v="12"/>
            <x v="13"/>
            <x v="14"/>
            <x v="15"/>
            <x v="16"/>
            <x v="17"/>
            <x v="18"/>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425FB4BF-E3D2-473E-B79F-2E97F797220F}" name="risposta 13" cacheId="1" applyNumberFormats="0" applyBorderFormats="0" applyFontFormats="0" applyPatternFormats="0" applyAlignmentFormats="0" applyWidthHeightFormats="1" dataCaption="Valori" updatedVersion="8" minRefreshableVersion="3" useAutoFormatting="1" itemPrintTitles="1" createdVersion="8" indent="0" compact="0" compactData="0" multipleFieldFilters="0">
  <location ref="E1:F22" firstHeaderRow="1" firstDataRow="1" firstDataCol="1"/>
  <pivotFields count="11">
    <pivotField compact="0" outline="0" showAll="0"/>
    <pivotField compact="0" outline="0" showAll="0"/>
    <pivotField compact="0" outline="0" showAll="0"/>
    <pivotField axis="axisRow" compact="0" outline="0" showAll="0" sortType="descending">
      <items count="21">
        <item x="16"/>
        <item x="9"/>
        <item x="14"/>
        <item x="11"/>
        <item x="2"/>
        <item x="6"/>
        <item x="10"/>
        <item x="0"/>
        <item x="5"/>
        <item x="1"/>
        <item x="17"/>
        <item x="3"/>
        <item x="8"/>
        <item x="13"/>
        <item x="4"/>
        <item x="15"/>
        <item x="7"/>
        <item x="12"/>
        <item x="18"/>
        <item x="19"/>
        <item t="default"/>
      </items>
      <autoSortScope>
        <pivotArea dataOnly="0" outline="0" fieldPosition="0">
          <references count="1">
            <reference field="4294967294" count="1" selected="0">
              <x v="0"/>
            </reference>
          </references>
        </pivotArea>
      </autoSortScope>
    </pivotField>
    <pivotField compact="0" outline="0" showAll="0"/>
    <pivotField dataField="1" compact="0" outline="0" showAll="0"/>
    <pivotField compact="0" outline="0" showAll="0"/>
    <pivotField compact="0" outline="0" showAll="0"/>
    <pivotField compact="0" outline="0" showAll="0"/>
    <pivotField compact="0" outline="0" showAll="0"/>
    <pivotField compact="0" outline="0" showAll="0"/>
  </pivotFields>
  <rowFields count="1">
    <field x="3"/>
  </rowFields>
  <rowItems count="21">
    <i>
      <x v="9"/>
    </i>
    <i>
      <x v="7"/>
    </i>
    <i>
      <x v="11"/>
    </i>
    <i>
      <x v="4"/>
    </i>
    <i>
      <x v="12"/>
    </i>
    <i>
      <x v="14"/>
    </i>
    <i>
      <x v="5"/>
    </i>
    <i>
      <x v="1"/>
    </i>
    <i>
      <x v="16"/>
    </i>
    <i>
      <x/>
    </i>
    <i>
      <x v="13"/>
    </i>
    <i>
      <x v="6"/>
    </i>
    <i>
      <x v="3"/>
    </i>
    <i>
      <x v="17"/>
    </i>
    <i>
      <x v="2"/>
    </i>
    <i>
      <x v="8"/>
    </i>
    <i>
      <x v="15"/>
    </i>
    <i>
      <x v="18"/>
    </i>
    <i>
      <x v="10"/>
    </i>
    <i>
      <x v="19"/>
    </i>
    <i t="grand">
      <x/>
    </i>
  </rowItems>
  <colItems count="1">
    <i/>
  </colItems>
  <dataFields count="1">
    <dataField name="Somma di Kg di Cibo Salvati" fld="5"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456A0CAA-23F7-4014-BAEC-A485E96DFF69}" name="risposta 12" cacheId="1" applyNumberFormats="0" applyBorderFormats="0" applyFontFormats="0" applyPatternFormats="0" applyAlignmentFormats="0" applyWidthHeightFormats="1" dataCaption="Valori" updatedVersion="8" minRefreshableVersion="3" useAutoFormatting="1" itemPrintTitles="1" createdVersion="8" indent="0" compact="0" compactData="0" multipleFieldFilters="0">
  <location ref="A4:B76" firstHeaderRow="1" firstDataRow="1" firstDataCol="1" rowPageCount="2" colPageCount="1"/>
  <pivotFields count="11">
    <pivotField axis="axisRow" compact="0" outline="0" showAll="0" sortType="descending">
      <items count="286">
        <item x="0"/>
        <item x="101"/>
        <item x="265"/>
        <item x="121"/>
        <item x="124"/>
        <item x="192"/>
        <item x="277"/>
        <item x="99"/>
        <item x="243"/>
        <item x="131"/>
        <item x="175"/>
        <item x="146"/>
        <item x="199"/>
        <item x="152"/>
        <item x="167"/>
        <item x="263"/>
        <item x="269"/>
        <item x="160"/>
        <item x="232"/>
        <item x="187"/>
        <item x="70"/>
        <item x="144"/>
        <item x="37"/>
        <item x="231"/>
        <item x="181"/>
        <item x="235"/>
        <item x="10"/>
        <item x="55"/>
        <item x="104"/>
        <item x="190"/>
        <item x="50"/>
        <item x="229"/>
        <item x="49"/>
        <item x="25"/>
        <item x="2"/>
        <item x="281"/>
        <item x="191"/>
        <item x="128"/>
        <item x="227"/>
        <item x="11"/>
        <item x="12"/>
        <item x="262"/>
        <item x="276"/>
        <item x="95"/>
        <item x="109"/>
        <item x="183"/>
        <item x="9"/>
        <item x="48"/>
        <item x="233"/>
        <item x="54"/>
        <item x="204"/>
        <item x="272"/>
        <item x="185"/>
        <item x="67"/>
        <item x="39"/>
        <item x="82"/>
        <item x="166"/>
        <item x="264"/>
        <item x="110"/>
        <item x="13"/>
        <item x="21"/>
        <item x="239"/>
        <item x="52"/>
        <item x="77"/>
        <item x="59"/>
        <item x="76"/>
        <item x="255"/>
        <item x="22"/>
        <item x="79"/>
        <item x="139"/>
        <item x="241"/>
        <item x="123"/>
        <item x="92"/>
        <item x="211"/>
        <item x="189"/>
        <item x="246"/>
        <item x="177"/>
        <item x="83"/>
        <item x="89"/>
        <item x="172"/>
        <item x="205"/>
        <item x="120"/>
        <item x="279"/>
        <item x="114"/>
        <item x="245"/>
        <item x="81"/>
        <item x="244"/>
        <item x="78"/>
        <item x="274"/>
        <item x="3"/>
        <item x="33"/>
        <item x="106"/>
        <item x="112"/>
        <item x="133"/>
        <item x="213"/>
        <item x="28"/>
        <item x="270"/>
        <item x="164"/>
        <item x="91"/>
        <item x="150"/>
        <item x="74"/>
        <item x="137"/>
        <item x="140"/>
        <item x="24"/>
        <item x="56"/>
        <item x="149"/>
        <item x="147"/>
        <item x="51"/>
        <item x="228"/>
        <item x="151"/>
        <item x="158"/>
        <item x="96"/>
        <item x="237"/>
        <item x="63"/>
        <item x="170"/>
        <item x="29"/>
        <item x="261"/>
        <item x="68"/>
        <item x="34"/>
        <item x="202"/>
        <item x="84"/>
        <item x="15"/>
        <item x="278"/>
        <item x="193"/>
        <item x="60"/>
        <item x="168"/>
        <item x="127"/>
        <item x="268"/>
        <item x="226"/>
        <item x="198"/>
        <item x="143"/>
        <item x="42"/>
        <item x="73"/>
        <item x="14"/>
        <item x="40"/>
        <item x="65"/>
        <item x="194"/>
        <item x="195"/>
        <item x="201"/>
        <item x="86"/>
        <item x="282"/>
        <item x="64"/>
        <item x="126"/>
        <item x="5"/>
        <item x="180"/>
        <item x="218"/>
        <item x="222"/>
        <item x="30"/>
        <item x="186"/>
        <item x="19"/>
        <item x="219"/>
        <item x="275"/>
        <item x="210"/>
        <item x="253"/>
        <item x="259"/>
        <item x="45"/>
        <item x="135"/>
        <item x="184"/>
        <item x="214"/>
        <item x="1"/>
        <item x="251"/>
        <item x="80"/>
        <item x="224"/>
        <item x="36"/>
        <item x="283"/>
        <item x="72"/>
        <item x="43"/>
        <item x="260"/>
        <item x="159"/>
        <item x="27"/>
        <item x="154"/>
        <item x="223"/>
        <item x="87"/>
        <item x="7"/>
        <item x="108"/>
        <item x="209"/>
        <item x="134"/>
        <item x="57"/>
        <item x="41"/>
        <item x="115"/>
        <item x="182"/>
        <item x="156"/>
        <item x="148"/>
        <item x="71"/>
        <item x="200"/>
        <item x="31"/>
        <item x="248"/>
        <item x="249"/>
        <item x="44"/>
        <item x="178"/>
        <item x="188"/>
        <item x="66"/>
        <item x="145"/>
        <item x="271"/>
        <item x="119"/>
        <item x="169"/>
        <item x="100"/>
        <item x="280"/>
        <item x="113"/>
        <item x="161"/>
        <item x="6"/>
        <item x="225"/>
        <item x="32"/>
        <item x="98"/>
        <item x="257"/>
        <item x="238"/>
        <item x="103"/>
        <item x="230"/>
        <item x="26"/>
        <item x="129"/>
        <item x="212"/>
        <item x="254"/>
        <item x="196"/>
        <item x="266"/>
        <item x="203"/>
        <item x="173"/>
        <item x="117"/>
        <item x="179"/>
        <item x="142"/>
        <item x="163"/>
        <item x="75"/>
        <item x="234"/>
        <item x="174"/>
        <item x="35"/>
        <item x="116"/>
        <item x="111"/>
        <item x="16"/>
        <item x="176"/>
        <item x="273"/>
        <item x="107"/>
        <item x="141"/>
        <item x="165"/>
        <item x="88"/>
        <item x="58"/>
        <item x="69"/>
        <item x="61"/>
        <item x="125"/>
        <item x="94"/>
        <item x="18"/>
        <item x="207"/>
        <item x="171"/>
        <item x="153"/>
        <item x="242"/>
        <item x="162"/>
        <item x="236"/>
        <item x="47"/>
        <item x="155"/>
        <item x="4"/>
        <item x="240"/>
        <item x="197"/>
        <item x="208"/>
        <item x="157"/>
        <item x="267"/>
        <item x="118"/>
        <item x="138"/>
        <item x="105"/>
        <item x="97"/>
        <item x="216"/>
        <item x="132"/>
        <item x="93"/>
        <item x="62"/>
        <item x="17"/>
        <item x="90"/>
        <item x="215"/>
        <item x="122"/>
        <item x="220"/>
        <item x="8"/>
        <item x="130"/>
        <item x="136"/>
        <item x="258"/>
        <item x="217"/>
        <item x="20"/>
        <item x="38"/>
        <item x="250"/>
        <item x="252"/>
        <item x="206"/>
        <item x="46"/>
        <item x="53"/>
        <item x="85"/>
        <item x="247"/>
        <item x="102"/>
        <item x="256"/>
        <item x="221"/>
        <item x="23"/>
        <item x="284"/>
        <item t="default"/>
      </items>
      <autoSortScope>
        <pivotArea dataOnly="0" outline="0" fieldPosition="0">
          <references count="1">
            <reference field="4294967294" count="1" selected="0">
              <x v="0"/>
            </reference>
          </references>
        </pivotArea>
      </autoSortScope>
    </pivotField>
    <pivotField compact="0" outline="0" showAll="0"/>
    <pivotField compact="0" outline="0" showAll="0"/>
    <pivotField compact="0" outline="0" showAll="0"/>
    <pivotField compact="0" outline="0" showAll="0"/>
    <pivotField dataField="1" compact="0" outline="0" showAll="0"/>
    <pivotField compact="0" outline="0" showAll="0"/>
    <pivotField compact="0" outline="0" showAll="0"/>
    <pivotField axis="axisPage" compact="0" outline="0" showAll="0">
      <items count="4">
        <item h="1" x="0"/>
        <item x="1"/>
        <item h="1" x="2"/>
        <item t="default"/>
      </items>
    </pivotField>
    <pivotField axis="axisPage" compact="0" outline="0" showAll="0">
      <items count="4">
        <item h="1" x="0"/>
        <item x="1"/>
        <item h="1" x="2"/>
        <item t="default"/>
      </items>
    </pivotField>
    <pivotField compact="0" outline="0" showAll="0"/>
  </pivotFields>
  <rowFields count="1">
    <field x="0"/>
  </rowFields>
  <rowItems count="72">
    <i>
      <x v="60"/>
    </i>
    <i>
      <x v="28"/>
    </i>
    <i>
      <x v="66"/>
    </i>
    <i>
      <x v="246"/>
    </i>
    <i>
      <x v="153"/>
    </i>
    <i>
      <x v="110"/>
    </i>
    <i>
      <x v="130"/>
    </i>
    <i>
      <x v="169"/>
    </i>
    <i>
      <x v="151"/>
    </i>
    <i>
      <x v="282"/>
    </i>
    <i>
      <x v="219"/>
    </i>
    <i>
      <x v="250"/>
    </i>
    <i>
      <x v="261"/>
    </i>
    <i>
      <x v="59"/>
    </i>
    <i>
      <x v="67"/>
    </i>
    <i>
      <x v="138"/>
    </i>
    <i>
      <x v="274"/>
    </i>
    <i>
      <x v="19"/>
    </i>
    <i>
      <x v="86"/>
    </i>
    <i>
      <x v="240"/>
    </i>
    <i>
      <x v="99"/>
    </i>
    <i>
      <x v="48"/>
    </i>
    <i>
      <x v="245"/>
    </i>
    <i>
      <x v="85"/>
    </i>
    <i>
      <x v="105"/>
    </i>
    <i>
      <x v="74"/>
    </i>
    <i>
      <x v="166"/>
    </i>
    <i>
      <x v="36"/>
    </i>
    <i>
      <x v="232"/>
    </i>
    <i>
      <x v="18"/>
    </i>
    <i>
      <x v="160"/>
    </i>
    <i>
      <x v="223"/>
    </i>
    <i>
      <x v="46"/>
    </i>
    <i>
      <x v="95"/>
    </i>
    <i>
      <x v="199"/>
    </i>
    <i>
      <x v="133"/>
    </i>
    <i>
      <x v="268"/>
    </i>
    <i>
      <x v="119"/>
    </i>
    <i>
      <x v="249"/>
    </i>
    <i>
      <x v="155"/>
    </i>
    <i>
      <x v="118"/>
    </i>
    <i>
      <x v="51"/>
    </i>
    <i>
      <x v="38"/>
    </i>
    <i>
      <x v="126"/>
    </i>
    <i>
      <x v="241"/>
    </i>
    <i>
      <x v="280"/>
    </i>
    <i>
      <x v="226"/>
    </i>
    <i>
      <x v="175"/>
    </i>
    <i>
      <x v="180"/>
    </i>
    <i>
      <x v="217"/>
    </i>
    <i>
      <x v="3"/>
    </i>
    <i>
      <x v="161"/>
    </i>
    <i>
      <x v="190"/>
    </i>
    <i>
      <x v="116"/>
    </i>
    <i>
      <x v="15"/>
    </i>
    <i>
      <x v="21"/>
    </i>
    <i>
      <x v="276"/>
    </i>
    <i>
      <x v="229"/>
    </i>
    <i>
      <x v="12"/>
    </i>
    <i>
      <x v="134"/>
    </i>
    <i>
      <x v="137"/>
    </i>
    <i>
      <x v="239"/>
    </i>
    <i>
      <x v="127"/>
    </i>
    <i>
      <x v="62"/>
    </i>
    <i>
      <x v="123"/>
    </i>
    <i>
      <x v="270"/>
    </i>
    <i>
      <x v="165"/>
    </i>
    <i>
      <x v="209"/>
    </i>
    <i>
      <x v="234"/>
    </i>
    <i>
      <x v="131"/>
    </i>
    <i>
      <x v="52"/>
    </i>
    <i t="grand">
      <x/>
    </i>
  </rowItems>
  <colItems count="1">
    <i/>
  </colItems>
  <pageFields count="2">
    <pageField fld="9" item="1" hier="-1"/>
    <pageField fld="8" item="1" hier="-1"/>
  </pageFields>
  <dataFields count="1">
    <dataField name="Somma di Kg di Cibo Salvati" fld="5"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4C9412C-4315-4087-88A7-A66875315AF8}" name="RawData" displayName="RawData" ref="A1:K301" totalsRowShown="0" dataDxfId="24">
  <autoFilter ref="A1:K301" xr:uid="{64C9412C-4315-4087-88A7-A66875315AF8}">
    <filterColumn colId="10">
      <filters>
        <filter val="Sì"/>
      </filters>
    </filterColumn>
  </autoFilter>
  <tableColumns count="11">
    <tableColumn id="1" xr3:uid="{7F67644D-6774-43D5-92E3-2E11D6B63BDF}" name="ID - Attività" dataDxfId="23"/>
    <tableColumn id="2" xr3:uid="{4549130F-01BE-4917-83D7-0E174F887517}" name="Città" dataDxfId="22"/>
    <tableColumn id="3" xr3:uid="{6D77F8E1-99AD-4CB9-8739-DAC919A3F768}" name="Provincia" dataDxfId="21"/>
    <tableColumn id="4" xr3:uid="{59D0FE4E-109B-40E2-831E-6ABADCE011AB}" name="Regione" dataDxfId="20"/>
    <tableColumn id="5" xr3:uid="{5578E88B-9026-476A-A758-C13DB5AA80E9}" name="Ordini" dataDxfId="19"/>
    <tableColumn id="6" xr3:uid="{1704F022-6793-4AA8-8219-F38FD7C48732}" name="Kg di Cibo Salvati" dataDxfId="18"/>
    <tableColumn id="7" xr3:uid="{475FF8AE-75C6-4778-B8BB-82F2C0DAAC42}" name="Data di Nascita proprietario" dataDxfId="17"/>
    <tableColumn id="8" xr3:uid="{BAB14461-5F68-4458-9A4D-259042AD0234}" name="Valutazione" dataDxfId="16"/>
    <tableColumn id="9" xr3:uid="{86856432-83A9-4097-A81F-0EADA0A4D3F2}" name="Iscrizione Premium Attiva" dataDxfId="15"/>
    <tableColumn id="10" xr3:uid="{379C77D0-C437-423C-89E9-BB9A5438F273}" name="Iscritti per + di 1 anno" dataDxfId="14"/>
    <tableColumn id="11" xr3:uid="{D4D0B420-E845-419D-B656-96FDCD573701}" name="Post Instagram con promozione servizio" dataDxfId="13"/>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B094B30-DB8E-40C9-99B3-BA969D3B573E}" name="RawData5" displayName="RawData5" ref="A1:K301" totalsRowShown="0" dataDxfId="12">
  <autoFilter ref="A1:K301" xr:uid="{0B094B30-DB8E-40C9-99B3-BA969D3B573E}"/>
  <tableColumns count="11">
    <tableColumn id="1" xr3:uid="{F2186233-E0D0-4673-92F9-0B5B2325C783}" name="ID - Attività" dataDxfId="11"/>
    <tableColumn id="2" xr3:uid="{3B7D9BCC-7625-431B-8596-5E9D2D431D6E}" name="Città" dataDxfId="10"/>
    <tableColumn id="3" xr3:uid="{A5257307-C6B1-4D3F-B291-8C9B7347748B}" name="Provincia" dataDxfId="9"/>
    <tableColumn id="4" xr3:uid="{C40FB470-9F99-4345-A684-0C0F76E8B311}" name="Regione" dataDxfId="8"/>
    <tableColumn id="5" xr3:uid="{205D9C76-A8DA-497D-B10B-FFEB72F32A79}" name="Ordini" dataDxfId="7"/>
    <tableColumn id="6" xr3:uid="{E57D6250-BF69-4791-A5FF-A4BBD74938CE}" name="Kg di Cibo Salvati" dataDxfId="6"/>
    <tableColumn id="7" xr3:uid="{454A03B0-A8FE-4691-97BE-BF824A118E7A}" name="Data di Nascita proprietario" dataDxfId="5"/>
    <tableColumn id="8" xr3:uid="{1966ED2D-42E3-4052-A7E1-2D034DA10136}" name="Valutazione" dataDxfId="4"/>
    <tableColumn id="9" xr3:uid="{194B792D-FC5D-4A37-993A-8ECFB9EAB831}" name="Iscrizione Premium Attiva" dataDxfId="3"/>
    <tableColumn id="10" xr3:uid="{4BF10AF5-09E8-41AF-9BB5-889411CFCBBB}" name="Iscritti per + di 1 anno" dataDxfId="2"/>
    <tableColumn id="11" xr3:uid="{96976F43-BB65-497F-9BC0-A66D04B4E5C5}" name="Post Instagram con promozione servizio" dataDxfId="1"/>
  </tableColumns>
  <tableStyleInfo name="TableStyleMedium2"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BQ1000"/>
  <sheetViews>
    <sheetView topLeftCell="A105" workbookViewId="0">
      <selection activeCell="B115" sqref="B115"/>
    </sheetView>
  </sheetViews>
  <sheetFormatPr defaultColWidth="12.5703125" defaultRowHeight="15.75" customHeight="1"/>
  <cols>
    <col min="1" max="1" width="14.42578125" style="13" bestFit="1" customWidth="1"/>
    <col min="2" max="2" width="23.140625" style="1" bestFit="1" customWidth="1"/>
    <col min="3" max="3" width="12.5703125" style="1"/>
    <col min="4" max="4" width="12.5703125" style="24"/>
    <col min="5" max="5" width="12.5703125" style="11"/>
    <col min="6" max="6" width="20.85546875" style="11" customWidth="1"/>
    <col min="7" max="7" width="30.7109375" style="15" customWidth="1"/>
    <col min="8" max="8" width="15" style="11" bestFit="1" customWidth="1"/>
    <col min="9" max="9" width="29.28515625" style="1" customWidth="1"/>
    <col min="10" max="10" width="25.28515625" style="1" customWidth="1"/>
    <col min="11" max="11" width="37.28515625" style="1" customWidth="1"/>
    <col min="12" max="26" width="12.5703125" style="1"/>
  </cols>
  <sheetData>
    <row r="1" spans="1:11">
      <c r="A1" s="16" t="s">
        <v>0</v>
      </c>
      <c r="B1" s="17" t="s">
        <v>1</v>
      </c>
      <c r="C1" s="17" t="s">
        <v>2</v>
      </c>
      <c r="D1" s="22" t="s">
        <v>3</v>
      </c>
      <c r="E1" s="17" t="s">
        <v>4</v>
      </c>
      <c r="F1" s="17" t="s">
        <v>5</v>
      </c>
      <c r="G1" s="17" t="s">
        <v>6</v>
      </c>
      <c r="H1" s="18" t="s">
        <v>7</v>
      </c>
      <c r="I1" s="16" t="s">
        <v>8</v>
      </c>
      <c r="J1" s="16" t="s">
        <v>9</v>
      </c>
      <c r="K1" s="18" t="s">
        <v>10</v>
      </c>
    </row>
    <row r="2" spans="1:11">
      <c r="A2" s="12">
        <v>2317</v>
      </c>
      <c r="B2" s="3" t="s">
        <v>11</v>
      </c>
      <c r="C2" s="3" t="s">
        <v>12</v>
      </c>
      <c r="D2" s="23" t="s">
        <v>13</v>
      </c>
      <c r="E2" s="14">
        <v>6</v>
      </c>
      <c r="F2" s="14">
        <v>353</v>
      </c>
      <c r="G2" s="4">
        <v>21325</v>
      </c>
      <c r="H2" s="10">
        <v>2</v>
      </c>
      <c r="I2" s="2" t="s">
        <v>14</v>
      </c>
      <c r="J2" s="2" t="s">
        <v>14</v>
      </c>
      <c r="K2" s="2" t="s">
        <v>15</v>
      </c>
    </row>
    <row r="3" spans="1:11">
      <c r="A3" s="12">
        <v>4300</v>
      </c>
      <c r="B3" s="3" t="s">
        <v>16</v>
      </c>
      <c r="C3" s="3" t="s">
        <v>17</v>
      </c>
      <c r="D3" s="23" t="s">
        <v>18</v>
      </c>
      <c r="E3" s="14">
        <v>2</v>
      </c>
      <c r="F3" s="14">
        <v>886</v>
      </c>
      <c r="G3" s="4">
        <v>24375</v>
      </c>
      <c r="H3" s="10">
        <v>7</v>
      </c>
      <c r="I3" s="2" t="s">
        <v>15</v>
      </c>
      <c r="J3" s="2" t="s">
        <v>14</v>
      </c>
      <c r="K3" s="2" t="s">
        <v>15</v>
      </c>
    </row>
    <row r="4" spans="1:11">
      <c r="A4" s="12">
        <v>2705</v>
      </c>
      <c r="B4" s="3" t="s">
        <v>19</v>
      </c>
      <c r="C4" s="3" t="s">
        <v>20</v>
      </c>
      <c r="D4" s="23" t="s">
        <v>21</v>
      </c>
      <c r="E4" s="14">
        <v>3</v>
      </c>
      <c r="F4" s="14">
        <v>616</v>
      </c>
      <c r="G4" s="4">
        <v>30292</v>
      </c>
      <c r="H4" s="10">
        <v>8</v>
      </c>
      <c r="I4" s="2" t="s">
        <v>14</v>
      </c>
      <c r="J4" s="2" t="s">
        <v>15</v>
      </c>
      <c r="K4" s="2" t="s">
        <v>15</v>
      </c>
    </row>
    <row r="5" spans="1:11" hidden="1">
      <c r="A5" s="12">
        <v>3392</v>
      </c>
      <c r="B5" s="3" t="s">
        <v>22</v>
      </c>
      <c r="C5" s="3" t="s">
        <v>23</v>
      </c>
      <c r="D5" s="23" t="s">
        <v>24</v>
      </c>
      <c r="E5" s="14">
        <v>1</v>
      </c>
      <c r="F5" s="14">
        <v>973</v>
      </c>
      <c r="G5" s="4">
        <v>25828</v>
      </c>
      <c r="H5" s="10">
        <v>2</v>
      </c>
      <c r="I5" s="2" t="s">
        <v>15</v>
      </c>
      <c r="J5" s="2" t="s">
        <v>14</v>
      </c>
      <c r="K5" s="2" t="s">
        <v>14</v>
      </c>
    </row>
    <row r="6" spans="1:11" hidden="1">
      <c r="A6" s="12">
        <v>5196</v>
      </c>
      <c r="B6" s="3" t="s">
        <v>25</v>
      </c>
      <c r="C6" s="3" t="s">
        <v>26</v>
      </c>
      <c r="D6" s="23" t="s">
        <v>27</v>
      </c>
      <c r="E6" s="14">
        <v>10</v>
      </c>
      <c r="F6" s="14">
        <v>550</v>
      </c>
      <c r="G6" s="4">
        <v>21486</v>
      </c>
      <c r="H6" s="10">
        <v>4</v>
      </c>
      <c r="I6" s="2" t="s">
        <v>14</v>
      </c>
      <c r="J6" s="2" t="s">
        <v>14</v>
      </c>
      <c r="K6" s="2" t="s">
        <v>14</v>
      </c>
    </row>
    <row r="7" spans="1:11">
      <c r="A7" s="12">
        <v>4104</v>
      </c>
      <c r="B7" s="3" t="s">
        <v>28</v>
      </c>
      <c r="C7" s="3" t="s">
        <v>29</v>
      </c>
      <c r="D7" s="23" t="s">
        <v>30</v>
      </c>
      <c r="E7" s="14">
        <v>1</v>
      </c>
      <c r="F7" s="14">
        <v>376</v>
      </c>
      <c r="G7" s="4">
        <v>27425</v>
      </c>
      <c r="H7" s="10">
        <v>7</v>
      </c>
      <c r="I7" s="2" t="s">
        <v>14</v>
      </c>
      <c r="J7" s="2" t="s">
        <v>14</v>
      </c>
      <c r="K7" s="2" t="s">
        <v>15</v>
      </c>
    </row>
    <row r="8" spans="1:11">
      <c r="A8" s="12">
        <v>4657</v>
      </c>
      <c r="B8" s="3" t="s">
        <v>31</v>
      </c>
      <c r="C8" s="3" t="s">
        <v>32</v>
      </c>
      <c r="D8" s="23" t="s">
        <v>33</v>
      </c>
      <c r="E8" s="14">
        <v>6</v>
      </c>
      <c r="F8" s="14">
        <v>846</v>
      </c>
      <c r="G8" s="4">
        <v>34226</v>
      </c>
      <c r="H8" s="10">
        <v>6</v>
      </c>
      <c r="I8" s="2" t="s">
        <v>15</v>
      </c>
      <c r="J8" s="2" t="s">
        <v>14</v>
      </c>
      <c r="K8" s="2" t="s">
        <v>15</v>
      </c>
    </row>
    <row r="9" spans="1:11" ht="15">
      <c r="A9" s="12">
        <v>4433</v>
      </c>
      <c r="B9" s="3" t="s">
        <v>34</v>
      </c>
      <c r="C9" s="3" t="s">
        <v>35</v>
      </c>
      <c r="D9" s="23" t="s">
        <v>36</v>
      </c>
      <c r="E9" s="14">
        <v>3</v>
      </c>
      <c r="F9" s="14">
        <v>584</v>
      </c>
      <c r="G9" s="4">
        <v>28902</v>
      </c>
      <c r="H9" s="10">
        <v>4</v>
      </c>
      <c r="I9" s="2" t="s">
        <v>14</v>
      </c>
      <c r="J9" s="2" t="s">
        <v>14</v>
      </c>
      <c r="K9" s="2" t="s">
        <v>15</v>
      </c>
    </row>
    <row r="10" spans="1:11" hidden="1">
      <c r="A10" s="12">
        <v>5411</v>
      </c>
      <c r="B10" s="3" t="s">
        <v>37</v>
      </c>
      <c r="C10" s="3" t="s">
        <v>38</v>
      </c>
      <c r="D10" s="23" t="s">
        <v>39</v>
      </c>
      <c r="E10" s="14">
        <v>14</v>
      </c>
      <c r="F10" s="14">
        <v>446</v>
      </c>
      <c r="G10" s="4">
        <v>20863</v>
      </c>
      <c r="H10" s="10">
        <v>7</v>
      </c>
      <c r="I10" s="2" t="s">
        <v>15</v>
      </c>
      <c r="J10" s="2" t="s">
        <v>14</v>
      </c>
      <c r="K10" s="2" t="s">
        <v>14</v>
      </c>
    </row>
    <row r="11" spans="1:11" hidden="1">
      <c r="A11" s="12">
        <v>2839</v>
      </c>
      <c r="B11" s="3" t="s">
        <v>40</v>
      </c>
      <c r="C11" s="3" t="s">
        <v>41</v>
      </c>
      <c r="D11" s="23" t="s">
        <v>27</v>
      </c>
      <c r="E11" s="14">
        <v>4</v>
      </c>
      <c r="F11" s="14">
        <v>586</v>
      </c>
      <c r="G11" s="4">
        <v>20162</v>
      </c>
      <c r="H11" s="10">
        <v>9</v>
      </c>
      <c r="I11" s="2" t="s">
        <v>15</v>
      </c>
      <c r="J11" s="2" t="s">
        <v>15</v>
      </c>
      <c r="K11" s="2" t="s">
        <v>14</v>
      </c>
    </row>
    <row r="12" spans="1:11" hidden="1">
      <c r="A12" s="12">
        <v>2623</v>
      </c>
      <c r="B12" s="3" t="s">
        <v>42</v>
      </c>
      <c r="C12" s="3" t="s">
        <v>43</v>
      </c>
      <c r="D12" s="23" t="s">
        <v>44</v>
      </c>
      <c r="E12" s="14">
        <v>10</v>
      </c>
      <c r="F12" s="14">
        <v>578</v>
      </c>
      <c r="G12" s="4">
        <v>30415</v>
      </c>
      <c r="H12" s="10">
        <v>1</v>
      </c>
      <c r="I12" s="2" t="s">
        <v>15</v>
      </c>
      <c r="J12" s="2" t="s">
        <v>14</v>
      </c>
      <c r="K12" s="2" t="s">
        <v>14</v>
      </c>
    </row>
    <row r="13" spans="1:11">
      <c r="A13" s="12">
        <v>2789</v>
      </c>
      <c r="B13" s="3" t="s">
        <v>45</v>
      </c>
      <c r="C13" s="3" t="s">
        <v>46</v>
      </c>
      <c r="D13" s="23" t="s">
        <v>44</v>
      </c>
      <c r="E13" s="14">
        <v>6</v>
      </c>
      <c r="F13" s="14">
        <v>961</v>
      </c>
      <c r="G13" s="4">
        <v>31939</v>
      </c>
      <c r="H13" s="10">
        <v>7</v>
      </c>
      <c r="I13" s="2" t="s">
        <v>14</v>
      </c>
      <c r="J13" s="2" t="s">
        <v>15</v>
      </c>
      <c r="K13" s="2" t="s">
        <v>15</v>
      </c>
    </row>
    <row r="14" spans="1:11" hidden="1">
      <c r="A14" s="12">
        <v>2793</v>
      </c>
      <c r="B14" s="3" t="s">
        <v>47</v>
      </c>
      <c r="C14" s="3" t="s">
        <v>48</v>
      </c>
      <c r="D14" s="23" t="s">
        <v>27</v>
      </c>
      <c r="E14" s="14">
        <v>13</v>
      </c>
      <c r="F14" s="14">
        <v>313</v>
      </c>
      <c r="G14" s="4">
        <v>23450</v>
      </c>
      <c r="H14" s="10">
        <v>2</v>
      </c>
      <c r="I14" s="2" t="s">
        <v>14</v>
      </c>
      <c r="J14" s="2" t="s">
        <v>14</v>
      </c>
      <c r="K14" s="2" t="s">
        <v>14</v>
      </c>
    </row>
    <row r="15" spans="1:11">
      <c r="A15" s="12">
        <v>3022</v>
      </c>
      <c r="B15" s="3" t="s">
        <v>49</v>
      </c>
      <c r="C15" s="3" t="s">
        <v>50</v>
      </c>
      <c r="D15" s="23" t="s">
        <v>44</v>
      </c>
      <c r="E15" s="14">
        <v>12</v>
      </c>
      <c r="F15" s="14">
        <v>492</v>
      </c>
      <c r="G15" s="4">
        <v>28645</v>
      </c>
      <c r="H15" s="10">
        <v>1</v>
      </c>
      <c r="I15" s="2" t="s">
        <v>15</v>
      </c>
      <c r="J15" s="2" t="s">
        <v>14</v>
      </c>
      <c r="K15" s="2" t="s">
        <v>15</v>
      </c>
    </row>
    <row r="16" spans="1:11">
      <c r="A16" s="12">
        <v>3943</v>
      </c>
      <c r="B16" s="3" t="s">
        <v>51</v>
      </c>
      <c r="C16" s="3" t="s">
        <v>52</v>
      </c>
      <c r="D16" s="23" t="s">
        <v>53</v>
      </c>
      <c r="E16" s="14">
        <v>6</v>
      </c>
      <c r="F16" s="14">
        <v>571</v>
      </c>
      <c r="G16" s="4">
        <v>27802</v>
      </c>
      <c r="H16" s="10">
        <v>5</v>
      </c>
      <c r="I16" s="2" t="s">
        <v>15</v>
      </c>
      <c r="J16" s="2" t="s">
        <v>15</v>
      </c>
      <c r="K16" s="2" t="s">
        <v>15</v>
      </c>
    </row>
    <row r="17" spans="1:11" hidden="1">
      <c r="A17" s="12">
        <v>3783</v>
      </c>
      <c r="B17" s="3" t="s">
        <v>54</v>
      </c>
      <c r="C17" s="3" t="s">
        <v>55</v>
      </c>
      <c r="D17" s="23" t="s">
        <v>18</v>
      </c>
      <c r="E17" s="14">
        <v>6</v>
      </c>
      <c r="F17" s="14">
        <v>470</v>
      </c>
      <c r="G17" s="4">
        <v>31895</v>
      </c>
      <c r="H17" s="10">
        <v>2</v>
      </c>
      <c r="I17" s="2" t="s">
        <v>14</v>
      </c>
      <c r="J17" s="2" t="s">
        <v>14</v>
      </c>
      <c r="K17" s="2" t="s">
        <v>14</v>
      </c>
    </row>
    <row r="18" spans="1:11">
      <c r="A18" s="12">
        <v>4951</v>
      </c>
      <c r="B18" s="3" t="s">
        <v>56</v>
      </c>
      <c r="C18" s="3" t="s">
        <v>57</v>
      </c>
      <c r="D18" s="23" t="s">
        <v>39</v>
      </c>
      <c r="E18" s="14">
        <v>1</v>
      </c>
      <c r="F18" s="14">
        <v>614</v>
      </c>
      <c r="G18" s="4">
        <v>25276</v>
      </c>
      <c r="H18" s="10">
        <v>4</v>
      </c>
      <c r="I18" s="2" t="s">
        <v>14</v>
      </c>
      <c r="J18" s="2" t="s">
        <v>15</v>
      </c>
      <c r="K18" s="2" t="s">
        <v>15</v>
      </c>
    </row>
    <row r="19" spans="1:11">
      <c r="A19" s="12">
        <v>5356</v>
      </c>
      <c r="B19" s="3" t="s">
        <v>58</v>
      </c>
      <c r="C19" s="3" t="s">
        <v>59</v>
      </c>
      <c r="D19" s="23" t="s">
        <v>36</v>
      </c>
      <c r="E19" s="14">
        <v>15</v>
      </c>
      <c r="F19" s="14">
        <v>833</v>
      </c>
      <c r="G19" s="4">
        <v>26631</v>
      </c>
      <c r="H19" s="10">
        <v>10</v>
      </c>
      <c r="I19" s="2" t="s">
        <v>15</v>
      </c>
      <c r="J19" s="2" t="s">
        <v>15</v>
      </c>
      <c r="K19" s="2" t="s">
        <v>15</v>
      </c>
    </row>
    <row r="20" spans="1:11">
      <c r="A20" s="12">
        <v>5063</v>
      </c>
      <c r="B20" s="3" t="s">
        <v>60</v>
      </c>
      <c r="C20" s="3" t="s">
        <v>61</v>
      </c>
      <c r="D20" s="23" t="s">
        <v>33</v>
      </c>
      <c r="E20" s="14">
        <v>13</v>
      </c>
      <c r="F20" s="14">
        <v>364</v>
      </c>
      <c r="G20" s="4">
        <v>21654</v>
      </c>
      <c r="H20" s="10">
        <v>4</v>
      </c>
      <c r="I20" s="2" t="s">
        <v>14</v>
      </c>
      <c r="J20" s="2" t="s">
        <v>15</v>
      </c>
      <c r="K20" s="2" t="s">
        <v>15</v>
      </c>
    </row>
    <row r="21" spans="1:11">
      <c r="A21" s="12">
        <v>4159</v>
      </c>
      <c r="B21" s="3" t="s">
        <v>62</v>
      </c>
      <c r="C21" s="3" t="s">
        <v>63</v>
      </c>
      <c r="D21" s="23" t="s">
        <v>64</v>
      </c>
      <c r="E21" s="14">
        <v>1</v>
      </c>
      <c r="F21" s="14">
        <v>196</v>
      </c>
      <c r="G21" s="4">
        <v>28252</v>
      </c>
      <c r="H21" s="10">
        <v>7</v>
      </c>
      <c r="I21" s="2" t="s">
        <v>15</v>
      </c>
      <c r="J21" s="2" t="s">
        <v>14</v>
      </c>
      <c r="K21" s="2" t="s">
        <v>15</v>
      </c>
    </row>
    <row r="22" spans="1:11" hidden="1">
      <c r="A22" s="12">
        <v>5473</v>
      </c>
      <c r="B22" s="3" t="s">
        <v>65</v>
      </c>
      <c r="C22" s="3" t="s">
        <v>66</v>
      </c>
      <c r="D22" s="23" t="s">
        <v>33</v>
      </c>
      <c r="E22" s="14">
        <v>1</v>
      </c>
      <c r="F22" s="14">
        <v>853</v>
      </c>
      <c r="G22" s="4">
        <v>22688</v>
      </c>
      <c r="H22" s="10">
        <v>1</v>
      </c>
      <c r="I22" s="2" t="s">
        <v>14</v>
      </c>
      <c r="J22" s="2" t="s">
        <v>14</v>
      </c>
      <c r="K22" s="2" t="s">
        <v>14</v>
      </c>
    </row>
    <row r="23" spans="1:11">
      <c r="A23" s="12">
        <v>3028</v>
      </c>
      <c r="B23" s="3" t="s">
        <v>67</v>
      </c>
      <c r="C23" s="3" t="s">
        <v>68</v>
      </c>
      <c r="D23" s="23" t="s">
        <v>33</v>
      </c>
      <c r="E23" s="14">
        <v>12</v>
      </c>
      <c r="F23" s="14">
        <v>650</v>
      </c>
      <c r="G23" s="4">
        <v>30900</v>
      </c>
      <c r="H23" s="10">
        <v>9</v>
      </c>
      <c r="I23" s="2" t="s">
        <v>15</v>
      </c>
      <c r="J23" s="2" t="s">
        <v>15</v>
      </c>
      <c r="K23" s="2" t="s">
        <v>15</v>
      </c>
    </row>
    <row r="24" spans="1:11">
      <c r="A24" s="12">
        <v>3071</v>
      </c>
      <c r="B24" s="3" t="s">
        <v>69</v>
      </c>
      <c r="C24" s="3" t="s">
        <v>70</v>
      </c>
      <c r="D24" s="23" t="s">
        <v>71</v>
      </c>
      <c r="E24" s="14">
        <v>2</v>
      </c>
      <c r="F24" s="14">
        <v>809</v>
      </c>
      <c r="G24" s="4">
        <v>29934</v>
      </c>
      <c r="H24" s="10">
        <v>7</v>
      </c>
      <c r="I24" s="2" t="s">
        <v>15</v>
      </c>
      <c r="J24" s="2" t="s">
        <v>15</v>
      </c>
      <c r="K24" s="2" t="s">
        <v>15</v>
      </c>
    </row>
    <row r="25" spans="1:11" hidden="1">
      <c r="A25" s="12">
        <v>5592</v>
      </c>
      <c r="B25" s="3" t="s">
        <v>72</v>
      </c>
      <c r="C25" s="3" t="s">
        <v>73</v>
      </c>
      <c r="D25" s="23" t="s">
        <v>36</v>
      </c>
      <c r="E25" s="14">
        <v>3</v>
      </c>
      <c r="F25" s="14">
        <v>71</v>
      </c>
      <c r="G25" s="4">
        <v>33488</v>
      </c>
      <c r="H25" s="10">
        <v>3</v>
      </c>
      <c r="I25" s="2" t="s">
        <v>15</v>
      </c>
      <c r="J25" s="2" t="s">
        <v>14</v>
      </c>
      <c r="K25" s="2" t="s">
        <v>14</v>
      </c>
    </row>
    <row r="26" spans="1:11">
      <c r="A26" s="12">
        <v>3573</v>
      </c>
      <c r="B26" s="3" t="s">
        <v>74</v>
      </c>
      <c r="C26" s="3" t="s">
        <v>75</v>
      </c>
      <c r="D26" s="23" t="s">
        <v>33</v>
      </c>
      <c r="E26" s="14">
        <v>2</v>
      </c>
      <c r="F26" s="14">
        <v>38</v>
      </c>
      <c r="G26" s="4">
        <v>27002</v>
      </c>
      <c r="H26" s="10">
        <v>7</v>
      </c>
      <c r="I26" s="2" t="s">
        <v>15</v>
      </c>
      <c r="J26" s="2" t="s">
        <v>14</v>
      </c>
      <c r="K26" s="2" t="s">
        <v>15</v>
      </c>
    </row>
    <row r="27" spans="1:11">
      <c r="A27" s="12">
        <v>2681</v>
      </c>
      <c r="B27" s="3" t="s">
        <v>76</v>
      </c>
      <c r="C27" s="3" t="s">
        <v>77</v>
      </c>
      <c r="D27" s="23" t="s">
        <v>78</v>
      </c>
      <c r="E27" s="14">
        <v>2</v>
      </c>
      <c r="F27" s="14">
        <v>802</v>
      </c>
      <c r="G27" s="4">
        <v>30796</v>
      </c>
      <c r="H27" s="10">
        <v>2</v>
      </c>
      <c r="I27" s="2" t="s">
        <v>14</v>
      </c>
      <c r="J27" s="2" t="s">
        <v>15</v>
      </c>
      <c r="K27" s="2" t="s">
        <v>15</v>
      </c>
    </row>
    <row r="28" spans="1:11">
      <c r="A28" s="12">
        <v>4736</v>
      </c>
      <c r="B28" s="3" t="s">
        <v>79</v>
      </c>
      <c r="C28" s="3" t="s">
        <v>80</v>
      </c>
      <c r="D28" s="23" t="s">
        <v>39</v>
      </c>
      <c r="E28" s="14">
        <v>10</v>
      </c>
      <c r="F28" s="14">
        <v>387</v>
      </c>
      <c r="G28" s="4">
        <v>26011</v>
      </c>
      <c r="H28" s="10">
        <v>7</v>
      </c>
      <c r="I28" s="2" t="s">
        <v>14</v>
      </c>
      <c r="J28" s="2" t="s">
        <v>14</v>
      </c>
      <c r="K28" s="2" t="s">
        <v>15</v>
      </c>
    </row>
    <row r="29" spans="1:11">
      <c r="A29" s="12">
        <v>4396</v>
      </c>
      <c r="B29" s="3" t="s">
        <v>81</v>
      </c>
      <c r="C29" s="3" t="s">
        <v>82</v>
      </c>
      <c r="D29" s="23" t="s">
        <v>33</v>
      </c>
      <c r="E29" s="14">
        <v>1</v>
      </c>
      <c r="F29" s="14">
        <v>953</v>
      </c>
      <c r="G29" s="4">
        <v>20605</v>
      </c>
      <c r="H29" s="10">
        <v>3</v>
      </c>
      <c r="I29" s="2" t="s">
        <v>15</v>
      </c>
      <c r="J29" s="2" t="s">
        <v>15</v>
      </c>
      <c r="K29" s="2" t="s">
        <v>15</v>
      </c>
    </row>
    <row r="30" spans="1:11" hidden="1">
      <c r="A30" s="12">
        <v>4657</v>
      </c>
      <c r="B30" s="3" t="s">
        <v>83</v>
      </c>
      <c r="C30" s="3" t="s">
        <v>84</v>
      </c>
      <c r="D30" s="23" t="s">
        <v>21</v>
      </c>
      <c r="E30" s="14">
        <v>5</v>
      </c>
      <c r="F30" s="14">
        <v>95</v>
      </c>
      <c r="G30" s="4">
        <v>30572</v>
      </c>
      <c r="H30" s="10">
        <v>2</v>
      </c>
      <c r="I30" s="2" t="s">
        <v>15</v>
      </c>
      <c r="J30" s="2" t="s">
        <v>14</v>
      </c>
      <c r="K30" s="2" t="s">
        <v>14</v>
      </c>
    </row>
    <row r="31" spans="1:11" hidden="1">
      <c r="A31" s="12">
        <v>3475</v>
      </c>
      <c r="B31" s="3" t="s">
        <v>85</v>
      </c>
      <c r="C31" s="3" t="s">
        <v>86</v>
      </c>
      <c r="D31" s="23" t="s">
        <v>33</v>
      </c>
      <c r="E31" s="14">
        <v>10</v>
      </c>
      <c r="F31" s="14">
        <v>582</v>
      </c>
      <c r="G31" s="4">
        <v>34722</v>
      </c>
      <c r="H31" s="10">
        <v>2</v>
      </c>
      <c r="I31" s="2" t="s">
        <v>15</v>
      </c>
      <c r="J31" s="2" t="s">
        <v>15</v>
      </c>
      <c r="K31" s="2" t="s">
        <v>14</v>
      </c>
    </row>
    <row r="32" spans="1:11" hidden="1">
      <c r="A32" s="12">
        <v>3681</v>
      </c>
      <c r="B32" s="3" t="s">
        <v>87</v>
      </c>
      <c r="C32" s="3" t="s">
        <v>88</v>
      </c>
      <c r="D32" s="23" t="s">
        <v>78</v>
      </c>
      <c r="E32" s="14">
        <v>13</v>
      </c>
      <c r="F32" s="14">
        <v>933</v>
      </c>
      <c r="G32" s="4">
        <v>23968</v>
      </c>
      <c r="H32" s="10">
        <v>6</v>
      </c>
      <c r="I32" s="2" t="s">
        <v>14</v>
      </c>
      <c r="J32" s="2" t="s">
        <v>15</v>
      </c>
      <c r="K32" s="2" t="s">
        <v>14</v>
      </c>
    </row>
    <row r="33" spans="1:11" hidden="1">
      <c r="A33" s="12">
        <v>4150</v>
      </c>
      <c r="B33" s="3" t="s">
        <v>89</v>
      </c>
      <c r="C33" s="3" t="s">
        <v>90</v>
      </c>
      <c r="D33" s="23" t="s">
        <v>27</v>
      </c>
      <c r="E33" s="14">
        <v>1</v>
      </c>
      <c r="F33" s="14">
        <v>427</v>
      </c>
      <c r="G33" s="4">
        <v>29010</v>
      </c>
      <c r="H33" s="10">
        <v>1</v>
      </c>
      <c r="I33" s="2" t="s">
        <v>14</v>
      </c>
      <c r="J33" s="2" t="s">
        <v>15</v>
      </c>
      <c r="K33" s="2" t="s">
        <v>14</v>
      </c>
    </row>
    <row r="34" spans="1:11">
      <c r="A34" s="12">
        <v>4561</v>
      </c>
      <c r="B34" s="3" t="s">
        <v>91</v>
      </c>
      <c r="C34" s="3" t="s">
        <v>92</v>
      </c>
      <c r="D34" s="23" t="s">
        <v>93</v>
      </c>
      <c r="E34" s="14">
        <v>5</v>
      </c>
      <c r="F34" s="14">
        <v>445</v>
      </c>
      <c r="G34" s="4">
        <v>30296</v>
      </c>
      <c r="H34" s="10">
        <v>9</v>
      </c>
      <c r="I34" s="2" t="s">
        <v>14</v>
      </c>
      <c r="J34" s="2" t="s">
        <v>15</v>
      </c>
      <c r="K34" s="2" t="s">
        <v>15</v>
      </c>
    </row>
    <row r="35" spans="1:11" hidden="1">
      <c r="A35" s="12">
        <v>4661</v>
      </c>
      <c r="B35" s="3" t="s">
        <v>94</v>
      </c>
      <c r="C35" s="3" t="s">
        <v>95</v>
      </c>
      <c r="D35" s="23" t="s">
        <v>18</v>
      </c>
      <c r="E35" s="14">
        <v>2</v>
      </c>
      <c r="F35" s="14">
        <v>655</v>
      </c>
      <c r="G35" s="4">
        <v>30731</v>
      </c>
      <c r="H35" s="10">
        <v>7</v>
      </c>
      <c r="I35" s="2" t="s">
        <v>15</v>
      </c>
      <c r="J35" s="2" t="s">
        <v>14</v>
      </c>
      <c r="K35" s="2" t="s">
        <v>14</v>
      </c>
    </row>
    <row r="36" spans="1:11" hidden="1">
      <c r="A36" s="12">
        <v>3394</v>
      </c>
      <c r="B36" s="3" t="s">
        <v>96</v>
      </c>
      <c r="C36" s="3" t="s">
        <v>97</v>
      </c>
      <c r="D36" s="23" t="s">
        <v>13</v>
      </c>
      <c r="E36" s="14">
        <v>14</v>
      </c>
      <c r="F36" s="14">
        <v>312</v>
      </c>
      <c r="G36" s="4">
        <v>31836</v>
      </c>
      <c r="H36" s="10">
        <v>1</v>
      </c>
      <c r="I36" s="2" t="s">
        <v>14</v>
      </c>
      <c r="J36" s="2" t="s">
        <v>14</v>
      </c>
      <c r="K36" s="2" t="s">
        <v>14</v>
      </c>
    </row>
    <row r="37" spans="1:11" hidden="1">
      <c r="A37" s="12">
        <v>3717</v>
      </c>
      <c r="B37" s="3" t="s">
        <v>98</v>
      </c>
      <c r="C37" s="3" t="s">
        <v>99</v>
      </c>
      <c r="D37" s="23" t="s">
        <v>18</v>
      </c>
      <c r="E37" s="14">
        <v>11</v>
      </c>
      <c r="F37" s="14">
        <v>518</v>
      </c>
      <c r="G37" s="4">
        <v>25868</v>
      </c>
      <c r="H37" s="10">
        <v>10</v>
      </c>
      <c r="I37" s="2" t="s">
        <v>15</v>
      </c>
      <c r="J37" s="2" t="s">
        <v>15</v>
      </c>
      <c r="K37" s="2" t="s">
        <v>14</v>
      </c>
    </row>
    <row r="38" spans="1:11" hidden="1">
      <c r="A38" s="12">
        <v>4938</v>
      </c>
      <c r="B38" s="3" t="s">
        <v>100</v>
      </c>
      <c r="C38" s="3" t="s">
        <v>101</v>
      </c>
      <c r="D38" s="23" t="s">
        <v>33</v>
      </c>
      <c r="E38" s="14">
        <v>13</v>
      </c>
      <c r="F38" s="14">
        <v>589</v>
      </c>
      <c r="G38" s="4">
        <v>34765</v>
      </c>
      <c r="H38" s="10">
        <v>7</v>
      </c>
      <c r="I38" s="2" t="s">
        <v>15</v>
      </c>
      <c r="J38" s="2" t="s">
        <v>15</v>
      </c>
      <c r="K38" s="2" t="s">
        <v>14</v>
      </c>
    </row>
    <row r="39" spans="1:11">
      <c r="A39" s="12">
        <v>4332</v>
      </c>
      <c r="B39" s="3" t="s">
        <v>102</v>
      </c>
      <c r="C39" s="3" t="s">
        <v>20</v>
      </c>
      <c r="D39" s="23" t="s">
        <v>21</v>
      </c>
      <c r="E39" s="14">
        <v>9</v>
      </c>
      <c r="F39" s="14">
        <v>365</v>
      </c>
      <c r="G39" s="4">
        <v>28930</v>
      </c>
      <c r="H39" s="10">
        <v>4</v>
      </c>
      <c r="I39" s="2" t="s">
        <v>14</v>
      </c>
      <c r="J39" s="2" t="s">
        <v>15</v>
      </c>
      <c r="K39" s="2" t="s">
        <v>15</v>
      </c>
    </row>
    <row r="40" spans="1:11">
      <c r="A40" s="12">
        <v>2532</v>
      </c>
      <c r="B40" s="3" t="s">
        <v>103</v>
      </c>
      <c r="C40" s="3" t="s">
        <v>104</v>
      </c>
      <c r="D40" s="23" t="s">
        <v>105</v>
      </c>
      <c r="E40" s="14">
        <v>13</v>
      </c>
      <c r="F40" s="14">
        <v>353</v>
      </c>
      <c r="G40" s="4">
        <v>29038</v>
      </c>
      <c r="H40" s="10">
        <v>4</v>
      </c>
      <c r="I40" s="2" t="s">
        <v>15</v>
      </c>
      <c r="J40" s="2" t="s">
        <v>14</v>
      </c>
      <c r="K40" s="2" t="s">
        <v>15</v>
      </c>
    </row>
    <row r="41" spans="1:11">
      <c r="A41" s="12">
        <v>5477</v>
      </c>
      <c r="B41" s="3" t="s">
        <v>106</v>
      </c>
      <c r="C41" s="3" t="s">
        <v>107</v>
      </c>
      <c r="D41" s="23" t="s">
        <v>44</v>
      </c>
      <c r="E41" s="14">
        <v>4</v>
      </c>
      <c r="F41" s="14">
        <v>787</v>
      </c>
      <c r="G41" s="4">
        <v>21232</v>
      </c>
      <c r="H41" s="10">
        <v>8</v>
      </c>
      <c r="I41" s="2" t="s">
        <v>15</v>
      </c>
      <c r="J41" s="2" t="s">
        <v>14</v>
      </c>
      <c r="K41" s="2" t="s">
        <v>15</v>
      </c>
    </row>
    <row r="42" spans="1:11" hidden="1">
      <c r="A42" s="12">
        <v>2943</v>
      </c>
      <c r="B42" s="3" t="s">
        <v>108</v>
      </c>
      <c r="C42" s="3" t="s">
        <v>109</v>
      </c>
      <c r="D42" s="23" t="s">
        <v>71</v>
      </c>
      <c r="E42" s="14">
        <v>10</v>
      </c>
      <c r="F42" s="14">
        <v>983</v>
      </c>
      <c r="G42" s="4">
        <v>33072</v>
      </c>
      <c r="H42" s="10">
        <v>5</v>
      </c>
      <c r="I42" s="2" t="s">
        <v>15</v>
      </c>
      <c r="J42" s="2" t="s">
        <v>14</v>
      </c>
      <c r="K42" s="2" t="s">
        <v>14</v>
      </c>
    </row>
    <row r="43" spans="1:11">
      <c r="A43" s="12">
        <v>3969</v>
      </c>
      <c r="B43" s="3" t="s">
        <v>110</v>
      </c>
      <c r="C43" s="3" t="s">
        <v>111</v>
      </c>
      <c r="D43" s="23" t="s">
        <v>24</v>
      </c>
      <c r="E43" s="14">
        <v>1</v>
      </c>
      <c r="F43" s="14">
        <v>149</v>
      </c>
      <c r="G43" s="4">
        <v>25385</v>
      </c>
      <c r="H43" s="10">
        <v>3</v>
      </c>
      <c r="I43" s="2" t="s">
        <v>15</v>
      </c>
      <c r="J43" s="2" t="s">
        <v>15</v>
      </c>
      <c r="K43" s="2" t="s">
        <v>15</v>
      </c>
    </row>
    <row r="44" spans="1:11" hidden="1">
      <c r="A44" s="12">
        <v>4468</v>
      </c>
      <c r="B44" s="3" t="s">
        <v>112</v>
      </c>
      <c r="C44" s="3" t="s">
        <v>113</v>
      </c>
      <c r="D44" s="23" t="s">
        <v>105</v>
      </c>
      <c r="E44" s="14">
        <v>4</v>
      </c>
      <c r="F44" s="14">
        <v>559</v>
      </c>
      <c r="G44" s="4">
        <v>31434</v>
      </c>
      <c r="H44" s="10">
        <v>4</v>
      </c>
      <c r="I44" s="2" t="s">
        <v>14</v>
      </c>
      <c r="J44" s="2" t="s">
        <v>14</v>
      </c>
      <c r="K44" s="2" t="s">
        <v>14</v>
      </c>
    </row>
    <row r="45" spans="1:11" hidden="1">
      <c r="A45" s="12">
        <v>3936</v>
      </c>
      <c r="B45" s="3" t="s">
        <v>114</v>
      </c>
      <c r="C45" s="3" t="s">
        <v>115</v>
      </c>
      <c r="D45" s="23" t="s">
        <v>33</v>
      </c>
      <c r="E45" s="14">
        <v>11</v>
      </c>
      <c r="F45" s="14">
        <v>27</v>
      </c>
      <c r="G45" s="4">
        <v>29124</v>
      </c>
      <c r="H45" s="10">
        <v>9</v>
      </c>
      <c r="I45" s="2" t="s">
        <v>15</v>
      </c>
      <c r="J45" s="2" t="s">
        <v>15</v>
      </c>
      <c r="K45" s="2" t="s">
        <v>14</v>
      </c>
    </row>
    <row r="46" spans="1:11">
      <c r="A46" s="12">
        <v>4349</v>
      </c>
      <c r="B46" s="3" t="s">
        <v>116</v>
      </c>
      <c r="C46" s="3" t="s">
        <v>117</v>
      </c>
      <c r="D46" s="23" t="s">
        <v>118</v>
      </c>
      <c r="E46" s="14">
        <v>14</v>
      </c>
      <c r="F46" s="14">
        <v>653</v>
      </c>
      <c r="G46" s="4">
        <v>34710</v>
      </c>
      <c r="H46" s="10">
        <v>9</v>
      </c>
      <c r="I46" s="2" t="s">
        <v>15</v>
      </c>
      <c r="J46" s="2" t="s">
        <v>15</v>
      </c>
      <c r="K46" s="2" t="s">
        <v>15</v>
      </c>
    </row>
    <row r="47" spans="1:11" hidden="1">
      <c r="A47" s="12">
        <v>4596</v>
      </c>
      <c r="B47" s="3" t="s">
        <v>119</v>
      </c>
      <c r="C47" s="3" t="s">
        <v>120</v>
      </c>
      <c r="D47" s="23" t="s">
        <v>36</v>
      </c>
      <c r="E47" s="14">
        <v>9</v>
      </c>
      <c r="F47" s="14">
        <v>779</v>
      </c>
      <c r="G47" s="4">
        <v>20088</v>
      </c>
      <c r="H47" s="10">
        <v>4</v>
      </c>
      <c r="I47" s="2" t="s">
        <v>14</v>
      </c>
      <c r="J47" s="2" t="s">
        <v>14</v>
      </c>
      <c r="K47" s="2" t="s">
        <v>14</v>
      </c>
    </row>
    <row r="48" spans="1:11" hidden="1">
      <c r="A48" s="12">
        <v>4281</v>
      </c>
      <c r="B48" s="3" t="s">
        <v>121</v>
      </c>
      <c r="C48" s="3" t="s">
        <v>122</v>
      </c>
      <c r="D48" s="23" t="s">
        <v>39</v>
      </c>
      <c r="E48" s="14">
        <v>11</v>
      </c>
      <c r="F48" s="14">
        <v>531</v>
      </c>
      <c r="G48" s="4">
        <v>20998</v>
      </c>
      <c r="H48" s="10">
        <v>2</v>
      </c>
      <c r="I48" s="2" t="s">
        <v>15</v>
      </c>
      <c r="J48" s="2" t="s">
        <v>15</v>
      </c>
      <c r="K48" s="2" t="s">
        <v>14</v>
      </c>
    </row>
    <row r="49" spans="1:11" hidden="1">
      <c r="A49" s="12">
        <v>5516</v>
      </c>
      <c r="B49" s="3" t="s">
        <v>123</v>
      </c>
      <c r="C49" s="3" t="s">
        <v>124</v>
      </c>
      <c r="D49" s="23" t="s">
        <v>53</v>
      </c>
      <c r="E49" s="14">
        <v>14</v>
      </c>
      <c r="F49" s="14">
        <v>183</v>
      </c>
      <c r="G49" s="4">
        <v>21000</v>
      </c>
      <c r="H49" s="10">
        <v>3</v>
      </c>
      <c r="I49" s="2" t="s">
        <v>15</v>
      </c>
      <c r="J49" s="2" t="s">
        <v>15</v>
      </c>
      <c r="K49" s="2" t="s">
        <v>14</v>
      </c>
    </row>
    <row r="50" spans="1:11">
      <c r="A50" s="12">
        <v>4951</v>
      </c>
      <c r="B50" s="3" t="s">
        <v>125</v>
      </c>
      <c r="C50" s="3" t="s">
        <v>101</v>
      </c>
      <c r="D50" s="23" t="s">
        <v>33</v>
      </c>
      <c r="E50" s="14">
        <v>8</v>
      </c>
      <c r="F50" s="14">
        <v>457</v>
      </c>
      <c r="G50" s="4">
        <v>22102</v>
      </c>
      <c r="H50" s="10">
        <v>3</v>
      </c>
      <c r="I50" s="2" t="s">
        <v>15</v>
      </c>
      <c r="J50" s="2" t="s">
        <v>15</v>
      </c>
      <c r="K50" s="2" t="s">
        <v>15</v>
      </c>
    </row>
    <row r="51" spans="1:11">
      <c r="A51" s="12">
        <v>5160</v>
      </c>
      <c r="B51" s="3" t="s">
        <v>126</v>
      </c>
      <c r="C51" s="3" t="s">
        <v>127</v>
      </c>
      <c r="D51" s="23" t="s">
        <v>39</v>
      </c>
      <c r="E51" s="14">
        <v>5</v>
      </c>
      <c r="F51" s="14">
        <v>705</v>
      </c>
      <c r="G51" s="4">
        <v>34359</v>
      </c>
      <c r="H51" s="10">
        <v>4</v>
      </c>
      <c r="I51" s="2" t="s">
        <v>15</v>
      </c>
      <c r="J51" s="2" t="s">
        <v>15</v>
      </c>
      <c r="K51" s="2" t="s">
        <v>15</v>
      </c>
    </row>
    <row r="52" spans="1:11">
      <c r="A52" s="12">
        <v>2845</v>
      </c>
      <c r="B52" s="3" t="s">
        <v>128</v>
      </c>
      <c r="C52" s="3" t="s">
        <v>129</v>
      </c>
      <c r="D52" s="23" t="s">
        <v>30</v>
      </c>
      <c r="E52" s="14">
        <v>13</v>
      </c>
      <c r="F52" s="14">
        <v>18</v>
      </c>
      <c r="G52" s="4">
        <v>25279</v>
      </c>
      <c r="H52" s="10">
        <v>2</v>
      </c>
      <c r="I52" s="2" t="s">
        <v>14</v>
      </c>
      <c r="J52" s="2" t="s">
        <v>14</v>
      </c>
      <c r="K52" s="2" t="s">
        <v>15</v>
      </c>
    </row>
    <row r="53" spans="1:11" hidden="1">
      <c r="A53" s="12">
        <v>2677</v>
      </c>
      <c r="B53" s="3" t="s">
        <v>130</v>
      </c>
      <c r="C53" s="3" t="s">
        <v>131</v>
      </c>
      <c r="D53" s="23" t="s">
        <v>118</v>
      </c>
      <c r="E53" s="14">
        <v>11</v>
      </c>
      <c r="F53" s="14">
        <v>33</v>
      </c>
      <c r="G53" s="4">
        <v>23489</v>
      </c>
      <c r="H53" s="10">
        <v>6</v>
      </c>
      <c r="I53" s="2" t="s">
        <v>14</v>
      </c>
      <c r="J53" s="2" t="s">
        <v>15</v>
      </c>
      <c r="K53" s="2" t="s">
        <v>14</v>
      </c>
    </row>
    <row r="54" spans="1:11">
      <c r="A54" s="12">
        <v>2656</v>
      </c>
      <c r="B54" s="3" t="s">
        <v>132</v>
      </c>
      <c r="C54" s="3" t="s">
        <v>133</v>
      </c>
      <c r="D54" s="23" t="s">
        <v>24</v>
      </c>
      <c r="E54" s="14">
        <v>6</v>
      </c>
      <c r="F54" s="14">
        <v>829</v>
      </c>
      <c r="G54" s="4">
        <v>31058</v>
      </c>
      <c r="H54" s="10">
        <v>5</v>
      </c>
      <c r="I54" s="2" t="s">
        <v>14</v>
      </c>
      <c r="J54" s="2" t="s">
        <v>15</v>
      </c>
      <c r="K54" s="2" t="s">
        <v>15</v>
      </c>
    </row>
    <row r="55" spans="1:11">
      <c r="A55" s="12">
        <v>3601</v>
      </c>
      <c r="B55" s="3" t="s">
        <v>134</v>
      </c>
      <c r="C55" s="3" t="s">
        <v>122</v>
      </c>
      <c r="D55" s="23" t="s">
        <v>39</v>
      </c>
      <c r="E55" s="14">
        <v>7</v>
      </c>
      <c r="F55" s="14">
        <v>475</v>
      </c>
      <c r="G55" s="4">
        <v>20738</v>
      </c>
      <c r="H55" s="10">
        <v>5</v>
      </c>
      <c r="I55" s="2" t="s">
        <v>14</v>
      </c>
      <c r="J55" s="2" t="s">
        <v>14</v>
      </c>
      <c r="K55" s="2" t="s">
        <v>15</v>
      </c>
    </row>
    <row r="56" spans="1:11" hidden="1">
      <c r="A56" s="12">
        <v>3033</v>
      </c>
      <c r="B56" s="3" t="s">
        <v>135</v>
      </c>
      <c r="C56" s="3" t="s">
        <v>136</v>
      </c>
      <c r="D56" s="23" t="s">
        <v>64</v>
      </c>
      <c r="E56" s="14">
        <v>11</v>
      </c>
      <c r="F56" s="14">
        <v>121</v>
      </c>
      <c r="G56" s="4">
        <v>33786</v>
      </c>
      <c r="H56" s="10">
        <v>9</v>
      </c>
      <c r="I56" s="2" t="s">
        <v>15</v>
      </c>
      <c r="J56" s="2" t="s">
        <v>15</v>
      </c>
      <c r="K56" s="2" t="s">
        <v>14</v>
      </c>
    </row>
    <row r="57" spans="1:11">
      <c r="A57" s="12">
        <v>5523</v>
      </c>
      <c r="B57" s="3" t="s">
        <v>137</v>
      </c>
      <c r="C57" s="3" t="s">
        <v>138</v>
      </c>
      <c r="D57" s="23" t="s">
        <v>36</v>
      </c>
      <c r="E57" s="14">
        <v>15</v>
      </c>
      <c r="F57" s="14">
        <v>59</v>
      </c>
      <c r="G57" s="4">
        <v>22434</v>
      </c>
      <c r="H57" s="10">
        <v>7</v>
      </c>
      <c r="I57" s="2" t="s">
        <v>14</v>
      </c>
      <c r="J57" s="2" t="s">
        <v>15</v>
      </c>
      <c r="K57" s="2" t="s">
        <v>15</v>
      </c>
    </row>
    <row r="58" spans="1:11" hidden="1">
      <c r="A58" s="12">
        <v>2857</v>
      </c>
      <c r="B58" s="3" t="s">
        <v>139</v>
      </c>
      <c r="C58" s="3" t="s">
        <v>140</v>
      </c>
      <c r="D58" s="23" t="s">
        <v>39</v>
      </c>
      <c r="E58" s="14">
        <v>7</v>
      </c>
      <c r="F58" s="14">
        <v>37</v>
      </c>
      <c r="G58" s="4">
        <v>33609</v>
      </c>
      <c r="H58" s="10">
        <v>9</v>
      </c>
      <c r="I58" s="2" t="s">
        <v>14</v>
      </c>
      <c r="J58" s="2" t="s">
        <v>15</v>
      </c>
      <c r="K58" s="2" t="s">
        <v>14</v>
      </c>
    </row>
    <row r="59" spans="1:11" hidden="1">
      <c r="A59" s="12">
        <v>2629</v>
      </c>
      <c r="B59" s="3" t="s">
        <v>141</v>
      </c>
      <c r="C59" s="3" t="s">
        <v>142</v>
      </c>
      <c r="D59" s="23" t="s">
        <v>36</v>
      </c>
      <c r="E59" s="14">
        <v>5</v>
      </c>
      <c r="F59" s="14">
        <v>52</v>
      </c>
      <c r="G59" s="4">
        <v>34820</v>
      </c>
      <c r="H59" s="10">
        <v>2</v>
      </c>
      <c r="I59" s="2" t="s">
        <v>14</v>
      </c>
      <c r="J59" s="2" t="s">
        <v>15</v>
      </c>
      <c r="K59" s="2" t="s">
        <v>14</v>
      </c>
    </row>
    <row r="60" spans="1:11" hidden="1">
      <c r="A60" s="12">
        <v>3575</v>
      </c>
      <c r="B60" s="3" t="s">
        <v>143</v>
      </c>
      <c r="C60" s="3" t="s">
        <v>20</v>
      </c>
      <c r="D60" s="23" t="s">
        <v>21</v>
      </c>
      <c r="E60" s="14">
        <v>4</v>
      </c>
      <c r="F60" s="14">
        <v>307</v>
      </c>
      <c r="G60" s="4">
        <v>30505</v>
      </c>
      <c r="H60" s="10">
        <v>9</v>
      </c>
      <c r="I60" s="2" t="s">
        <v>14</v>
      </c>
      <c r="J60" s="2" t="s">
        <v>14</v>
      </c>
      <c r="K60" s="2" t="s">
        <v>14</v>
      </c>
    </row>
    <row r="61" spans="1:11" hidden="1">
      <c r="A61" s="12">
        <v>4456</v>
      </c>
      <c r="B61" s="3" t="s">
        <v>144</v>
      </c>
      <c r="C61" s="3" t="s">
        <v>145</v>
      </c>
      <c r="D61" s="23" t="s">
        <v>18</v>
      </c>
      <c r="E61" s="14">
        <v>5</v>
      </c>
      <c r="F61" s="14">
        <v>926</v>
      </c>
      <c r="G61" s="4">
        <v>21839</v>
      </c>
      <c r="H61" s="10">
        <v>8</v>
      </c>
      <c r="I61" s="2" t="s">
        <v>15</v>
      </c>
      <c r="J61" s="2" t="s">
        <v>14</v>
      </c>
      <c r="K61" s="2" t="s">
        <v>14</v>
      </c>
    </row>
    <row r="62" spans="1:11">
      <c r="A62" s="12">
        <v>5049</v>
      </c>
      <c r="B62" s="3" t="s">
        <v>146</v>
      </c>
      <c r="C62" s="3" t="s">
        <v>147</v>
      </c>
      <c r="D62" s="23" t="s">
        <v>36</v>
      </c>
      <c r="E62" s="14">
        <v>4</v>
      </c>
      <c r="F62" s="14">
        <v>714</v>
      </c>
      <c r="G62" s="4">
        <v>33566</v>
      </c>
      <c r="H62" s="10">
        <v>8</v>
      </c>
      <c r="I62" s="2" t="s">
        <v>15</v>
      </c>
      <c r="J62" s="2" t="s">
        <v>14</v>
      </c>
      <c r="K62" s="2" t="s">
        <v>15</v>
      </c>
    </row>
    <row r="63" spans="1:11">
      <c r="A63" s="12">
        <v>3065</v>
      </c>
      <c r="B63" s="3" t="s">
        <v>148</v>
      </c>
      <c r="C63" s="3" t="s">
        <v>12</v>
      </c>
      <c r="D63" s="23" t="s">
        <v>13</v>
      </c>
      <c r="E63" s="14">
        <v>6</v>
      </c>
      <c r="F63" s="14">
        <v>127</v>
      </c>
      <c r="G63" s="4">
        <v>24608</v>
      </c>
      <c r="H63" s="10">
        <v>4</v>
      </c>
      <c r="I63" s="2" t="s">
        <v>15</v>
      </c>
      <c r="J63" s="2" t="s">
        <v>14</v>
      </c>
      <c r="K63" s="2" t="s">
        <v>15</v>
      </c>
    </row>
    <row r="64" spans="1:11">
      <c r="A64" s="12">
        <v>3868</v>
      </c>
      <c r="B64" s="3" t="s">
        <v>11</v>
      </c>
      <c r="C64" s="3" t="s">
        <v>12</v>
      </c>
      <c r="D64" s="23" t="s">
        <v>13</v>
      </c>
      <c r="E64" s="14">
        <v>7</v>
      </c>
      <c r="F64" s="14">
        <v>867</v>
      </c>
      <c r="G64" s="4">
        <v>24495</v>
      </c>
      <c r="H64" s="10">
        <v>4</v>
      </c>
      <c r="I64" s="2" t="s">
        <v>14</v>
      </c>
      <c r="J64" s="2" t="s">
        <v>15</v>
      </c>
      <c r="K64" s="2" t="s">
        <v>15</v>
      </c>
    </row>
    <row r="65" spans="1:69" hidden="1">
      <c r="A65" s="12">
        <v>5054</v>
      </c>
      <c r="B65" s="3" t="s">
        <v>16</v>
      </c>
      <c r="C65" s="3" t="s">
        <v>17</v>
      </c>
      <c r="D65" s="23" t="s">
        <v>18</v>
      </c>
      <c r="E65" s="14">
        <v>4</v>
      </c>
      <c r="F65" s="14">
        <v>712</v>
      </c>
      <c r="G65" s="4">
        <v>23755</v>
      </c>
      <c r="H65" s="10">
        <v>6</v>
      </c>
      <c r="I65" s="2" t="s">
        <v>15</v>
      </c>
      <c r="J65" s="2" t="s">
        <v>14</v>
      </c>
      <c r="K65" s="2" t="s">
        <v>14</v>
      </c>
      <c r="AA65" s="64"/>
      <c r="AB65" s="64"/>
      <c r="AC65" s="64"/>
      <c r="AD65" s="64"/>
      <c r="AE65" s="64"/>
      <c r="AF65" s="64"/>
      <c r="AG65" s="64"/>
      <c r="AH65" s="64"/>
      <c r="AI65" s="64"/>
      <c r="AJ65" s="64"/>
      <c r="AK65" s="64"/>
      <c r="AL65" s="64"/>
      <c r="AM65" s="64"/>
      <c r="AN65" s="64"/>
      <c r="AO65" s="64"/>
      <c r="AP65" s="64"/>
      <c r="AQ65" s="64"/>
      <c r="AR65" s="64"/>
      <c r="AS65" s="64"/>
      <c r="AT65" s="64"/>
      <c r="AU65" s="64"/>
      <c r="AV65" s="64"/>
      <c r="AW65" s="64"/>
      <c r="AX65" s="64"/>
      <c r="AY65" s="64"/>
      <c r="AZ65" s="64"/>
      <c r="BA65" s="64"/>
      <c r="BB65" s="64"/>
      <c r="BC65" s="64"/>
      <c r="BD65" s="64"/>
      <c r="BE65" s="64"/>
      <c r="BF65" s="64"/>
      <c r="BG65" s="64"/>
      <c r="BH65" s="64"/>
      <c r="BI65" s="64"/>
      <c r="BJ65" s="64"/>
      <c r="BK65" s="64"/>
      <c r="BL65" s="64"/>
      <c r="BM65" s="64"/>
      <c r="BN65" s="64"/>
      <c r="BO65" s="64"/>
      <c r="BP65" s="64"/>
      <c r="BQ65" s="64" t="e">
        <f>MATCH(BO65,'RawData'!B:B)</f>
        <v>#N/A</v>
      </c>
    </row>
    <row r="66" spans="1:69">
      <c r="A66" s="12">
        <v>5343</v>
      </c>
      <c r="B66" s="3" t="s">
        <v>19</v>
      </c>
      <c r="C66" s="3" t="s">
        <v>20</v>
      </c>
      <c r="D66" s="23" t="s">
        <v>21</v>
      </c>
      <c r="E66" s="14">
        <v>11</v>
      </c>
      <c r="F66" s="14">
        <v>616</v>
      </c>
      <c r="G66" s="4">
        <v>30634</v>
      </c>
      <c r="H66" s="10">
        <v>7</v>
      </c>
      <c r="I66" s="2" t="s">
        <v>14</v>
      </c>
      <c r="J66" s="2" t="s">
        <v>14</v>
      </c>
      <c r="K66" s="2" t="s">
        <v>15</v>
      </c>
      <c r="AA66" s="64"/>
      <c r="AB66" s="64"/>
      <c r="AC66" s="64"/>
      <c r="AD66" s="64"/>
      <c r="AE66" s="64"/>
      <c r="AF66" s="64"/>
      <c r="AG66" s="64"/>
      <c r="AH66" s="64"/>
      <c r="AI66" s="64"/>
      <c r="AJ66" s="64"/>
      <c r="AK66" s="64"/>
      <c r="AL66" s="64"/>
      <c r="AM66" s="64"/>
      <c r="AN66" s="64"/>
      <c r="AO66" s="64"/>
      <c r="AP66" s="64"/>
      <c r="AQ66" s="64"/>
      <c r="AR66" s="64"/>
      <c r="AS66" s="64"/>
      <c r="AT66" s="64"/>
      <c r="AU66" s="64"/>
      <c r="AV66" s="64"/>
      <c r="AW66" s="64"/>
      <c r="AX66" s="64"/>
      <c r="AY66" s="64"/>
      <c r="AZ66" s="64"/>
      <c r="BA66" s="64"/>
      <c r="BB66" s="64"/>
      <c r="BC66" s="64"/>
      <c r="BD66" s="64"/>
      <c r="BE66" s="64"/>
      <c r="BF66" s="64"/>
      <c r="BG66" s="64"/>
      <c r="BH66" s="64"/>
      <c r="BI66" s="64"/>
      <c r="BJ66" s="64"/>
      <c r="BK66" s="64"/>
      <c r="BL66" s="64"/>
      <c r="BM66" s="64"/>
      <c r="BN66" s="64"/>
      <c r="BO66" s="64"/>
      <c r="BP66" s="64"/>
      <c r="BQ66" s="64"/>
    </row>
    <row r="67" spans="1:69" hidden="1">
      <c r="A67" s="12">
        <v>3675</v>
      </c>
      <c r="B67" s="3" t="s">
        <v>22</v>
      </c>
      <c r="C67" s="3" t="s">
        <v>23</v>
      </c>
      <c r="D67" s="23" t="s">
        <v>24</v>
      </c>
      <c r="E67" s="14">
        <v>8</v>
      </c>
      <c r="F67" s="14">
        <v>882</v>
      </c>
      <c r="G67" s="4">
        <v>24574</v>
      </c>
      <c r="H67" s="10">
        <v>6</v>
      </c>
      <c r="I67" s="2" t="s">
        <v>14</v>
      </c>
      <c r="J67" s="2" t="s">
        <v>14</v>
      </c>
      <c r="K67" s="2" t="s">
        <v>14</v>
      </c>
      <c r="AA67" s="64"/>
      <c r="AB67" s="64"/>
      <c r="AC67" s="64"/>
      <c r="AD67" s="64"/>
      <c r="AE67" s="64"/>
      <c r="AF67" s="64"/>
      <c r="AG67" s="64"/>
      <c r="AH67" s="64"/>
      <c r="AI67" s="64"/>
      <c r="AJ67" s="64"/>
      <c r="AK67" s="64"/>
      <c r="AL67" s="64"/>
      <c r="AM67" s="64"/>
      <c r="AN67" s="64"/>
      <c r="AO67" s="64"/>
      <c r="AP67" s="64"/>
      <c r="AQ67" s="64"/>
      <c r="AR67" s="64"/>
      <c r="AS67" s="64"/>
      <c r="AT67" s="64"/>
      <c r="AU67" s="64"/>
      <c r="AV67" s="64"/>
      <c r="AW67" s="64"/>
      <c r="AX67" s="64"/>
      <c r="AY67" s="64"/>
      <c r="AZ67" s="64"/>
      <c r="BA67" s="64"/>
      <c r="BB67" s="64"/>
      <c r="BC67" s="64"/>
      <c r="BD67" s="64"/>
      <c r="BE67" s="64"/>
      <c r="BF67" s="64"/>
      <c r="BG67" s="64"/>
      <c r="BH67" s="64"/>
      <c r="BI67" s="64"/>
      <c r="BJ67" s="64"/>
      <c r="BK67" s="64"/>
      <c r="BL67" s="64"/>
      <c r="BM67" s="64"/>
      <c r="BN67" s="64"/>
      <c r="BO67" s="64"/>
      <c r="BP67" s="64"/>
      <c r="BQ67" s="64"/>
    </row>
    <row r="68" spans="1:69" hidden="1">
      <c r="A68" s="12">
        <v>4074</v>
      </c>
      <c r="B68" s="3" t="s">
        <v>25</v>
      </c>
      <c r="C68" s="3" t="s">
        <v>26</v>
      </c>
      <c r="D68" s="23" t="s">
        <v>27</v>
      </c>
      <c r="E68" s="14">
        <v>10</v>
      </c>
      <c r="F68" s="14">
        <v>78</v>
      </c>
      <c r="G68" s="4">
        <v>34709</v>
      </c>
      <c r="H68" s="10">
        <v>9</v>
      </c>
      <c r="I68" s="2" t="s">
        <v>15</v>
      </c>
      <c r="J68" s="2" t="s">
        <v>14</v>
      </c>
      <c r="K68" s="2" t="s">
        <v>14</v>
      </c>
      <c r="AA68" s="64"/>
      <c r="AB68" s="64"/>
      <c r="AC68" s="64"/>
      <c r="AD68" s="64"/>
      <c r="AE68" s="64"/>
      <c r="AF68" s="64"/>
      <c r="AG68" s="64"/>
      <c r="AH68" s="64"/>
      <c r="AI68" s="64"/>
      <c r="AJ68" s="64"/>
      <c r="AK68" s="64"/>
      <c r="AL68" s="64"/>
      <c r="AM68" s="64"/>
      <c r="AN68" s="64"/>
      <c r="AO68" s="64"/>
      <c r="AP68" s="64"/>
      <c r="AQ68" s="64"/>
      <c r="AR68" s="64"/>
      <c r="AS68" s="64"/>
      <c r="AT68" s="64"/>
      <c r="AU68" s="64"/>
      <c r="AV68" s="64"/>
      <c r="AW68" s="64"/>
      <c r="AX68" s="64"/>
      <c r="AY68" s="64"/>
      <c r="AZ68" s="64"/>
      <c r="BA68" s="64"/>
      <c r="BB68" s="64"/>
      <c r="BC68" s="64"/>
      <c r="BD68" s="64"/>
      <c r="BE68" s="64"/>
      <c r="BF68" s="64"/>
      <c r="BG68" s="64"/>
      <c r="BH68" s="64"/>
      <c r="BI68" s="64"/>
      <c r="BJ68" s="64"/>
      <c r="BK68" s="64"/>
      <c r="BL68" s="64"/>
      <c r="BM68" s="64"/>
      <c r="BN68" s="64"/>
      <c r="BO68" s="64"/>
      <c r="BP68" s="64"/>
      <c r="BQ68" s="64"/>
    </row>
    <row r="69" spans="1:69" hidden="1">
      <c r="A69" s="12">
        <v>3972</v>
      </c>
      <c r="B69" s="3" t="s">
        <v>28</v>
      </c>
      <c r="C69" s="3" t="s">
        <v>29</v>
      </c>
      <c r="D69" s="23" t="s">
        <v>30</v>
      </c>
      <c r="E69" s="14">
        <v>11</v>
      </c>
      <c r="F69" s="14">
        <v>347</v>
      </c>
      <c r="G69" s="4">
        <v>28942</v>
      </c>
      <c r="H69" s="10">
        <v>9</v>
      </c>
      <c r="I69" s="2" t="s">
        <v>14</v>
      </c>
      <c r="J69" s="2" t="s">
        <v>15</v>
      </c>
      <c r="K69" s="2" t="s">
        <v>14</v>
      </c>
      <c r="AA69" s="64"/>
      <c r="AB69" s="64"/>
      <c r="AC69" s="64"/>
      <c r="AD69" s="64"/>
      <c r="AE69" s="64"/>
      <c r="AF69" s="64"/>
      <c r="AG69" s="64"/>
      <c r="AH69" s="64"/>
      <c r="AI69" s="64"/>
      <c r="AJ69" s="64"/>
      <c r="AK69" s="64"/>
      <c r="AL69" s="64"/>
      <c r="AM69" s="64"/>
      <c r="AN69" s="64"/>
      <c r="AO69" s="64"/>
      <c r="AP69" s="64"/>
      <c r="AQ69" s="64"/>
      <c r="AR69" s="64"/>
      <c r="AS69" s="64"/>
      <c r="AT69" s="64"/>
      <c r="AU69" s="64"/>
      <c r="AV69" s="64"/>
      <c r="AW69" s="64"/>
      <c r="AX69" s="64"/>
      <c r="AY69" s="64"/>
      <c r="AZ69" s="64"/>
      <c r="BA69" s="64"/>
      <c r="BB69" s="64"/>
      <c r="BC69" s="64"/>
      <c r="BD69" s="64"/>
      <c r="BE69" s="64"/>
      <c r="BF69" s="64"/>
      <c r="BG69" s="64"/>
      <c r="BH69" s="64"/>
      <c r="BI69" s="64"/>
      <c r="BJ69" s="64"/>
      <c r="BK69" s="64"/>
      <c r="BL69" s="64"/>
      <c r="BM69" s="64"/>
      <c r="BN69" s="64"/>
      <c r="BO69" s="64"/>
      <c r="BP69" s="64"/>
      <c r="BQ69" s="64"/>
    </row>
    <row r="70" spans="1:69">
      <c r="A70" s="12">
        <v>4619</v>
      </c>
      <c r="B70" s="3" t="s">
        <v>31</v>
      </c>
      <c r="C70" s="3" t="s">
        <v>32</v>
      </c>
      <c r="D70" s="23" t="s">
        <v>33</v>
      </c>
      <c r="E70" s="14">
        <v>1</v>
      </c>
      <c r="F70" s="14">
        <v>113</v>
      </c>
      <c r="G70" s="4">
        <v>20901</v>
      </c>
      <c r="H70" s="10">
        <v>4</v>
      </c>
      <c r="I70" s="2" t="s">
        <v>14</v>
      </c>
      <c r="J70" s="2" t="s">
        <v>15</v>
      </c>
      <c r="K70" s="2" t="s">
        <v>15</v>
      </c>
      <c r="AA70" s="64"/>
      <c r="AB70" s="64"/>
      <c r="AC70" s="64"/>
      <c r="AD70" s="64"/>
      <c r="AE70" s="64"/>
      <c r="AF70" s="64"/>
      <c r="AG70" s="64"/>
      <c r="AH70" s="64"/>
      <c r="AI70" s="64"/>
      <c r="AJ70" s="64"/>
      <c r="AK70" s="64"/>
      <c r="AL70" s="64"/>
      <c r="AM70" s="64"/>
      <c r="AN70" s="64"/>
      <c r="AO70" s="64"/>
      <c r="AP70" s="64"/>
      <c r="AQ70" s="64"/>
      <c r="AR70" s="64"/>
      <c r="AS70" s="64"/>
      <c r="AT70" s="64"/>
      <c r="AU70" s="64"/>
      <c r="AV70" s="64"/>
      <c r="AW70" s="64"/>
      <c r="AX70" s="64"/>
      <c r="AY70" s="64"/>
      <c r="AZ70" s="64"/>
      <c r="BA70" s="64"/>
      <c r="BB70" s="64"/>
      <c r="BC70" s="64"/>
      <c r="BD70" s="64"/>
      <c r="BE70" s="64"/>
      <c r="BF70" s="64"/>
      <c r="BG70" s="64"/>
      <c r="BH70" s="64"/>
      <c r="BI70" s="64"/>
      <c r="BJ70" s="64"/>
      <c r="BK70" s="64"/>
      <c r="BL70" s="64"/>
      <c r="BM70" s="64"/>
      <c r="BN70" s="64"/>
      <c r="BO70" s="64"/>
      <c r="BP70" s="64"/>
      <c r="BQ70" s="64"/>
    </row>
    <row r="71" spans="1:69" hidden="1">
      <c r="A71" s="12">
        <v>2910</v>
      </c>
      <c r="B71" s="3" t="s">
        <v>34</v>
      </c>
      <c r="C71" s="3" t="s">
        <v>35</v>
      </c>
      <c r="D71" s="23" t="s">
        <v>36</v>
      </c>
      <c r="E71" s="14">
        <v>14</v>
      </c>
      <c r="F71" s="14">
        <v>105</v>
      </c>
      <c r="G71" s="4">
        <v>25115</v>
      </c>
      <c r="H71" s="10">
        <v>10</v>
      </c>
      <c r="I71" s="2" t="s">
        <v>14</v>
      </c>
      <c r="J71" s="2" t="s">
        <v>15</v>
      </c>
      <c r="K71" s="2" t="s">
        <v>14</v>
      </c>
      <c r="AA71" s="64"/>
      <c r="AB71" s="64"/>
      <c r="AC71" s="64"/>
      <c r="AD71" s="64"/>
      <c r="AE71" s="64"/>
      <c r="AF71" s="64"/>
      <c r="AG71" s="64"/>
      <c r="AH71" s="64"/>
      <c r="AI71" s="64"/>
      <c r="AJ71" s="64"/>
      <c r="AK71" s="64"/>
      <c r="AL71" s="64"/>
      <c r="AM71" s="64"/>
      <c r="AN71" s="64"/>
      <c r="AO71" s="64"/>
      <c r="AP71" s="64"/>
      <c r="AQ71" s="64"/>
      <c r="AR71" s="64"/>
      <c r="AS71" s="64"/>
      <c r="AT71" s="64"/>
      <c r="AU71" s="64"/>
      <c r="AV71" s="64"/>
      <c r="AW71" s="64"/>
      <c r="AX71" s="64"/>
      <c r="AY71" s="64"/>
      <c r="AZ71" s="64"/>
      <c r="BA71" s="64"/>
      <c r="BB71" s="64"/>
      <c r="BC71" s="64"/>
      <c r="BD71" s="64"/>
      <c r="BE71" s="64"/>
      <c r="BF71" s="64"/>
      <c r="BG71" s="64"/>
      <c r="BH71" s="64"/>
      <c r="BI71" s="64"/>
      <c r="BJ71" s="64"/>
      <c r="BK71" s="64"/>
      <c r="BL71" s="64"/>
      <c r="BM71" s="64"/>
      <c r="BN71" s="64"/>
      <c r="BO71" s="64"/>
      <c r="BP71" s="64"/>
      <c r="BQ71" s="64"/>
    </row>
    <row r="72" spans="1:69">
      <c r="A72" s="12">
        <v>3700</v>
      </c>
      <c r="B72" s="3" t="s">
        <v>37</v>
      </c>
      <c r="C72" s="3" t="s">
        <v>38</v>
      </c>
      <c r="D72" s="23" t="s">
        <v>39</v>
      </c>
      <c r="E72" s="14">
        <v>12</v>
      </c>
      <c r="F72" s="14">
        <v>629</v>
      </c>
      <c r="G72" s="4">
        <v>31679</v>
      </c>
      <c r="H72" s="10">
        <v>7</v>
      </c>
      <c r="I72" s="2" t="s">
        <v>15</v>
      </c>
      <c r="J72" s="2" t="s">
        <v>14</v>
      </c>
      <c r="K72" s="2" t="s">
        <v>15</v>
      </c>
      <c r="AA72" s="64"/>
      <c r="AB72" s="64"/>
      <c r="AC72" s="64"/>
      <c r="AD72" s="64"/>
      <c r="AE72" s="64"/>
      <c r="AF72" s="64"/>
      <c r="AG72" s="64"/>
      <c r="AH72" s="64"/>
      <c r="AI72" s="64"/>
      <c r="AJ72" s="64"/>
      <c r="AK72" s="64"/>
      <c r="AL72" s="64"/>
      <c r="AM72" s="64"/>
      <c r="AN72" s="64"/>
      <c r="AO72" s="64"/>
      <c r="AP72" s="64"/>
      <c r="AQ72" s="64"/>
      <c r="AR72" s="64"/>
      <c r="AS72" s="64"/>
      <c r="AT72" s="64"/>
      <c r="AU72" s="64"/>
      <c r="AV72" s="64"/>
      <c r="AW72" s="64"/>
      <c r="AX72" s="64"/>
      <c r="AY72" s="64"/>
      <c r="AZ72" s="64"/>
      <c r="BA72" s="64"/>
      <c r="BB72" s="64"/>
      <c r="BC72" s="64"/>
      <c r="BD72" s="64"/>
      <c r="BE72" s="64"/>
      <c r="BF72" s="64"/>
      <c r="BG72" s="64"/>
      <c r="BH72" s="64"/>
      <c r="BI72" s="64"/>
      <c r="BJ72" s="64"/>
      <c r="BK72" s="64"/>
      <c r="BL72" s="64"/>
      <c r="BM72" s="64"/>
      <c r="BN72" s="64"/>
      <c r="BO72" s="64"/>
      <c r="BP72" s="64"/>
      <c r="BQ72" s="64"/>
    </row>
    <row r="73" spans="1:69" hidden="1">
      <c r="A73" s="12">
        <v>5052</v>
      </c>
      <c r="B73" s="3" t="s">
        <v>40</v>
      </c>
      <c r="C73" s="3" t="s">
        <v>41</v>
      </c>
      <c r="D73" s="23" t="s">
        <v>27</v>
      </c>
      <c r="E73" s="14">
        <v>2</v>
      </c>
      <c r="F73" s="14">
        <v>33</v>
      </c>
      <c r="G73" s="4">
        <v>26071</v>
      </c>
      <c r="H73" s="10">
        <v>10</v>
      </c>
      <c r="I73" s="2" t="s">
        <v>15</v>
      </c>
      <c r="J73" s="2" t="s">
        <v>15</v>
      </c>
      <c r="K73" s="2" t="s">
        <v>14</v>
      </c>
      <c r="AA73" s="64"/>
      <c r="AB73" s="64"/>
      <c r="AC73" s="64"/>
      <c r="AD73" s="64"/>
      <c r="AE73" s="64"/>
      <c r="AF73" s="64"/>
      <c r="AG73" s="64"/>
      <c r="AH73" s="64"/>
      <c r="AI73" s="64"/>
      <c r="AJ73" s="64"/>
      <c r="AK73" s="64"/>
      <c r="AL73" s="64"/>
      <c r="AM73" s="64"/>
      <c r="AN73" s="64"/>
      <c r="AO73" s="64"/>
      <c r="AP73" s="64"/>
      <c r="AQ73" s="64"/>
      <c r="AR73" s="64"/>
      <c r="AS73" s="64"/>
      <c r="AT73" s="64"/>
      <c r="AU73" s="64"/>
      <c r="AV73" s="64"/>
      <c r="AW73" s="64"/>
      <c r="AX73" s="64"/>
      <c r="AY73" s="64"/>
      <c r="AZ73" s="64"/>
      <c r="BA73" s="64"/>
      <c r="BB73" s="64"/>
      <c r="BC73" s="64"/>
      <c r="BD73" s="64"/>
      <c r="BE73" s="64"/>
      <c r="BF73" s="64"/>
      <c r="BG73" s="64"/>
      <c r="BH73" s="64"/>
      <c r="BI73" s="64"/>
      <c r="BJ73" s="64"/>
      <c r="BK73" s="64"/>
      <c r="BL73" s="64"/>
      <c r="BM73" s="64"/>
      <c r="BN73" s="64"/>
      <c r="BO73" s="64"/>
      <c r="BP73" s="64"/>
      <c r="BQ73" s="64"/>
    </row>
    <row r="74" spans="1:69" hidden="1">
      <c r="A74" s="12">
        <v>2518</v>
      </c>
      <c r="B74" s="3" t="s">
        <v>42</v>
      </c>
      <c r="C74" s="3" t="s">
        <v>43</v>
      </c>
      <c r="D74" s="23" t="s">
        <v>44</v>
      </c>
      <c r="E74" s="14">
        <v>13</v>
      </c>
      <c r="F74" s="14">
        <v>343</v>
      </c>
      <c r="G74" s="4">
        <v>20379</v>
      </c>
      <c r="H74" s="10">
        <v>4</v>
      </c>
      <c r="I74" s="2" t="s">
        <v>15</v>
      </c>
      <c r="J74" s="2" t="s">
        <v>14</v>
      </c>
      <c r="K74" s="2" t="s">
        <v>14</v>
      </c>
      <c r="AA74" s="64"/>
      <c r="AB74" s="64"/>
      <c r="AC74" s="64"/>
      <c r="AD74" s="64"/>
      <c r="AE74" s="64"/>
      <c r="AF74" s="64"/>
      <c r="AG74" s="64"/>
      <c r="AH74" s="64"/>
      <c r="AI74" s="64"/>
      <c r="AJ74" s="64"/>
      <c r="AK74" s="64"/>
      <c r="AL74" s="64"/>
      <c r="AM74" s="64"/>
      <c r="AN74" s="64"/>
      <c r="AO74" s="64"/>
      <c r="AP74" s="64"/>
      <c r="AQ74" s="64"/>
      <c r="AR74" s="64"/>
      <c r="AS74" s="64"/>
      <c r="AT74" s="64"/>
      <c r="AU74" s="64"/>
      <c r="AV74" s="64"/>
      <c r="AW74" s="64"/>
      <c r="AX74" s="64"/>
      <c r="AY74" s="64"/>
      <c r="AZ74" s="64"/>
      <c r="BA74" s="64"/>
      <c r="BB74" s="64"/>
      <c r="BC74" s="64"/>
      <c r="BD74" s="64"/>
      <c r="BE74" s="64"/>
      <c r="BF74" s="64"/>
      <c r="BG74" s="64"/>
      <c r="BH74" s="64"/>
      <c r="BI74" s="64"/>
      <c r="BJ74" s="64"/>
      <c r="BK74" s="64"/>
      <c r="BL74" s="64"/>
      <c r="BM74" s="64"/>
      <c r="BN74" s="64"/>
      <c r="BO74" s="64"/>
      <c r="BP74" s="64"/>
      <c r="BQ74" s="64"/>
    </row>
    <row r="75" spans="1:69" hidden="1">
      <c r="A75" s="12">
        <v>4553</v>
      </c>
      <c r="B75" s="3" t="s">
        <v>45</v>
      </c>
      <c r="C75" s="3" t="s">
        <v>46</v>
      </c>
      <c r="D75" s="23" t="s">
        <v>44</v>
      </c>
      <c r="E75" s="14">
        <v>10</v>
      </c>
      <c r="F75" s="14">
        <v>72</v>
      </c>
      <c r="G75" s="4">
        <v>20585</v>
      </c>
      <c r="H75" s="10">
        <v>5</v>
      </c>
      <c r="I75" s="2" t="s">
        <v>14</v>
      </c>
      <c r="J75" s="2" t="s">
        <v>14</v>
      </c>
      <c r="K75" s="2" t="s">
        <v>14</v>
      </c>
      <c r="AA75" s="64"/>
      <c r="AB75" s="64"/>
      <c r="AC75" s="64"/>
      <c r="AD75" s="64"/>
      <c r="AE75" s="64"/>
      <c r="AF75" s="64"/>
      <c r="AG75" s="64"/>
      <c r="AH75" s="64"/>
      <c r="AI75" s="64"/>
      <c r="AJ75" s="64"/>
      <c r="AK75" s="64"/>
      <c r="AL75" s="64"/>
      <c r="AM75" s="64"/>
      <c r="AN75" s="64"/>
      <c r="AO75" s="64"/>
      <c r="AP75" s="64"/>
      <c r="AQ75" s="64"/>
      <c r="AR75" s="64"/>
      <c r="AS75" s="64"/>
      <c r="AT75" s="64"/>
      <c r="AU75" s="64"/>
      <c r="AV75" s="64"/>
      <c r="AW75" s="64"/>
      <c r="AX75" s="64"/>
      <c r="AY75" s="64"/>
      <c r="AZ75" s="64"/>
      <c r="BA75" s="64"/>
      <c r="BB75" s="64"/>
      <c r="BC75" s="64"/>
      <c r="BD75" s="64"/>
      <c r="BE75" s="64"/>
      <c r="BF75" s="64"/>
      <c r="BG75" s="64"/>
      <c r="BH75" s="64"/>
      <c r="BI75" s="64"/>
      <c r="BJ75" s="64"/>
      <c r="BK75" s="64"/>
      <c r="BL75" s="64"/>
      <c r="BM75" s="64"/>
      <c r="BN75" s="64"/>
      <c r="BO75" s="64"/>
      <c r="BP75" s="64"/>
      <c r="BQ75" s="64"/>
    </row>
    <row r="76" spans="1:69" hidden="1">
      <c r="A76" s="12">
        <v>4343</v>
      </c>
      <c r="B76" s="3" t="s">
        <v>47</v>
      </c>
      <c r="C76" s="3" t="s">
        <v>48</v>
      </c>
      <c r="D76" s="23" t="s">
        <v>27</v>
      </c>
      <c r="E76" s="14">
        <v>15</v>
      </c>
      <c r="F76" s="14">
        <v>80</v>
      </c>
      <c r="G76" s="4">
        <v>27395</v>
      </c>
      <c r="H76" s="10">
        <v>2</v>
      </c>
      <c r="I76" s="2" t="s">
        <v>15</v>
      </c>
      <c r="J76" s="2" t="s">
        <v>15</v>
      </c>
      <c r="K76" s="2" t="s">
        <v>14</v>
      </c>
      <c r="AA76" s="64"/>
      <c r="AB76" s="64"/>
      <c r="AC76" s="64"/>
      <c r="AD76" s="64"/>
      <c r="AE76" s="64"/>
      <c r="AF76" s="64"/>
      <c r="AG76" s="64"/>
      <c r="AH76" s="64"/>
      <c r="AI76" s="64"/>
      <c r="AJ76" s="64"/>
      <c r="AK76" s="64"/>
      <c r="AL76" s="64"/>
      <c r="AM76" s="64"/>
      <c r="AN76" s="64"/>
      <c r="AO76" s="64"/>
      <c r="AP76" s="64"/>
      <c r="AQ76" s="64"/>
      <c r="AR76" s="64"/>
      <c r="AS76" s="64"/>
      <c r="AT76" s="64"/>
      <c r="AU76" s="64"/>
      <c r="AV76" s="64"/>
      <c r="AW76" s="64"/>
      <c r="AX76" s="64"/>
      <c r="AY76" s="64"/>
      <c r="AZ76" s="64"/>
      <c r="BA76" s="64"/>
      <c r="BB76" s="64"/>
      <c r="BC76" s="64"/>
      <c r="BD76" s="64"/>
      <c r="BE76" s="64"/>
      <c r="BF76" s="64"/>
      <c r="BG76" s="64"/>
      <c r="BH76" s="64"/>
      <c r="BI76" s="64"/>
      <c r="BJ76" s="64"/>
      <c r="BK76" s="64"/>
      <c r="BL76" s="64"/>
      <c r="BM76" s="64"/>
      <c r="BN76" s="64"/>
      <c r="BO76" s="64"/>
      <c r="BP76" s="64"/>
      <c r="BQ76" s="64"/>
    </row>
    <row r="77" spans="1:69">
      <c r="A77" s="12">
        <v>3939</v>
      </c>
      <c r="B77" s="3" t="s">
        <v>49</v>
      </c>
      <c r="C77" s="3" t="s">
        <v>50</v>
      </c>
      <c r="D77" s="23" t="s">
        <v>44</v>
      </c>
      <c r="E77" s="14">
        <v>10</v>
      </c>
      <c r="F77" s="14">
        <v>501</v>
      </c>
      <c r="G77" s="4">
        <v>30252</v>
      </c>
      <c r="H77" s="10">
        <v>9</v>
      </c>
      <c r="I77" s="2" t="s">
        <v>15</v>
      </c>
      <c r="J77" s="2" t="s">
        <v>14</v>
      </c>
      <c r="K77" s="2" t="s">
        <v>15</v>
      </c>
      <c r="AA77" s="64"/>
      <c r="AB77" s="64"/>
      <c r="AC77" s="64"/>
      <c r="AD77" s="64"/>
      <c r="AE77" s="64"/>
      <c r="AF77" s="64"/>
      <c r="AG77" s="64"/>
      <c r="AH77" s="64"/>
      <c r="AI77" s="64"/>
      <c r="AJ77" s="64"/>
      <c r="AK77" s="64"/>
      <c r="AL77" s="64"/>
      <c r="AM77" s="64"/>
      <c r="AN77" s="64"/>
      <c r="AO77" s="64"/>
      <c r="AP77" s="64"/>
      <c r="AQ77" s="64"/>
      <c r="AR77" s="64"/>
      <c r="AS77" s="64"/>
      <c r="AT77" s="64"/>
      <c r="AU77" s="64"/>
      <c r="AV77" s="64"/>
      <c r="AW77" s="64"/>
      <c r="AX77" s="64"/>
      <c r="AY77" s="64"/>
      <c r="AZ77" s="64"/>
      <c r="BA77" s="64"/>
      <c r="BB77" s="64"/>
      <c r="BC77" s="64"/>
      <c r="BD77" s="64"/>
      <c r="BE77" s="64"/>
      <c r="BF77" s="64"/>
      <c r="BG77" s="64"/>
      <c r="BH77" s="64"/>
      <c r="BI77" s="64"/>
      <c r="BJ77" s="64"/>
      <c r="BK77" s="64"/>
      <c r="BL77" s="64"/>
      <c r="BM77" s="64"/>
      <c r="BN77" s="64"/>
      <c r="BO77" s="64"/>
      <c r="BP77" s="64"/>
      <c r="BQ77" s="64"/>
    </row>
    <row r="78" spans="1:69" hidden="1">
      <c r="A78" s="12">
        <v>3564</v>
      </c>
      <c r="B78" s="3" t="s">
        <v>51</v>
      </c>
      <c r="C78" s="3" t="s">
        <v>52</v>
      </c>
      <c r="D78" s="23" t="s">
        <v>53</v>
      </c>
      <c r="E78" s="14">
        <v>4</v>
      </c>
      <c r="F78" s="14">
        <v>870</v>
      </c>
      <c r="G78" s="4">
        <v>26477</v>
      </c>
      <c r="H78" s="10">
        <v>10</v>
      </c>
      <c r="I78" s="2" t="s">
        <v>14</v>
      </c>
      <c r="J78" s="2" t="s">
        <v>14</v>
      </c>
      <c r="K78" s="2" t="s">
        <v>14</v>
      </c>
      <c r="AA78" s="64"/>
      <c r="AB78" s="64"/>
      <c r="AC78" s="64"/>
      <c r="AD78" s="64"/>
      <c r="AE78" s="64"/>
      <c r="AF78" s="64"/>
      <c r="AG78" s="64"/>
      <c r="AH78" s="64"/>
      <c r="AI78" s="64"/>
      <c r="AJ78" s="64"/>
      <c r="AK78" s="64"/>
      <c r="AL78" s="64"/>
      <c r="AM78" s="64"/>
      <c r="AN78" s="64"/>
      <c r="AO78" s="64"/>
      <c r="AP78" s="64"/>
      <c r="AQ78" s="64"/>
      <c r="AR78" s="64"/>
      <c r="AS78" s="64"/>
      <c r="AT78" s="64"/>
      <c r="AU78" s="64"/>
      <c r="AV78" s="64"/>
      <c r="AW78" s="64"/>
      <c r="AX78" s="64"/>
      <c r="AY78" s="64"/>
      <c r="AZ78" s="64"/>
      <c r="BA78" s="64"/>
      <c r="BB78" s="64"/>
      <c r="BC78" s="64"/>
      <c r="BD78" s="64"/>
      <c r="BE78" s="64"/>
      <c r="BF78" s="64"/>
      <c r="BG78" s="64"/>
      <c r="BH78" s="64"/>
      <c r="BI78" s="64"/>
      <c r="BJ78" s="64"/>
      <c r="BK78" s="64"/>
      <c r="BL78" s="64"/>
      <c r="BM78" s="64"/>
      <c r="BN78" s="64"/>
      <c r="BO78" s="64"/>
      <c r="BP78" s="64"/>
      <c r="BQ78" s="64"/>
    </row>
    <row r="79" spans="1:69">
      <c r="A79" s="12">
        <v>4924</v>
      </c>
      <c r="B79" s="3" t="s">
        <v>54</v>
      </c>
      <c r="C79" s="3" t="s">
        <v>55</v>
      </c>
      <c r="D79" s="23" t="s">
        <v>18</v>
      </c>
      <c r="E79" s="14">
        <v>1</v>
      </c>
      <c r="F79" s="14">
        <v>432</v>
      </c>
      <c r="G79" s="4">
        <v>26551</v>
      </c>
      <c r="H79" s="10">
        <v>4</v>
      </c>
      <c r="I79" s="2" t="s">
        <v>15</v>
      </c>
      <c r="J79" s="2" t="s">
        <v>14</v>
      </c>
      <c r="K79" s="2" t="s">
        <v>15</v>
      </c>
      <c r="AA79" s="64"/>
      <c r="AB79" s="64"/>
      <c r="AC79" s="64"/>
      <c r="AD79" s="64"/>
      <c r="AE79" s="64"/>
      <c r="AF79" s="64"/>
      <c r="AG79" s="64"/>
      <c r="AH79" s="64"/>
      <c r="AI79" s="64"/>
      <c r="AJ79" s="64"/>
      <c r="AK79" s="64"/>
      <c r="AL79" s="64"/>
      <c r="AM79" s="64"/>
      <c r="AN79" s="64"/>
      <c r="AO79" s="64"/>
      <c r="AP79" s="64"/>
      <c r="AQ79" s="64"/>
      <c r="AR79" s="64"/>
      <c r="AS79" s="64"/>
      <c r="AT79" s="64"/>
      <c r="AU79" s="64"/>
      <c r="AV79" s="64"/>
      <c r="AW79" s="64"/>
      <c r="AX79" s="64"/>
      <c r="AY79" s="64"/>
      <c r="AZ79" s="64"/>
      <c r="BA79" s="64"/>
      <c r="BB79" s="64"/>
      <c r="BC79" s="64"/>
      <c r="BD79" s="64"/>
      <c r="BE79" s="64"/>
      <c r="BF79" s="64"/>
      <c r="BG79" s="64"/>
      <c r="BH79" s="64"/>
      <c r="BI79" s="64"/>
      <c r="BJ79" s="64"/>
      <c r="BK79" s="64"/>
      <c r="BL79" s="64"/>
      <c r="BM79" s="64"/>
      <c r="BN79" s="64"/>
      <c r="BO79" s="64"/>
      <c r="BP79" s="64"/>
      <c r="BQ79" s="64"/>
    </row>
    <row r="80" spans="1:69" hidden="1">
      <c r="A80" s="12">
        <v>3067</v>
      </c>
      <c r="B80" s="3" t="s">
        <v>56</v>
      </c>
      <c r="C80" s="3" t="s">
        <v>57</v>
      </c>
      <c r="D80" s="23" t="s">
        <v>39</v>
      </c>
      <c r="E80" s="14">
        <v>14</v>
      </c>
      <c r="F80" s="14">
        <v>164</v>
      </c>
      <c r="G80" s="4">
        <v>34484</v>
      </c>
      <c r="H80" s="10">
        <v>10</v>
      </c>
      <c r="I80" s="2" t="s">
        <v>14</v>
      </c>
      <c r="J80" s="2" t="s">
        <v>15</v>
      </c>
      <c r="K80" s="2" t="s">
        <v>14</v>
      </c>
      <c r="AA80" s="64"/>
      <c r="AB80" s="64"/>
      <c r="AC80" s="64"/>
      <c r="AD80" s="64"/>
      <c r="AE80" s="64"/>
      <c r="AF80" s="64"/>
      <c r="AG80" s="64"/>
      <c r="AH80" s="64"/>
      <c r="AI80" s="64"/>
      <c r="AJ80" s="64"/>
      <c r="AK80" s="64"/>
      <c r="AL80" s="64"/>
      <c r="AM80" s="64"/>
      <c r="AN80" s="64"/>
      <c r="AO80" s="64"/>
      <c r="AP80" s="64"/>
      <c r="AQ80" s="64"/>
      <c r="AR80" s="64"/>
      <c r="AS80" s="64"/>
      <c r="AT80" s="64"/>
      <c r="AU80" s="64"/>
      <c r="AV80" s="64"/>
      <c r="AW80" s="64"/>
      <c r="AX80" s="64"/>
      <c r="AY80" s="64"/>
      <c r="AZ80" s="64"/>
      <c r="BA80" s="64"/>
      <c r="BB80" s="64"/>
      <c r="BC80" s="64"/>
      <c r="BD80" s="64"/>
      <c r="BE80" s="64"/>
      <c r="BF80" s="64"/>
      <c r="BG80" s="64"/>
      <c r="BH80" s="64"/>
      <c r="BI80" s="64"/>
      <c r="BJ80" s="64"/>
      <c r="BK80" s="64"/>
      <c r="BL80" s="64"/>
      <c r="BM80" s="64"/>
      <c r="BN80" s="64"/>
      <c r="BO80" s="64"/>
      <c r="BP80" s="64"/>
      <c r="BQ80" s="64"/>
    </row>
    <row r="81" spans="1:11" hidden="1">
      <c r="A81" s="12">
        <v>3048</v>
      </c>
      <c r="B81" s="3" t="s">
        <v>58</v>
      </c>
      <c r="C81" s="3" t="s">
        <v>59</v>
      </c>
      <c r="D81" s="23" t="s">
        <v>36</v>
      </c>
      <c r="E81" s="14">
        <v>8</v>
      </c>
      <c r="F81" s="14">
        <v>312</v>
      </c>
      <c r="G81" s="4">
        <v>24100</v>
      </c>
      <c r="H81" s="10">
        <v>6</v>
      </c>
      <c r="I81" s="2" t="s">
        <v>14</v>
      </c>
      <c r="J81" s="2" t="s">
        <v>15</v>
      </c>
      <c r="K81" s="2" t="s">
        <v>14</v>
      </c>
    </row>
    <row r="82" spans="1:11">
      <c r="A82" s="12">
        <v>3380</v>
      </c>
      <c r="B82" s="3" t="s">
        <v>60</v>
      </c>
      <c r="C82" s="3" t="s">
        <v>61</v>
      </c>
      <c r="D82" s="23" t="s">
        <v>33</v>
      </c>
      <c r="E82" s="14">
        <v>1</v>
      </c>
      <c r="F82" s="14">
        <v>104</v>
      </c>
      <c r="G82" s="4">
        <v>35002</v>
      </c>
      <c r="H82" s="10">
        <v>10</v>
      </c>
      <c r="I82" s="2" t="s">
        <v>14</v>
      </c>
      <c r="J82" s="2" t="s">
        <v>15</v>
      </c>
      <c r="K82" s="2" t="s">
        <v>15</v>
      </c>
    </row>
    <row r="83" spans="1:11" hidden="1">
      <c r="A83" s="12">
        <v>3077</v>
      </c>
      <c r="B83" s="3" t="s">
        <v>62</v>
      </c>
      <c r="C83" s="3" t="s">
        <v>63</v>
      </c>
      <c r="D83" s="23" t="s">
        <v>64</v>
      </c>
      <c r="E83" s="14">
        <v>1</v>
      </c>
      <c r="F83" s="14">
        <v>692</v>
      </c>
      <c r="G83" s="4">
        <v>29621</v>
      </c>
      <c r="H83" s="10">
        <v>9</v>
      </c>
      <c r="I83" s="2" t="s">
        <v>14</v>
      </c>
      <c r="J83" s="2" t="s">
        <v>14</v>
      </c>
      <c r="K83" s="2" t="s">
        <v>14</v>
      </c>
    </row>
    <row r="84" spans="1:11">
      <c r="A84" s="12">
        <v>4312</v>
      </c>
      <c r="B84" s="3" t="s">
        <v>65</v>
      </c>
      <c r="C84" s="3" t="s">
        <v>66</v>
      </c>
      <c r="D84" s="23" t="s">
        <v>33</v>
      </c>
      <c r="E84" s="14">
        <v>14</v>
      </c>
      <c r="F84" s="14">
        <v>374</v>
      </c>
      <c r="G84" s="4">
        <v>33842</v>
      </c>
      <c r="H84" s="10">
        <v>1</v>
      </c>
      <c r="I84" s="2" t="s">
        <v>15</v>
      </c>
      <c r="J84" s="2" t="s">
        <v>15</v>
      </c>
      <c r="K84" s="2" t="s">
        <v>15</v>
      </c>
    </row>
    <row r="85" spans="1:11">
      <c r="A85" s="12">
        <v>3363</v>
      </c>
      <c r="B85" s="3" t="s">
        <v>67</v>
      </c>
      <c r="C85" s="3" t="s">
        <v>68</v>
      </c>
      <c r="D85" s="23" t="s">
        <v>33</v>
      </c>
      <c r="E85" s="14">
        <v>7</v>
      </c>
      <c r="F85" s="14">
        <v>670</v>
      </c>
      <c r="G85" s="4">
        <v>24941</v>
      </c>
      <c r="H85" s="10">
        <v>8</v>
      </c>
      <c r="I85" s="2" t="s">
        <v>15</v>
      </c>
      <c r="J85" s="2" t="s">
        <v>15</v>
      </c>
      <c r="K85" s="2" t="s">
        <v>15</v>
      </c>
    </row>
    <row r="86" spans="1:11" hidden="1">
      <c r="A86" s="12">
        <v>2986</v>
      </c>
      <c r="B86" s="3" t="s">
        <v>69</v>
      </c>
      <c r="C86" s="3" t="s">
        <v>70</v>
      </c>
      <c r="D86" s="23" t="s">
        <v>71</v>
      </c>
      <c r="E86" s="14">
        <v>15</v>
      </c>
      <c r="F86" s="14">
        <v>85</v>
      </c>
      <c r="G86" s="4">
        <v>31483</v>
      </c>
      <c r="H86" s="10">
        <v>8</v>
      </c>
      <c r="I86" s="2" t="s">
        <v>15</v>
      </c>
      <c r="J86" s="2" t="s">
        <v>14</v>
      </c>
      <c r="K86" s="2" t="s">
        <v>14</v>
      </c>
    </row>
    <row r="87" spans="1:11">
      <c r="A87" s="12">
        <v>3215</v>
      </c>
      <c r="B87" s="3" t="s">
        <v>72</v>
      </c>
      <c r="C87" s="3" t="s">
        <v>73</v>
      </c>
      <c r="D87" s="23" t="s">
        <v>36</v>
      </c>
      <c r="E87" s="14">
        <v>14</v>
      </c>
      <c r="F87" s="14">
        <v>771</v>
      </c>
      <c r="G87" s="4">
        <v>29033</v>
      </c>
      <c r="H87" s="10">
        <v>2</v>
      </c>
      <c r="I87" s="2" t="s">
        <v>14</v>
      </c>
      <c r="J87" s="2" t="s">
        <v>15</v>
      </c>
      <c r="K87" s="2" t="s">
        <v>15</v>
      </c>
    </row>
    <row r="88" spans="1:11" hidden="1">
      <c r="A88" s="12">
        <v>3753</v>
      </c>
      <c r="B88" s="3" t="s">
        <v>74</v>
      </c>
      <c r="C88" s="3" t="s">
        <v>75</v>
      </c>
      <c r="D88" s="23" t="s">
        <v>33</v>
      </c>
      <c r="E88" s="14">
        <v>6</v>
      </c>
      <c r="F88" s="14">
        <v>421</v>
      </c>
      <c r="G88" s="4">
        <v>21163</v>
      </c>
      <c r="H88" s="10">
        <v>9</v>
      </c>
      <c r="I88" s="2" t="s">
        <v>15</v>
      </c>
      <c r="J88" s="2" t="s">
        <v>14</v>
      </c>
      <c r="K88" s="2" t="s">
        <v>14</v>
      </c>
    </row>
    <row r="89" spans="1:11" hidden="1">
      <c r="A89" s="12">
        <v>5529</v>
      </c>
      <c r="B89" s="3" t="s">
        <v>76</v>
      </c>
      <c r="C89" s="3" t="s">
        <v>77</v>
      </c>
      <c r="D89" s="23" t="s">
        <v>78</v>
      </c>
      <c r="E89" s="14">
        <v>13</v>
      </c>
      <c r="F89" s="14">
        <v>851</v>
      </c>
      <c r="G89" s="4">
        <v>34176</v>
      </c>
      <c r="H89" s="10">
        <v>5</v>
      </c>
      <c r="I89" s="2" t="s">
        <v>14</v>
      </c>
      <c r="J89" s="2" t="s">
        <v>14</v>
      </c>
      <c r="K89" s="2" t="s">
        <v>14</v>
      </c>
    </row>
    <row r="90" spans="1:11">
      <c r="A90" s="12">
        <v>4046</v>
      </c>
      <c r="B90" s="3" t="s">
        <v>79</v>
      </c>
      <c r="C90" s="3" t="s">
        <v>80</v>
      </c>
      <c r="D90" s="23" t="s">
        <v>39</v>
      </c>
      <c r="E90" s="14">
        <v>1</v>
      </c>
      <c r="F90" s="14">
        <v>129</v>
      </c>
      <c r="G90" s="4">
        <v>33118</v>
      </c>
      <c r="H90" s="10">
        <v>2</v>
      </c>
      <c r="I90" s="2" t="s">
        <v>14</v>
      </c>
      <c r="J90" s="2" t="s">
        <v>14</v>
      </c>
      <c r="K90" s="2" t="s">
        <v>15</v>
      </c>
    </row>
    <row r="91" spans="1:11" hidden="1">
      <c r="A91" s="12">
        <v>4431</v>
      </c>
      <c r="B91" s="3" t="s">
        <v>11</v>
      </c>
      <c r="C91" s="3" t="s">
        <v>12</v>
      </c>
      <c r="D91" s="23" t="s">
        <v>13</v>
      </c>
      <c r="E91" s="14">
        <v>11</v>
      </c>
      <c r="F91" s="14">
        <v>607</v>
      </c>
      <c r="G91" s="4">
        <v>28058</v>
      </c>
      <c r="H91" s="10">
        <v>4</v>
      </c>
      <c r="I91" s="2" t="s">
        <v>14</v>
      </c>
      <c r="J91" s="2" t="s">
        <v>14</v>
      </c>
      <c r="K91" s="2" t="s">
        <v>14</v>
      </c>
    </row>
    <row r="92" spans="1:11" hidden="1">
      <c r="A92" s="12">
        <v>5031</v>
      </c>
      <c r="B92" s="3" t="s">
        <v>16</v>
      </c>
      <c r="C92" s="3" t="s">
        <v>17</v>
      </c>
      <c r="D92" s="23" t="s">
        <v>18</v>
      </c>
      <c r="E92" s="14">
        <v>12</v>
      </c>
      <c r="F92" s="14">
        <v>626</v>
      </c>
      <c r="G92" s="4">
        <v>32065</v>
      </c>
      <c r="H92" s="10">
        <v>10</v>
      </c>
      <c r="I92" s="2" t="s">
        <v>15</v>
      </c>
      <c r="J92" s="2" t="s">
        <v>15</v>
      </c>
      <c r="K92" s="2" t="s">
        <v>14</v>
      </c>
    </row>
    <row r="93" spans="1:11" hidden="1">
      <c r="A93" s="12">
        <v>3240</v>
      </c>
      <c r="B93" s="3" t="s">
        <v>19</v>
      </c>
      <c r="C93" s="3" t="s">
        <v>20</v>
      </c>
      <c r="D93" s="23" t="s">
        <v>21</v>
      </c>
      <c r="E93" s="14">
        <v>3</v>
      </c>
      <c r="F93" s="14">
        <v>458</v>
      </c>
      <c r="G93" s="4">
        <v>34867</v>
      </c>
      <c r="H93" s="10">
        <v>6</v>
      </c>
      <c r="I93" s="2" t="s">
        <v>14</v>
      </c>
      <c r="J93" s="2" t="s">
        <v>15</v>
      </c>
      <c r="K93" s="2" t="s">
        <v>14</v>
      </c>
    </row>
    <row r="94" spans="1:11" hidden="1">
      <c r="A94" s="12">
        <v>3022</v>
      </c>
      <c r="B94" s="3" t="s">
        <v>22</v>
      </c>
      <c r="C94" s="3" t="s">
        <v>23</v>
      </c>
      <c r="D94" s="23" t="s">
        <v>24</v>
      </c>
      <c r="E94" s="14">
        <v>4</v>
      </c>
      <c r="F94" s="14">
        <v>827</v>
      </c>
      <c r="G94" s="4">
        <v>33583</v>
      </c>
      <c r="H94" s="10">
        <v>10</v>
      </c>
      <c r="I94" s="2" t="s">
        <v>15</v>
      </c>
      <c r="J94" s="2" t="s">
        <v>15</v>
      </c>
      <c r="K94" s="2" t="s">
        <v>14</v>
      </c>
    </row>
    <row r="95" spans="1:11" hidden="1">
      <c r="A95" s="12">
        <v>5378</v>
      </c>
      <c r="B95" s="3" t="s">
        <v>25</v>
      </c>
      <c r="C95" s="3" t="s">
        <v>26</v>
      </c>
      <c r="D95" s="23" t="s">
        <v>27</v>
      </c>
      <c r="E95" s="14">
        <v>10</v>
      </c>
      <c r="F95" s="14">
        <v>115</v>
      </c>
      <c r="G95" s="4">
        <v>20168</v>
      </c>
      <c r="H95" s="10">
        <v>10</v>
      </c>
      <c r="I95" s="2" t="s">
        <v>14</v>
      </c>
      <c r="J95" s="2" t="s">
        <v>14</v>
      </c>
      <c r="K95" s="2" t="s">
        <v>14</v>
      </c>
    </row>
    <row r="96" spans="1:11" hidden="1">
      <c r="A96" s="12">
        <v>3539</v>
      </c>
      <c r="B96" s="3" t="s">
        <v>28</v>
      </c>
      <c r="C96" s="3" t="s">
        <v>29</v>
      </c>
      <c r="D96" s="23" t="s">
        <v>30</v>
      </c>
      <c r="E96" s="14">
        <v>11</v>
      </c>
      <c r="F96" s="14">
        <v>780</v>
      </c>
      <c r="G96" s="4">
        <v>32922</v>
      </c>
      <c r="H96" s="10">
        <v>5</v>
      </c>
      <c r="I96" s="2" t="s">
        <v>14</v>
      </c>
      <c r="J96" s="2" t="s">
        <v>15</v>
      </c>
      <c r="K96" s="2" t="s">
        <v>14</v>
      </c>
    </row>
    <row r="97" spans="1:11">
      <c r="A97" s="12">
        <v>3116</v>
      </c>
      <c r="B97" s="3" t="s">
        <v>31</v>
      </c>
      <c r="C97" s="3" t="s">
        <v>32</v>
      </c>
      <c r="D97" s="23" t="s">
        <v>33</v>
      </c>
      <c r="E97" s="14">
        <v>5</v>
      </c>
      <c r="F97" s="14">
        <v>713</v>
      </c>
      <c r="G97" s="4">
        <v>29009</v>
      </c>
      <c r="H97" s="10">
        <v>6</v>
      </c>
      <c r="I97" s="2" t="s">
        <v>14</v>
      </c>
      <c r="J97" s="2" t="s">
        <v>14</v>
      </c>
      <c r="K97" s="2" t="s">
        <v>15</v>
      </c>
    </row>
    <row r="98" spans="1:11" hidden="1">
      <c r="A98" s="12">
        <v>5328</v>
      </c>
      <c r="B98" s="3" t="s">
        <v>34</v>
      </c>
      <c r="C98" s="3" t="s">
        <v>35</v>
      </c>
      <c r="D98" s="23" t="s">
        <v>36</v>
      </c>
      <c r="E98" s="14">
        <v>8</v>
      </c>
      <c r="F98" s="14">
        <v>242</v>
      </c>
      <c r="G98" s="4">
        <v>31533</v>
      </c>
      <c r="H98" s="10">
        <v>5</v>
      </c>
      <c r="I98" s="2" t="s">
        <v>14</v>
      </c>
      <c r="J98" s="2" t="s">
        <v>14</v>
      </c>
      <c r="K98" s="2" t="s">
        <v>14</v>
      </c>
    </row>
    <row r="99" spans="1:11" hidden="1">
      <c r="A99" s="12">
        <v>5059</v>
      </c>
      <c r="B99" s="3" t="s">
        <v>37</v>
      </c>
      <c r="C99" s="3" t="s">
        <v>38</v>
      </c>
      <c r="D99" s="23" t="s">
        <v>39</v>
      </c>
      <c r="E99" s="14">
        <v>15</v>
      </c>
      <c r="F99" s="14">
        <v>26</v>
      </c>
      <c r="G99" s="4">
        <v>34599</v>
      </c>
      <c r="H99" s="10">
        <v>7</v>
      </c>
      <c r="I99" s="2" t="s">
        <v>15</v>
      </c>
      <c r="J99" s="2" t="s">
        <v>14</v>
      </c>
      <c r="K99" s="2" t="s">
        <v>14</v>
      </c>
    </row>
    <row r="100" spans="1:11" hidden="1">
      <c r="A100" s="12">
        <v>2826</v>
      </c>
      <c r="B100" s="3" t="s">
        <v>40</v>
      </c>
      <c r="C100" s="3" t="s">
        <v>41</v>
      </c>
      <c r="D100" s="23" t="s">
        <v>27</v>
      </c>
      <c r="E100" s="14">
        <v>8</v>
      </c>
      <c r="F100" s="14">
        <v>391</v>
      </c>
      <c r="G100" s="4">
        <v>29103</v>
      </c>
      <c r="H100" s="10">
        <v>5</v>
      </c>
      <c r="I100" s="2" t="s">
        <v>14</v>
      </c>
      <c r="J100" s="2" t="s">
        <v>15</v>
      </c>
      <c r="K100" s="2" t="s">
        <v>14</v>
      </c>
    </row>
    <row r="101" spans="1:11" hidden="1">
      <c r="A101" s="12">
        <v>3648</v>
      </c>
      <c r="B101" s="3" t="s">
        <v>42</v>
      </c>
      <c r="C101" s="3" t="s">
        <v>43</v>
      </c>
      <c r="D101" s="23" t="s">
        <v>44</v>
      </c>
      <c r="E101" s="14">
        <v>9</v>
      </c>
      <c r="F101" s="14">
        <v>620</v>
      </c>
      <c r="G101" s="4">
        <v>26039</v>
      </c>
      <c r="H101" s="10">
        <v>10</v>
      </c>
      <c r="I101" s="2" t="s">
        <v>15</v>
      </c>
      <c r="J101" s="2" t="s">
        <v>14</v>
      </c>
      <c r="K101" s="2" t="s">
        <v>14</v>
      </c>
    </row>
    <row r="102" spans="1:11" hidden="1">
      <c r="A102" s="12">
        <v>5296</v>
      </c>
      <c r="B102" s="3" t="s">
        <v>45</v>
      </c>
      <c r="C102" s="3" t="s">
        <v>46</v>
      </c>
      <c r="D102" s="23" t="s">
        <v>44</v>
      </c>
      <c r="E102" s="14">
        <v>15</v>
      </c>
      <c r="F102" s="14">
        <v>807</v>
      </c>
      <c r="G102" s="4">
        <v>29100</v>
      </c>
      <c r="H102" s="10">
        <v>9</v>
      </c>
      <c r="I102" s="2" t="s">
        <v>14</v>
      </c>
      <c r="J102" s="2" t="s">
        <v>15</v>
      </c>
      <c r="K102" s="2" t="s">
        <v>14</v>
      </c>
    </row>
    <row r="103" spans="1:11" hidden="1">
      <c r="A103" s="12">
        <v>4662</v>
      </c>
      <c r="B103" s="3" t="s">
        <v>47</v>
      </c>
      <c r="C103" s="3" t="s">
        <v>48</v>
      </c>
      <c r="D103" s="23" t="s">
        <v>27</v>
      </c>
      <c r="E103" s="14">
        <v>1</v>
      </c>
      <c r="F103" s="14">
        <v>417</v>
      </c>
      <c r="G103" s="4">
        <v>22115</v>
      </c>
      <c r="H103" s="10">
        <v>9</v>
      </c>
      <c r="I103" s="2" t="s">
        <v>14</v>
      </c>
      <c r="J103" s="2" t="s">
        <v>14</v>
      </c>
      <c r="K103" s="2" t="s">
        <v>14</v>
      </c>
    </row>
    <row r="104" spans="1:11">
      <c r="A104" s="12">
        <v>2395</v>
      </c>
      <c r="B104" s="3" t="s">
        <v>49</v>
      </c>
      <c r="C104" s="3" t="s">
        <v>50</v>
      </c>
      <c r="D104" s="23" t="s">
        <v>44</v>
      </c>
      <c r="E104" s="14">
        <v>12</v>
      </c>
      <c r="F104" s="14">
        <v>709</v>
      </c>
      <c r="G104" s="4">
        <v>21225</v>
      </c>
      <c r="H104" s="10">
        <v>7</v>
      </c>
      <c r="I104" s="2" t="s">
        <v>15</v>
      </c>
      <c r="J104" s="2" t="s">
        <v>14</v>
      </c>
      <c r="K104" s="2" t="s">
        <v>15</v>
      </c>
    </row>
    <row r="105" spans="1:11">
      <c r="A105" s="12">
        <v>4635</v>
      </c>
      <c r="B105" s="3" t="s">
        <v>51</v>
      </c>
      <c r="C105" s="3" t="s">
        <v>52</v>
      </c>
      <c r="D105" s="23" t="s">
        <v>53</v>
      </c>
      <c r="E105" s="14">
        <v>2</v>
      </c>
      <c r="F105" s="14">
        <v>604</v>
      </c>
      <c r="G105" s="4">
        <v>21210</v>
      </c>
      <c r="H105" s="10">
        <v>5</v>
      </c>
      <c r="I105" s="2" t="s">
        <v>14</v>
      </c>
      <c r="J105" s="2" t="s">
        <v>14</v>
      </c>
      <c r="K105" s="2" t="s">
        <v>15</v>
      </c>
    </row>
    <row r="106" spans="1:11">
      <c r="A106" s="12">
        <v>2322</v>
      </c>
      <c r="B106" s="3" t="s">
        <v>11</v>
      </c>
      <c r="C106" s="3" t="s">
        <v>12</v>
      </c>
      <c r="D106" s="23" t="s">
        <v>13</v>
      </c>
      <c r="E106" s="14">
        <v>12</v>
      </c>
      <c r="F106" s="14">
        <v>867</v>
      </c>
      <c r="G106" s="4">
        <v>30981</v>
      </c>
      <c r="H106" s="10">
        <v>9</v>
      </c>
      <c r="I106" s="2" t="s">
        <v>15</v>
      </c>
      <c r="J106" s="2" t="s">
        <v>14</v>
      </c>
      <c r="K106" s="2" t="s">
        <v>15</v>
      </c>
    </row>
    <row r="107" spans="1:11" hidden="1">
      <c r="A107" s="12">
        <v>5533</v>
      </c>
      <c r="B107" s="3" t="s">
        <v>16</v>
      </c>
      <c r="C107" s="3" t="s">
        <v>17</v>
      </c>
      <c r="D107" s="23" t="s">
        <v>18</v>
      </c>
      <c r="E107" s="14">
        <v>5</v>
      </c>
      <c r="F107" s="14">
        <v>466</v>
      </c>
      <c r="G107" s="4">
        <v>20678</v>
      </c>
      <c r="H107" s="10">
        <v>2</v>
      </c>
      <c r="I107" s="2" t="s">
        <v>15</v>
      </c>
      <c r="J107" s="2" t="s">
        <v>15</v>
      </c>
      <c r="K107" s="2" t="s">
        <v>14</v>
      </c>
    </row>
    <row r="108" spans="1:11" hidden="1">
      <c r="A108" s="12">
        <v>4726</v>
      </c>
      <c r="B108" s="3" t="s">
        <v>19</v>
      </c>
      <c r="C108" s="3" t="s">
        <v>20</v>
      </c>
      <c r="D108" s="23" t="s">
        <v>21</v>
      </c>
      <c r="E108" s="14">
        <v>7</v>
      </c>
      <c r="F108" s="14">
        <v>502</v>
      </c>
      <c r="G108" s="4">
        <v>29847</v>
      </c>
      <c r="H108" s="10">
        <v>6</v>
      </c>
      <c r="I108" s="2" t="s">
        <v>14</v>
      </c>
      <c r="J108" s="2" t="s">
        <v>14</v>
      </c>
      <c r="K108" s="2" t="s">
        <v>14</v>
      </c>
    </row>
    <row r="109" spans="1:11" hidden="1">
      <c r="A109" s="12">
        <v>2639</v>
      </c>
      <c r="B109" s="3" t="s">
        <v>22</v>
      </c>
      <c r="C109" s="3" t="s">
        <v>23</v>
      </c>
      <c r="D109" s="23" t="s">
        <v>24</v>
      </c>
      <c r="E109" s="14">
        <v>14</v>
      </c>
      <c r="F109" s="14">
        <v>813</v>
      </c>
      <c r="G109" s="4">
        <v>22699</v>
      </c>
      <c r="H109" s="10">
        <v>10</v>
      </c>
      <c r="I109" s="2" t="s">
        <v>15</v>
      </c>
      <c r="J109" s="2" t="s">
        <v>15</v>
      </c>
      <c r="K109" s="2" t="s">
        <v>14</v>
      </c>
    </row>
    <row r="110" spans="1:11" hidden="1">
      <c r="A110" s="12">
        <v>5291</v>
      </c>
      <c r="B110" s="3" t="s">
        <v>11</v>
      </c>
      <c r="C110" s="3" t="s">
        <v>12</v>
      </c>
      <c r="D110" s="23" t="s">
        <v>13</v>
      </c>
      <c r="E110" s="14">
        <v>12</v>
      </c>
      <c r="F110" s="14">
        <v>597</v>
      </c>
      <c r="G110" s="4">
        <v>28343</v>
      </c>
      <c r="H110" s="10">
        <v>9</v>
      </c>
      <c r="I110" s="2" t="s">
        <v>14</v>
      </c>
      <c r="J110" s="2" t="s">
        <v>14</v>
      </c>
      <c r="K110" s="2" t="s">
        <v>14</v>
      </c>
    </row>
    <row r="111" spans="1:11" hidden="1">
      <c r="A111" s="12">
        <v>3414</v>
      </c>
      <c r="B111" s="3" t="s">
        <v>16</v>
      </c>
      <c r="C111" s="3" t="s">
        <v>17</v>
      </c>
      <c r="D111" s="23" t="s">
        <v>18</v>
      </c>
      <c r="E111" s="14">
        <v>13</v>
      </c>
      <c r="F111" s="14">
        <v>541</v>
      </c>
      <c r="G111" s="4">
        <v>32609</v>
      </c>
      <c r="H111" s="10">
        <v>2</v>
      </c>
      <c r="I111" s="2" t="s">
        <v>14</v>
      </c>
      <c r="J111" s="2" t="s">
        <v>14</v>
      </c>
      <c r="K111" s="2" t="s">
        <v>14</v>
      </c>
    </row>
    <row r="112" spans="1:11">
      <c r="A112" s="12">
        <v>4992</v>
      </c>
      <c r="B112" s="3" t="s">
        <v>19</v>
      </c>
      <c r="C112" s="3" t="s">
        <v>20</v>
      </c>
      <c r="D112" s="23" t="s">
        <v>21</v>
      </c>
      <c r="E112" s="14">
        <v>10</v>
      </c>
      <c r="F112" s="14">
        <v>160</v>
      </c>
      <c r="G112" s="4">
        <v>25834</v>
      </c>
      <c r="H112" s="10">
        <v>4</v>
      </c>
      <c r="I112" s="2" t="s">
        <v>15</v>
      </c>
      <c r="J112" s="2" t="s">
        <v>15</v>
      </c>
      <c r="K112" s="2" t="s">
        <v>15</v>
      </c>
    </row>
    <row r="113" spans="1:11" hidden="1">
      <c r="A113" s="12">
        <v>4435</v>
      </c>
      <c r="B113" s="3" t="s">
        <v>22</v>
      </c>
      <c r="C113" s="3" t="s">
        <v>23</v>
      </c>
      <c r="D113" s="23" t="s">
        <v>24</v>
      </c>
      <c r="E113" s="14">
        <v>7</v>
      </c>
      <c r="F113" s="14">
        <v>990</v>
      </c>
      <c r="G113" s="4">
        <v>28891</v>
      </c>
      <c r="H113" s="10">
        <v>7</v>
      </c>
      <c r="I113" s="2" t="s">
        <v>14</v>
      </c>
      <c r="J113" s="2" t="s">
        <v>14</v>
      </c>
      <c r="K113" s="2" t="s">
        <v>14</v>
      </c>
    </row>
    <row r="114" spans="1:11" ht="15">
      <c r="A114" s="12">
        <v>2833</v>
      </c>
      <c r="B114" s="3" t="s">
        <v>11</v>
      </c>
      <c r="C114" s="3" t="s">
        <v>12</v>
      </c>
      <c r="D114" s="23" t="s">
        <v>13</v>
      </c>
      <c r="E114" s="14">
        <v>13</v>
      </c>
      <c r="F114" s="14">
        <v>701</v>
      </c>
      <c r="G114" s="4">
        <v>33199</v>
      </c>
      <c r="H114" s="10">
        <v>10</v>
      </c>
      <c r="I114" s="2" t="s">
        <v>14</v>
      </c>
      <c r="J114" s="2" t="s">
        <v>15</v>
      </c>
      <c r="K114" s="2" t="s">
        <v>15</v>
      </c>
    </row>
    <row r="115" spans="1:11">
      <c r="A115" s="12">
        <v>3011</v>
      </c>
      <c r="B115" s="3" t="s">
        <v>149</v>
      </c>
      <c r="C115" s="3" t="s">
        <v>17</v>
      </c>
      <c r="D115" s="23" t="s">
        <v>18</v>
      </c>
      <c r="E115" s="14">
        <v>15</v>
      </c>
      <c r="F115" s="14">
        <v>267</v>
      </c>
      <c r="G115" s="4">
        <v>26225</v>
      </c>
      <c r="H115" s="10">
        <v>3</v>
      </c>
      <c r="I115" s="2" t="s">
        <v>14</v>
      </c>
      <c r="J115" s="2" t="s">
        <v>15</v>
      </c>
      <c r="K115" s="2" t="s">
        <v>14</v>
      </c>
    </row>
    <row r="116" spans="1:11" ht="15">
      <c r="A116" s="12">
        <v>4941</v>
      </c>
      <c r="B116" s="3" t="s">
        <v>19</v>
      </c>
      <c r="C116" s="3" t="s">
        <v>20</v>
      </c>
      <c r="D116" s="23" t="s">
        <v>21</v>
      </c>
      <c r="E116" s="14">
        <v>1</v>
      </c>
      <c r="F116" s="14">
        <v>406</v>
      </c>
      <c r="G116" s="4">
        <v>27628</v>
      </c>
      <c r="H116" s="10">
        <v>2</v>
      </c>
      <c r="I116" s="2" t="s">
        <v>14</v>
      </c>
      <c r="J116" s="2" t="s">
        <v>14</v>
      </c>
      <c r="K116" s="2" t="s">
        <v>14</v>
      </c>
    </row>
    <row r="117" spans="1:11">
      <c r="A117" s="12">
        <v>3418</v>
      </c>
      <c r="B117" s="3" t="s">
        <v>22</v>
      </c>
      <c r="C117" s="3" t="s">
        <v>23</v>
      </c>
      <c r="D117" s="23" t="s">
        <v>24</v>
      </c>
      <c r="E117" s="14">
        <v>8</v>
      </c>
      <c r="F117" s="14">
        <v>523</v>
      </c>
      <c r="G117" s="4">
        <v>32368</v>
      </c>
      <c r="H117" s="10">
        <v>5</v>
      </c>
      <c r="I117" s="2" t="s">
        <v>14</v>
      </c>
      <c r="J117" s="2" t="s">
        <v>15</v>
      </c>
      <c r="K117" s="2" t="s">
        <v>15</v>
      </c>
    </row>
    <row r="118" spans="1:11" hidden="1">
      <c r="A118" s="12">
        <v>4646</v>
      </c>
      <c r="B118" s="3" t="s">
        <v>11</v>
      </c>
      <c r="C118" s="3" t="s">
        <v>12</v>
      </c>
      <c r="D118" s="23" t="s">
        <v>13</v>
      </c>
      <c r="E118" s="14">
        <v>5</v>
      </c>
      <c r="F118" s="14">
        <v>966</v>
      </c>
      <c r="G118" s="4">
        <v>26913</v>
      </c>
      <c r="H118" s="10">
        <v>2</v>
      </c>
      <c r="I118" s="2" t="s">
        <v>14</v>
      </c>
      <c r="J118" s="2" t="s">
        <v>14</v>
      </c>
      <c r="K118" s="2" t="s">
        <v>14</v>
      </c>
    </row>
    <row r="119" spans="1:11" hidden="1">
      <c r="A119" s="12">
        <v>3753</v>
      </c>
      <c r="B119" s="3" t="s">
        <v>16</v>
      </c>
      <c r="C119" s="3" t="s">
        <v>17</v>
      </c>
      <c r="D119" s="23" t="s">
        <v>18</v>
      </c>
      <c r="E119" s="14">
        <v>5</v>
      </c>
      <c r="F119" s="14">
        <v>275</v>
      </c>
      <c r="G119" s="4">
        <v>25274</v>
      </c>
      <c r="H119" s="10">
        <v>8</v>
      </c>
      <c r="I119" s="2" t="s">
        <v>15</v>
      </c>
      <c r="J119" s="2" t="s">
        <v>14</v>
      </c>
      <c r="K119" s="2" t="s">
        <v>14</v>
      </c>
    </row>
    <row r="120" spans="1:11" hidden="1">
      <c r="A120" s="12">
        <v>3354</v>
      </c>
      <c r="B120" s="3" t="s">
        <v>19</v>
      </c>
      <c r="C120" s="3" t="s">
        <v>20</v>
      </c>
      <c r="D120" s="23" t="s">
        <v>21</v>
      </c>
      <c r="E120" s="14">
        <v>6</v>
      </c>
      <c r="F120" s="14">
        <v>36</v>
      </c>
      <c r="G120" s="4">
        <v>31653</v>
      </c>
      <c r="H120" s="10">
        <v>8</v>
      </c>
      <c r="I120" s="2" t="s">
        <v>14</v>
      </c>
      <c r="J120" s="2" t="s">
        <v>15</v>
      </c>
      <c r="K120" s="2" t="s">
        <v>14</v>
      </c>
    </row>
    <row r="121" spans="1:11">
      <c r="A121" s="12">
        <v>4496</v>
      </c>
      <c r="B121" s="3" t="s">
        <v>22</v>
      </c>
      <c r="C121" s="3" t="s">
        <v>23</v>
      </c>
      <c r="D121" s="23" t="s">
        <v>24</v>
      </c>
      <c r="E121" s="14">
        <v>15</v>
      </c>
      <c r="F121" s="14">
        <v>28</v>
      </c>
      <c r="G121" s="4">
        <v>21658</v>
      </c>
      <c r="H121" s="10">
        <v>4</v>
      </c>
      <c r="I121" s="2" t="s">
        <v>14</v>
      </c>
      <c r="J121" s="2" t="s">
        <v>14</v>
      </c>
      <c r="K121" s="2" t="s">
        <v>15</v>
      </c>
    </row>
    <row r="122" spans="1:11">
      <c r="A122" s="12">
        <v>4940</v>
      </c>
      <c r="B122" s="3" t="s">
        <v>11</v>
      </c>
      <c r="C122" s="3" t="s">
        <v>12</v>
      </c>
      <c r="D122" s="23" t="s">
        <v>13</v>
      </c>
      <c r="E122" s="14">
        <v>5</v>
      </c>
      <c r="F122" s="14">
        <v>95</v>
      </c>
      <c r="G122" s="4">
        <v>33418</v>
      </c>
      <c r="H122" s="10">
        <v>10</v>
      </c>
      <c r="I122" s="2" t="s">
        <v>14</v>
      </c>
      <c r="J122" s="2" t="s">
        <v>14</v>
      </c>
      <c r="K122" s="2" t="s">
        <v>15</v>
      </c>
    </row>
    <row r="123" spans="1:11" hidden="1">
      <c r="A123" s="12">
        <v>4886</v>
      </c>
      <c r="B123" s="3" t="s">
        <v>16</v>
      </c>
      <c r="C123" s="3" t="s">
        <v>17</v>
      </c>
      <c r="D123" s="23" t="s">
        <v>18</v>
      </c>
      <c r="E123" s="14">
        <v>15</v>
      </c>
      <c r="F123" s="14">
        <v>954</v>
      </c>
      <c r="G123" s="4">
        <v>21404</v>
      </c>
      <c r="H123" s="10">
        <v>8</v>
      </c>
      <c r="I123" s="2" t="s">
        <v>14</v>
      </c>
      <c r="J123" s="2" t="s">
        <v>14</v>
      </c>
      <c r="K123" s="2" t="s">
        <v>14</v>
      </c>
    </row>
    <row r="124" spans="1:11" hidden="1">
      <c r="A124" s="12">
        <v>5272</v>
      </c>
      <c r="B124" s="3" t="s">
        <v>19</v>
      </c>
      <c r="C124" s="3" t="s">
        <v>20</v>
      </c>
      <c r="D124" s="23" t="s">
        <v>21</v>
      </c>
      <c r="E124" s="14">
        <v>13</v>
      </c>
      <c r="F124" s="14">
        <v>461</v>
      </c>
      <c r="G124" s="4">
        <v>28101</v>
      </c>
      <c r="H124" s="10">
        <v>9</v>
      </c>
      <c r="I124" s="2" t="s">
        <v>14</v>
      </c>
      <c r="J124" s="2" t="s">
        <v>14</v>
      </c>
      <c r="K124" s="2" t="s">
        <v>14</v>
      </c>
    </row>
    <row r="125" spans="1:11" hidden="1">
      <c r="A125" s="12">
        <v>4625</v>
      </c>
      <c r="B125" s="3" t="s">
        <v>22</v>
      </c>
      <c r="C125" s="3" t="s">
        <v>23</v>
      </c>
      <c r="D125" s="23" t="s">
        <v>24</v>
      </c>
      <c r="E125" s="14">
        <v>15</v>
      </c>
      <c r="F125" s="14">
        <v>940</v>
      </c>
      <c r="G125" s="4">
        <v>26095</v>
      </c>
      <c r="H125" s="10">
        <v>8</v>
      </c>
      <c r="I125" s="2" t="s">
        <v>14</v>
      </c>
      <c r="J125" s="2" t="s">
        <v>14</v>
      </c>
      <c r="K125" s="2" t="s">
        <v>14</v>
      </c>
    </row>
    <row r="126" spans="1:11" hidden="1">
      <c r="A126" s="12">
        <v>3324</v>
      </c>
      <c r="B126" s="3" t="s">
        <v>11</v>
      </c>
      <c r="C126" s="3" t="s">
        <v>12</v>
      </c>
      <c r="D126" s="23" t="s">
        <v>13</v>
      </c>
      <c r="E126" s="14">
        <v>7</v>
      </c>
      <c r="F126" s="14">
        <v>325</v>
      </c>
      <c r="G126" s="4">
        <v>24798</v>
      </c>
      <c r="H126" s="10">
        <v>6</v>
      </c>
      <c r="I126" s="2" t="s">
        <v>15</v>
      </c>
      <c r="J126" s="2" t="s">
        <v>14</v>
      </c>
      <c r="K126" s="2" t="s">
        <v>14</v>
      </c>
    </row>
    <row r="127" spans="1:11">
      <c r="A127" s="12">
        <v>2336</v>
      </c>
      <c r="B127" s="3" t="s">
        <v>16</v>
      </c>
      <c r="C127" s="3" t="s">
        <v>17</v>
      </c>
      <c r="D127" s="23" t="s">
        <v>18</v>
      </c>
      <c r="E127" s="14">
        <v>4</v>
      </c>
      <c r="F127" s="14">
        <v>379</v>
      </c>
      <c r="G127" s="4">
        <v>34585</v>
      </c>
      <c r="H127" s="10">
        <v>1</v>
      </c>
      <c r="I127" s="2" t="s">
        <v>15</v>
      </c>
      <c r="J127" s="2" t="s">
        <v>15</v>
      </c>
      <c r="K127" s="2" t="s">
        <v>15</v>
      </c>
    </row>
    <row r="128" spans="1:11">
      <c r="A128" s="12">
        <v>5381</v>
      </c>
      <c r="B128" s="3" t="s">
        <v>19</v>
      </c>
      <c r="C128" s="3" t="s">
        <v>20</v>
      </c>
      <c r="D128" s="23" t="s">
        <v>21</v>
      </c>
      <c r="E128" s="14">
        <v>7</v>
      </c>
      <c r="F128" s="14">
        <v>387</v>
      </c>
      <c r="G128" s="4">
        <v>20270</v>
      </c>
      <c r="H128" s="10">
        <v>4</v>
      </c>
      <c r="I128" s="2" t="s">
        <v>15</v>
      </c>
      <c r="J128" s="2" t="s">
        <v>14</v>
      </c>
      <c r="K128" s="2" t="s">
        <v>15</v>
      </c>
    </row>
    <row r="129" spans="1:11">
      <c r="A129" s="12">
        <v>3113</v>
      </c>
      <c r="B129" s="3" t="s">
        <v>22</v>
      </c>
      <c r="C129" s="3" t="s">
        <v>23</v>
      </c>
      <c r="D129" s="23" t="s">
        <v>24</v>
      </c>
      <c r="E129" s="14">
        <v>2</v>
      </c>
      <c r="F129" s="14">
        <v>732</v>
      </c>
      <c r="G129" s="4">
        <v>25074</v>
      </c>
      <c r="H129" s="10">
        <v>3</v>
      </c>
      <c r="I129" s="2" t="s">
        <v>14</v>
      </c>
      <c r="J129" s="2" t="s">
        <v>14</v>
      </c>
      <c r="K129" s="2" t="s">
        <v>15</v>
      </c>
    </row>
    <row r="130" spans="1:11">
      <c r="A130" s="12">
        <v>2354</v>
      </c>
      <c r="B130" s="3" t="s">
        <v>11</v>
      </c>
      <c r="C130" s="3" t="s">
        <v>12</v>
      </c>
      <c r="D130" s="23" t="s">
        <v>13</v>
      </c>
      <c r="E130" s="14">
        <v>11</v>
      </c>
      <c r="F130" s="14">
        <v>418</v>
      </c>
      <c r="G130" s="4">
        <v>23459</v>
      </c>
      <c r="H130" s="10">
        <v>4</v>
      </c>
      <c r="I130" s="2" t="s">
        <v>14</v>
      </c>
      <c r="J130" s="2" t="s">
        <v>14</v>
      </c>
      <c r="K130" s="2" t="s">
        <v>15</v>
      </c>
    </row>
    <row r="131" spans="1:11">
      <c r="A131" s="12">
        <v>5057</v>
      </c>
      <c r="B131" s="3" t="s">
        <v>16</v>
      </c>
      <c r="C131" s="3" t="s">
        <v>17</v>
      </c>
      <c r="D131" s="23" t="s">
        <v>18</v>
      </c>
      <c r="E131" s="14">
        <v>6</v>
      </c>
      <c r="F131" s="14">
        <v>26</v>
      </c>
      <c r="G131" s="4">
        <v>31149</v>
      </c>
      <c r="H131" s="10">
        <v>7</v>
      </c>
      <c r="I131" s="2" t="s">
        <v>14</v>
      </c>
      <c r="J131" s="2" t="s">
        <v>14</v>
      </c>
      <c r="K131" s="2" t="s">
        <v>15</v>
      </c>
    </row>
    <row r="132" spans="1:11">
      <c r="A132" s="12">
        <v>4094</v>
      </c>
      <c r="B132" s="3" t="s">
        <v>19</v>
      </c>
      <c r="C132" s="3" t="s">
        <v>20</v>
      </c>
      <c r="D132" s="23" t="s">
        <v>21</v>
      </c>
      <c r="E132" s="14">
        <v>2</v>
      </c>
      <c r="F132" s="14">
        <v>263</v>
      </c>
      <c r="G132" s="4">
        <v>28539</v>
      </c>
      <c r="H132" s="10">
        <v>4</v>
      </c>
      <c r="I132" s="2" t="s">
        <v>14</v>
      </c>
      <c r="J132" s="2" t="s">
        <v>14</v>
      </c>
      <c r="K132" s="2" t="s">
        <v>15</v>
      </c>
    </row>
    <row r="133" spans="1:11">
      <c r="A133" s="12">
        <v>4468</v>
      </c>
      <c r="B133" s="3" t="s">
        <v>22</v>
      </c>
      <c r="C133" s="3" t="s">
        <v>23</v>
      </c>
      <c r="D133" s="23" t="s">
        <v>24</v>
      </c>
      <c r="E133" s="14">
        <v>11</v>
      </c>
      <c r="F133" s="14">
        <v>877</v>
      </c>
      <c r="G133" s="4">
        <v>34488</v>
      </c>
      <c r="H133" s="10">
        <v>6</v>
      </c>
      <c r="I133" s="2" t="s">
        <v>14</v>
      </c>
      <c r="J133" s="2" t="s">
        <v>14</v>
      </c>
      <c r="K133" s="2" t="s">
        <v>15</v>
      </c>
    </row>
    <row r="134" spans="1:11" hidden="1">
      <c r="A134" s="12">
        <v>3888</v>
      </c>
      <c r="B134" s="3" t="s">
        <v>11</v>
      </c>
      <c r="C134" s="3" t="s">
        <v>12</v>
      </c>
      <c r="D134" s="23" t="s">
        <v>13</v>
      </c>
      <c r="E134" s="14">
        <v>8</v>
      </c>
      <c r="F134" s="14">
        <v>471</v>
      </c>
      <c r="G134" s="4">
        <v>32586</v>
      </c>
      <c r="H134" s="10">
        <v>8</v>
      </c>
      <c r="I134" s="2" t="s">
        <v>15</v>
      </c>
      <c r="J134" s="2" t="s">
        <v>15</v>
      </c>
      <c r="K134" s="2" t="s">
        <v>14</v>
      </c>
    </row>
    <row r="135" spans="1:11">
      <c r="A135" s="12">
        <v>2772</v>
      </c>
      <c r="B135" s="3" t="s">
        <v>16</v>
      </c>
      <c r="C135" s="3" t="s">
        <v>17</v>
      </c>
      <c r="D135" s="23" t="s">
        <v>18</v>
      </c>
      <c r="E135" s="14">
        <v>14</v>
      </c>
      <c r="F135" s="14">
        <v>830</v>
      </c>
      <c r="G135" s="4">
        <v>30296</v>
      </c>
      <c r="H135" s="10">
        <v>6</v>
      </c>
      <c r="I135" s="2" t="s">
        <v>14</v>
      </c>
      <c r="J135" s="2" t="s">
        <v>15</v>
      </c>
      <c r="K135" s="2" t="s">
        <v>15</v>
      </c>
    </row>
    <row r="136" spans="1:11">
      <c r="A136" s="12">
        <v>4741</v>
      </c>
      <c r="B136" s="3" t="s">
        <v>19</v>
      </c>
      <c r="C136" s="3" t="s">
        <v>20</v>
      </c>
      <c r="D136" s="23" t="s">
        <v>21</v>
      </c>
      <c r="E136" s="14">
        <v>13</v>
      </c>
      <c r="F136" s="14">
        <v>55</v>
      </c>
      <c r="G136" s="4">
        <v>28058</v>
      </c>
      <c r="H136" s="10">
        <v>7</v>
      </c>
      <c r="I136" s="2" t="s">
        <v>15</v>
      </c>
      <c r="J136" s="2" t="s">
        <v>15</v>
      </c>
      <c r="K136" s="2" t="s">
        <v>15</v>
      </c>
    </row>
    <row r="137" spans="1:11" hidden="1">
      <c r="A137" s="12">
        <v>5413</v>
      </c>
      <c r="B137" s="3" t="s">
        <v>22</v>
      </c>
      <c r="C137" s="3" t="s">
        <v>23</v>
      </c>
      <c r="D137" s="23" t="s">
        <v>24</v>
      </c>
      <c r="E137" s="14">
        <v>5</v>
      </c>
      <c r="F137" s="14">
        <v>400</v>
      </c>
      <c r="G137" s="4">
        <v>21750</v>
      </c>
      <c r="H137" s="10">
        <v>6</v>
      </c>
      <c r="I137" s="2" t="s">
        <v>14</v>
      </c>
      <c r="J137" s="2" t="s">
        <v>14</v>
      </c>
      <c r="K137" s="2" t="s">
        <v>14</v>
      </c>
    </row>
    <row r="138" spans="1:11" hidden="1">
      <c r="A138" s="12">
        <v>2411</v>
      </c>
      <c r="B138" s="3" t="s">
        <v>11</v>
      </c>
      <c r="C138" s="3" t="s">
        <v>12</v>
      </c>
      <c r="D138" s="23" t="s">
        <v>13</v>
      </c>
      <c r="E138" s="14">
        <v>2</v>
      </c>
      <c r="F138" s="14">
        <v>689</v>
      </c>
      <c r="G138" s="4">
        <v>20850</v>
      </c>
      <c r="H138" s="10">
        <v>7</v>
      </c>
      <c r="I138" s="2" t="s">
        <v>14</v>
      </c>
      <c r="J138" s="2" t="s">
        <v>14</v>
      </c>
      <c r="K138" s="2" t="s">
        <v>14</v>
      </c>
    </row>
    <row r="139" spans="1:11">
      <c r="A139" s="12">
        <v>3071</v>
      </c>
      <c r="B139" s="3" t="s">
        <v>16</v>
      </c>
      <c r="C139" s="3" t="s">
        <v>17</v>
      </c>
      <c r="D139" s="23" t="s">
        <v>18</v>
      </c>
      <c r="E139" s="14">
        <v>4</v>
      </c>
      <c r="F139" s="14">
        <v>706</v>
      </c>
      <c r="G139" s="4">
        <v>20219</v>
      </c>
      <c r="H139" s="10">
        <v>8</v>
      </c>
      <c r="I139" s="2" t="s">
        <v>15</v>
      </c>
      <c r="J139" s="2" t="s">
        <v>14</v>
      </c>
      <c r="K139" s="2" t="s">
        <v>15</v>
      </c>
    </row>
    <row r="140" spans="1:11" hidden="1">
      <c r="A140" s="12">
        <v>5325</v>
      </c>
      <c r="B140" s="3" t="s">
        <v>11</v>
      </c>
      <c r="C140" s="3" t="s">
        <v>12</v>
      </c>
      <c r="D140" s="23" t="s">
        <v>13</v>
      </c>
      <c r="E140" s="14">
        <v>15</v>
      </c>
      <c r="F140" s="14">
        <v>551</v>
      </c>
      <c r="G140" s="4">
        <v>32698</v>
      </c>
      <c r="H140" s="10">
        <v>9</v>
      </c>
      <c r="I140" s="2" t="s">
        <v>14</v>
      </c>
      <c r="J140" s="2" t="s">
        <v>14</v>
      </c>
      <c r="K140" s="2" t="s">
        <v>14</v>
      </c>
    </row>
    <row r="141" spans="1:11">
      <c r="A141" s="12">
        <v>3433</v>
      </c>
      <c r="B141" s="3" t="s">
        <v>16</v>
      </c>
      <c r="C141" s="3" t="s">
        <v>17</v>
      </c>
      <c r="D141" s="23" t="s">
        <v>18</v>
      </c>
      <c r="E141" s="14">
        <v>3</v>
      </c>
      <c r="F141" s="14">
        <v>311</v>
      </c>
      <c r="G141" s="4">
        <v>25674</v>
      </c>
      <c r="H141" s="10">
        <v>9</v>
      </c>
      <c r="I141" s="2" t="s">
        <v>14</v>
      </c>
      <c r="J141" s="2" t="s">
        <v>14</v>
      </c>
      <c r="K141" s="2" t="s">
        <v>15</v>
      </c>
    </row>
    <row r="142" spans="1:11" hidden="1">
      <c r="A142" s="12">
        <v>4455</v>
      </c>
      <c r="B142" s="3" t="s">
        <v>11</v>
      </c>
      <c r="C142" s="3" t="s">
        <v>12</v>
      </c>
      <c r="D142" s="23" t="s">
        <v>13</v>
      </c>
      <c r="E142" s="14">
        <v>1</v>
      </c>
      <c r="F142" s="14">
        <v>137</v>
      </c>
      <c r="G142" s="4">
        <v>21850</v>
      </c>
      <c r="H142" s="10">
        <v>2</v>
      </c>
      <c r="I142" s="2" t="s">
        <v>14</v>
      </c>
      <c r="J142" s="2" t="s">
        <v>15</v>
      </c>
      <c r="K142" s="2" t="s">
        <v>14</v>
      </c>
    </row>
    <row r="143" spans="1:11" hidden="1">
      <c r="A143" s="12">
        <v>4282</v>
      </c>
      <c r="B143" s="3" t="s">
        <v>16</v>
      </c>
      <c r="C143" s="3" t="s">
        <v>17</v>
      </c>
      <c r="D143" s="23" t="s">
        <v>18</v>
      </c>
      <c r="E143" s="14">
        <v>15</v>
      </c>
      <c r="F143" s="14">
        <v>944</v>
      </c>
      <c r="G143" s="4">
        <v>34029</v>
      </c>
      <c r="H143" s="10">
        <v>9</v>
      </c>
      <c r="I143" s="2" t="s">
        <v>15</v>
      </c>
      <c r="J143" s="2" t="s">
        <v>14</v>
      </c>
      <c r="K143" s="2" t="s">
        <v>14</v>
      </c>
    </row>
    <row r="144" spans="1:11">
      <c r="A144" s="12">
        <v>5429</v>
      </c>
      <c r="B144" s="3" t="s">
        <v>11</v>
      </c>
      <c r="C144" s="3" t="s">
        <v>12</v>
      </c>
      <c r="D144" s="23" t="s">
        <v>13</v>
      </c>
      <c r="E144" s="14">
        <v>8</v>
      </c>
      <c r="F144" s="14">
        <v>557</v>
      </c>
      <c r="G144" s="4">
        <v>21720</v>
      </c>
      <c r="H144" s="10">
        <v>2</v>
      </c>
      <c r="I144" s="2" t="s">
        <v>15</v>
      </c>
      <c r="J144" s="2" t="s">
        <v>15</v>
      </c>
      <c r="K144" s="2" t="s">
        <v>15</v>
      </c>
    </row>
    <row r="145" spans="1:11" hidden="1">
      <c r="A145" s="12">
        <v>3567</v>
      </c>
      <c r="B145" s="3" t="s">
        <v>16</v>
      </c>
      <c r="C145" s="3" t="s">
        <v>17</v>
      </c>
      <c r="D145" s="23" t="s">
        <v>18</v>
      </c>
      <c r="E145" s="14">
        <v>10</v>
      </c>
      <c r="F145" s="14">
        <v>452</v>
      </c>
      <c r="G145" s="4">
        <v>23247</v>
      </c>
      <c r="H145" s="10">
        <v>8</v>
      </c>
      <c r="I145" s="2" t="s">
        <v>14</v>
      </c>
      <c r="J145" s="2" t="s">
        <v>14</v>
      </c>
      <c r="K145" s="2" t="s">
        <v>14</v>
      </c>
    </row>
    <row r="146" spans="1:11">
      <c r="A146" s="12">
        <v>5282</v>
      </c>
      <c r="B146" s="3" t="s">
        <v>11</v>
      </c>
      <c r="C146" s="3" t="s">
        <v>12</v>
      </c>
      <c r="D146" s="23" t="s">
        <v>13</v>
      </c>
      <c r="E146" s="14">
        <v>5</v>
      </c>
      <c r="F146" s="14">
        <v>68</v>
      </c>
      <c r="G146" s="4">
        <v>31079</v>
      </c>
      <c r="H146" s="10">
        <v>3</v>
      </c>
      <c r="I146" s="2" t="s">
        <v>14</v>
      </c>
      <c r="J146" s="2" t="s">
        <v>14</v>
      </c>
      <c r="K146" s="2" t="s">
        <v>15</v>
      </c>
    </row>
    <row r="147" spans="1:11">
      <c r="A147" s="12">
        <v>3086</v>
      </c>
      <c r="B147" s="3" t="s">
        <v>16</v>
      </c>
      <c r="C147" s="3" t="s">
        <v>17</v>
      </c>
      <c r="D147" s="23" t="s">
        <v>18</v>
      </c>
      <c r="E147" s="14">
        <v>8</v>
      </c>
      <c r="F147" s="14">
        <v>339</v>
      </c>
      <c r="G147" s="4">
        <v>20674</v>
      </c>
      <c r="H147" s="10">
        <v>3</v>
      </c>
      <c r="I147" s="2" t="s">
        <v>14</v>
      </c>
      <c r="J147" s="2" t="s">
        <v>15</v>
      </c>
      <c r="K147" s="2" t="s">
        <v>15</v>
      </c>
    </row>
    <row r="148" spans="1:11" hidden="1">
      <c r="A148" s="12">
        <v>3571</v>
      </c>
      <c r="B148" s="3" t="s">
        <v>11</v>
      </c>
      <c r="C148" s="3" t="s">
        <v>12</v>
      </c>
      <c r="D148" s="23" t="s">
        <v>13</v>
      </c>
      <c r="E148" s="14">
        <v>12</v>
      </c>
      <c r="F148" s="14">
        <v>580</v>
      </c>
      <c r="G148" s="4">
        <v>23801</v>
      </c>
      <c r="H148" s="10">
        <v>4</v>
      </c>
      <c r="I148" s="2" t="s">
        <v>14</v>
      </c>
      <c r="J148" s="2" t="s">
        <v>14</v>
      </c>
      <c r="K148" s="2" t="s">
        <v>14</v>
      </c>
    </row>
    <row r="149" spans="1:11">
      <c r="A149" s="12">
        <v>5013</v>
      </c>
      <c r="B149" s="3" t="s">
        <v>16</v>
      </c>
      <c r="C149" s="3" t="s">
        <v>17</v>
      </c>
      <c r="D149" s="23" t="s">
        <v>18</v>
      </c>
      <c r="E149" s="14">
        <v>10</v>
      </c>
      <c r="F149" s="14">
        <v>482</v>
      </c>
      <c r="G149" s="4">
        <v>20394</v>
      </c>
      <c r="H149" s="10">
        <v>1</v>
      </c>
      <c r="I149" s="2" t="s">
        <v>15</v>
      </c>
      <c r="J149" s="2" t="s">
        <v>14</v>
      </c>
      <c r="K149" s="2" t="s">
        <v>15</v>
      </c>
    </row>
    <row r="150" spans="1:11">
      <c r="A150" s="12">
        <v>4898</v>
      </c>
      <c r="B150" s="3" t="s">
        <v>16</v>
      </c>
      <c r="C150" s="3" t="s">
        <v>17</v>
      </c>
      <c r="D150" s="23" t="s">
        <v>18</v>
      </c>
      <c r="E150" s="14">
        <v>8</v>
      </c>
      <c r="F150" s="14">
        <v>851</v>
      </c>
      <c r="G150" s="4">
        <v>31524</v>
      </c>
      <c r="H150" s="10">
        <v>7</v>
      </c>
      <c r="I150" s="2" t="s">
        <v>15</v>
      </c>
      <c r="J150" s="2" t="s">
        <v>14</v>
      </c>
      <c r="K150" s="2" t="s">
        <v>15</v>
      </c>
    </row>
    <row r="151" spans="1:11" hidden="1">
      <c r="A151" s="12">
        <v>3912</v>
      </c>
      <c r="B151" s="3" t="s">
        <v>16</v>
      </c>
      <c r="C151" s="3" t="s">
        <v>17</v>
      </c>
      <c r="D151" s="23" t="s">
        <v>18</v>
      </c>
      <c r="E151" s="14">
        <v>14</v>
      </c>
      <c r="F151" s="14">
        <v>955</v>
      </c>
      <c r="G151" s="4">
        <v>33162</v>
      </c>
      <c r="H151" s="10">
        <v>2</v>
      </c>
      <c r="I151" s="2" t="s">
        <v>15</v>
      </c>
      <c r="J151" s="2" t="s">
        <v>15</v>
      </c>
      <c r="K151" s="2" t="s">
        <v>14</v>
      </c>
    </row>
    <row r="152" spans="1:11" hidden="1">
      <c r="A152" s="12">
        <v>2523</v>
      </c>
      <c r="B152" s="3" t="s">
        <v>16</v>
      </c>
      <c r="C152" s="3" t="s">
        <v>17</v>
      </c>
      <c r="D152" s="23" t="s">
        <v>18</v>
      </c>
      <c r="E152" s="14">
        <v>11</v>
      </c>
      <c r="F152" s="14">
        <v>260</v>
      </c>
      <c r="G152" s="4">
        <v>33288</v>
      </c>
      <c r="H152" s="10">
        <v>8</v>
      </c>
      <c r="I152" s="2" t="s">
        <v>15</v>
      </c>
      <c r="J152" s="2" t="s">
        <v>15</v>
      </c>
      <c r="K152" s="2" t="s">
        <v>14</v>
      </c>
    </row>
    <row r="153" spans="1:11">
      <c r="A153" s="12">
        <v>4620</v>
      </c>
      <c r="B153" s="3" t="s">
        <v>16</v>
      </c>
      <c r="C153" s="3" t="s">
        <v>17</v>
      </c>
      <c r="D153" s="23" t="s">
        <v>18</v>
      </c>
      <c r="E153" s="14">
        <v>2</v>
      </c>
      <c r="F153" s="14">
        <v>794</v>
      </c>
      <c r="G153" s="4">
        <v>32773</v>
      </c>
      <c r="H153" s="10">
        <v>6</v>
      </c>
      <c r="I153" s="2" t="s">
        <v>15</v>
      </c>
      <c r="J153" s="2" t="s">
        <v>14</v>
      </c>
      <c r="K153" s="2" t="s">
        <v>15</v>
      </c>
    </row>
    <row r="154" spans="1:11" hidden="1">
      <c r="A154" s="12">
        <v>2420</v>
      </c>
      <c r="B154" s="3" t="s">
        <v>16</v>
      </c>
      <c r="C154" s="3" t="s">
        <v>17</v>
      </c>
      <c r="D154" s="23" t="s">
        <v>18</v>
      </c>
      <c r="E154" s="14">
        <v>3</v>
      </c>
      <c r="F154" s="14">
        <v>655</v>
      </c>
      <c r="G154" s="4">
        <v>24084</v>
      </c>
      <c r="H154" s="10">
        <v>1</v>
      </c>
      <c r="I154" s="2" t="s">
        <v>15</v>
      </c>
      <c r="J154" s="2" t="s">
        <v>14</v>
      </c>
      <c r="K154" s="2" t="s">
        <v>14</v>
      </c>
    </row>
    <row r="155" spans="1:11" hidden="1">
      <c r="A155" s="12">
        <v>3582</v>
      </c>
      <c r="B155" s="3" t="s">
        <v>16</v>
      </c>
      <c r="C155" s="3" t="s">
        <v>17</v>
      </c>
      <c r="D155" s="23" t="s">
        <v>18</v>
      </c>
      <c r="E155" s="14">
        <v>12</v>
      </c>
      <c r="F155" s="14">
        <v>235</v>
      </c>
      <c r="G155" s="4">
        <v>32039</v>
      </c>
      <c r="H155" s="10">
        <v>5</v>
      </c>
      <c r="I155" s="2" t="s">
        <v>15</v>
      </c>
      <c r="J155" s="2" t="s">
        <v>14</v>
      </c>
      <c r="K155" s="2" t="s">
        <v>14</v>
      </c>
    </row>
    <row r="156" spans="1:11" hidden="1">
      <c r="A156" s="12">
        <v>4545</v>
      </c>
      <c r="B156" s="3" t="s">
        <v>16</v>
      </c>
      <c r="C156" s="3" t="s">
        <v>17</v>
      </c>
      <c r="D156" s="23" t="s">
        <v>18</v>
      </c>
      <c r="E156" s="14">
        <v>7</v>
      </c>
      <c r="F156" s="14">
        <v>758</v>
      </c>
      <c r="G156" s="4">
        <v>22441</v>
      </c>
      <c r="H156" s="10">
        <v>10</v>
      </c>
      <c r="I156" s="2" t="s">
        <v>14</v>
      </c>
      <c r="J156" s="2" t="s">
        <v>14</v>
      </c>
      <c r="K156" s="2" t="s">
        <v>14</v>
      </c>
    </row>
    <row r="157" spans="1:11">
      <c r="A157" s="12">
        <v>3579</v>
      </c>
      <c r="B157" s="3" t="s">
        <v>16</v>
      </c>
      <c r="C157" s="3" t="s">
        <v>17</v>
      </c>
      <c r="D157" s="23" t="s">
        <v>18</v>
      </c>
      <c r="E157" s="14">
        <v>1</v>
      </c>
      <c r="F157" s="14">
        <v>656</v>
      </c>
      <c r="G157" s="4">
        <v>27579</v>
      </c>
      <c r="H157" s="10">
        <v>10</v>
      </c>
      <c r="I157" s="2" t="s">
        <v>15</v>
      </c>
      <c r="J157" s="2" t="s">
        <v>15</v>
      </c>
      <c r="K157" s="2" t="s">
        <v>15</v>
      </c>
    </row>
    <row r="158" spans="1:11" hidden="1">
      <c r="A158" s="12">
        <v>3552</v>
      </c>
      <c r="B158" s="3" t="s">
        <v>16</v>
      </c>
      <c r="C158" s="3" t="s">
        <v>17</v>
      </c>
      <c r="D158" s="23" t="s">
        <v>18</v>
      </c>
      <c r="E158" s="14">
        <v>11</v>
      </c>
      <c r="F158" s="14">
        <v>736</v>
      </c>
      <c r="G158" s="4">
        <v>30082</v>
      </c>
      <c r="H158" s="10">
        <v>10</v>
      </c>
      <c r="I158" s="2" t="s">
        <v>15</v>
      </c>
      <c r="J158" s="2" t="s">
        <v>15</v>
      </c>
      <c r="K158" s="2" t="s">
        <v>14</v>
      </c>
    </row>
    <row r="159" spans="1:11" hidden="1">
      <c r="A159" s="12">
        <v>3620</v>
      </c>
      <c r="B159" s="3" t="s">
        <v>16</v>
      </c>
      <c r="C159" s="3" t="s">
        <v>17</v>
      </c>
      <c r="D159" s="23" t="s">
        <v>18</v>
      </c>
      <c r="E159" s="14">
        <v>1</v>
      </c>
      <c r="F159" s="14">
        <v>665</v>
      </c>
      <c r="G159" s="4">
        <v>30426</v>
      </c>
      <c r="H159" s="10">
        <v>3</v>
      </c>
      <c r="I159" s="2" t="s">
        <v>14</v>
      </c>
      <c r="J159" s="2" t="s">
        <v>15</v>
      </c>
      <c r="K159" s="2" t="s">
        <v>14</v>
      </c>
    </row>
    <row r="160" spans="1:11">
      <c r="A160" s="12">
        <v>2482</v>
      </c>
      <c r="B160" s="3" t="s">
        <v>16</v>
      </c>
      <c r="C160" s="3" t="s">
        <v>17</v>
      </c>
      <c r="D160" s="23" t="s">
        <v>18</v>
      </c>
      <c r="E160" s="14">
        <v>9</v>
      </c>
      <c r="F160" s="14">
        <v>780</v>
      </c>
      <c r="G160" s="4">
        <v>33622</v>
      </c>
      <c r="H160" s="10">
        <v>9</v>
      </c>
      <c r="I160" s="2" t="s">
        <v>14</v>
      </c>
      <c r="J160" s="2" t="s">
        <v>15</v>
      </c>
      <c r="K160" s="2" t="s">
        <v>15</v>
      </c>
    </row>
    <row r="161" spans="1:11" hidden="1">
      <c r="A161" s="12">
        <v>5112</v>
      </c>
      <c r="B161" s="3" t="s">
        <v>16</v>
      </c>
      <c r="C161" s="3" t="s">
        <v>17</v>
      </c>
      <c r="D161" s="23" t="s">
        <v>18</v>
      </c>
      <c r="E161" s="14">
        <v>9</v>
      </c>
      <c r="F161" s="14">
        <v>469</v>
      </c>
      <c r="G161" s="4">
        <v>21770</v>
      </c>
      <c r="H161" s="10">
        <v>3</v>
      </c>
      <c r="I161" s="2" t="s">
        <v>15</v>
      </c>
      <c r="J161" s="2" t="s">
        <v>15</v>
      </c>
      <c r="K161" s="2" t="s">
        <v>14</v>
      </c>
    </row>
    <row r="162" spans="1:11">
      <c r="A162" s="12">
        <v>4398</v>
      </c>
      <c r="B162" s="3" t="s">
        <v>150</v>
      </c>
      <c r="C162" s="3" t="s">
        <v>151</v>
      </c>
      <c r="D162" s="23" t="s">
        <v>36</v>
      </c>
      <c r="E162" s="14">
        <v>7</v>
      </c>
      <c r="F162" s="14">
        <v>236</v>
      </c>
      <c r="G162" s="4">
        <v>23394</v>
      </c>
      <c r="H162" s="10">
        <v>10</v>
      </c>
      <c r="I162" s="2" t="s">
        <v>14</v>
      </c>
      <c r="J162" s="2" t="s">
        <v>15</v>
      </c>
      <c r="K162" s="2" t="s">
        <v>15</v>
      </c>
    </row>
    <row r="163" spans="1:11">
      <c r="A163" s="12">
        <v>5180</v>
      </c>
      <c r="B163" s="3" t="s">
        <v>152</v>
      </c>
      <c r="C163" s="3" t="s">
        <v>20</v>
      </c>
      <c r="D163" s="23" t="s">
        <v>21</v>
      </c>
      <c r="E163" s="14">
        <v>7</v>
      </c>
      <c r="F163" s="14">
        <v>988</v>
      </c>
      <c r="G163" s="4">
        <v>32078</v>
      </c>
      <c r="H163" s="10">
        <v>8</v>
      </c>
      <c r="I163" s="2" t="s">
        <v>15</v>
      </c>
      <c r="J163" s="2" t="s">
        <v>15</v>
      </c>
      <c r="K163" s="2" t="s">
        <v>15</v>
      </c>
    </row>
    <row r="164" spans="1:11">
      <c r="A164" s="12">
        <v>4511</v>
      </c>
      <c r="B164" s="3" t="s">
        <v>153</v>
      </c>
      <c r="C164" s="3" t="s">
        <v>122</v>
      </c>
      <c r="D164" s="23" t="s">
        <v>39</v>
      </c>
      <c r="E164" s="14">
        <v>1</v>
      </c>
      <c r="F164" s="14">
        <v>585</v>
      </c>
      <c r="G164" s="4">
        <v>22674</v>
      </c>
      <c r="H164" s="10">
        <v>3</v>
      </c>
      <c r="I164" s="2" t="s">
        <v>14</v>
      </c>
      <c r="J164" s="2" t="s">
        <v>14</v>
      </c>
      <c r="K164" s="2" t="s">
        <v>15</v>
      </c>
    </row>
    <row r="165" spans="1:11">
      <c r="A165" s="12">
        <v>5255</v>
      </c>
      <c r="B165" s="3" t="s">
        <v>154</v>
      </c>
      <c r="C165" s="3" t="s">
        <v>155</v>
      </c>
      <c r="D165" s="23" t="s">
        <v>93</v>
      </c>
      <c r="E165" s="14">
        <v>4</v>
      </c>
      <c r="F165" s="14">
        <v>375</v>
      </c>
      <c r="G165" s="4">
        <v>25006</v>
      </c>
      <c r="H165" s="10">
        <v>1</v>
      </c>
      <c r="I165" s="2" t="s">
        <v>14</v>
      </c>
      <c r="J165" s="2" t="s">
        <v>15</v>
      </c>
      <c r="K165" s="2" t="s">
        <v>15</v>
      </c>
    </row>
    <row r="166" spans="1:11">
      <c r="A166" s="12">
        <v>3631</v>
      </c>
      <c r="B166" s="3" t="s">
        <v>156</v>
      </c>
      <c r="C166" s="3" t="s">
        <v>12</v>
      </c>
      <c r="D166" s="23" t="s">
        <v>13</v>
      </c>
      <c r="E166" s="14">
        <v>5</v>
      </c>
      <c r="F166" s="14">
        <v>960</v>
      </c>
      <c r="G166" s="4">
        <v>29146</v>
      </c>
      <c r="H166" s="10">
        <v>3</v>
      </c>
      <c r="I166" s="2" t="s">
        <v>15</v>
      </c>
      <c r="J166" s="2" t="s">
        <v>15</v>
      </c>
      <c r="K166" s="2" t="s">
        <v>15</v>
      </c>
    </row>
    <row r="167" spans="1:11">
      <c r="A167" s="12">
        <v>4382</v>
      </c>
      <c r="B167" s="3" t="s">
        <v>157</v>
      </c>
      <c r="C167" s="3" t="s">
        <v>84</v>
      </c>
      <c r="D167" s="23" t="s">
        <v>21</v>
      </c>
      <c r="E167" s="14">
        <v>3</v>
      </c>
      <c r="F167" s="14">
        <v>372</v>
      </c>
      <c r="G167" s="4">
        <v>30426</v>
      </c>
      <c r="H167" s="10">
        <v>5</v>
      </c>
      <c r="I167" s="2" t="s">
        <v>14</v>
      </c>
      <c r="J167" s="2" t="s">
        <v>14</v>
      </c>
      <c r="K167" s="2" t="s">
        <v>15</v>
      </c>
    </row>
    <row r="168" spans="1:11">
      <c r="A168" s="12">
        <v>2505</v>
      </c>
      <c r="B168" s="3" t="s">
        <v>158</v>
      </c>
      <c r="C168" s="3" t="s">
        <v>41</v>
      </c>
      <c r="D168" s="23" t="s">
        <v>27</v>
      </c>
      <c r="E168" s="14">
        <v>1</v>
      </c>
      <c r="F168" s="14">
        <v>642</v>
      </c>
      <c r="G168" s="4">
        <v>28682</v>
      </c>
      <c r="H168" s="10">
        <v>3</v>
      </c>
      <c r="I168" s="2" t="s">
        <v>15</v>
      </c>
      <c r="J168" s="2" t="s">
        <v>14</v>
      </c>
      <c r="K168" s="2" t="s">
        <v>15</v>
      </c>
    </row>
    <row r="169" spans="1:11">
      <c r="A169" s="12">
        <v>4655</v>
      </c>
      <c r="B169" s="3" t="s">
        <v>159</v>
      </c>
      <c r="C169" s="3" t="s">
        <v>160</v>
      </c>
      <c r="D169" s="23" t="s">
        <v>44</v>
      </c>
      <c r="E169" s="14">
        <v>4</v>
      </c>
      <c r="F169" s="14">
        <v>573</v>
      </c>
      <c r="G169" s="4">
        <v>30530</v>
      </c>
      <c r="H169" s="10">
        <v>7</v>
      </c>
      <c r="I169" s="2" t="s">
        <v>15</v>
      </c>
      <c r="J169" s="2" t="s">
        <v>15</v>
      </c>
      <c r="K169" s="2" t="s">
        <v>15</v>
      </c>
    </row>
    <row r="170" spans="1:11" hidden="1">
      <c r="A170" s="12">
        <v>5131</v>
      </c>
      <c r="B170" s="3" t="s">
        <v>161</v>
      </c>
      <c r="C170" s="3" t="s">
        <v>12</v>
      </c>
      <c r="D170" s="23" t="s">
        <v>13</v>
      </c>
      <c r="E170" s="14">
        <v>12</v>
      </c>
      <c r="F170" s="14">
        <v>184</v>
      </c>
      <c r="G170" s="4">
        <v>20337</v>
      </c>
      <c r="H170" s="10">
        <v>2</v>
      </c>
      <c r="I170" s="2" t="s">
        <v>14</v>
      </c>
      <c r="J170" s="2" t="s">
        <v>14</v>
      </c>
      <c r="K170" s="2" t="s">
        <v>14</v>
      </c>
    </row>
    <row r="171" spans="1:11">
      <c r="A171" s="12">
        <v>4918</v>
      </c>
      <c r="B171" s="3" t="s">
        <v>162</v>
      </c>
      <c r="C171" s="3" t="s">
        <v>163</v>
      </c>
      <c r="D171" s="23" t="s">
        <v>18</v>
      </c>
      <c r="E171" s="14">
        <v>1</v>
      </c>
      <c r="F171" s="14">
        <v>883</v>
      </c>
      <c r="G171" s="4">
        <v>20153</v>
      </c>
      <c r="H171" s="10">
        <v>8</v>
      </c>
      <c r="I171" s="2" t="s">
        <v>15</v>
      </c>
      <c r="J171" s="2" t="s">
        <v>15</v>
      </c>
      <c r="K171" s="2" t="s">
        <v>15</v>
      </c>
    </row>
    <row r="172" spans="1:11" hidden="1">
      <c r="A172" s="12">
        <v>3511</v>
      </c>
      <c r="B172" s="3" t="s">
        <v>164</v>
      </c>
      <c r="C172" s="3" t="s">
        <v>165</v>
      </c>
      <c r="D172" s="23" t="s">
        <v>53</v>
      </c>
      <c r="E172" s="14">
        <v>3</v>
      </c>
      <c r="F172" s="14">
        <v>670</v>
      </c>
      <c r="G172" s="4">
        <v>27041</v>
      </c>
      <c r="H172" s="10">
        <v>2</v>
      </c>
      <c r="I172" s="2" t="s">
        <v>15</v>
      </c>
      <c r="J172" s="2" t="s">
        <v>14</v>
      </c>
      <c r="K172" s="2" t="s">
        <v>14</v>
      </c>
    </row>
    <row r="173" spans="1:11">
      <c r="A173" s="12">
        <v>5025</v>
      </c>
      <c r="B173" s="3" t="s">
        <v>166</v>
      </c>
      <c r="C173" s="3" t="s">
        <v>167</v>
      </c>
      <c r="D173" s="23" t="s">
        <v>21</v>
      </c>
      <c r="E173" s="14">
        <v>9</v>
      </c>
      <c r="F173" s="14">
        <v>287</v>
      </c>
      <c r="G173" s="4">
        <v>28839</v>
      </c>
      <c r="H173" s="10">
        <v>7</v>
      </c>
      <c r="I173" s="2" t="s">
        <v>14</v>
      </c>
      <c r="J173" s="2" t="s">
        <v>14</v>
      </c>
      <c r="K173" s="2" t="s">
        <v>15</v>
      </c>
    </row>
    <row r="174" spans="1:11">
      <c r="A174" s="12">
        <v>2987</v>
      </c>
      <c r="B174" s="3" t="s">
        <v>168</v>
      </c>
      <c r="C174" s="3" t="s">
        <v>92</v>
      </c>
      <c r="D174" s="23" t="s">
        <v>93</v>
      </c>
      <c r="E174" s="14">
        <v>1</v>
      </c>
      <c r="F174" s="14">
        <v>619</v>
      </c>
      <c r="G174" s="4">
        <v>21987</v>
      </c>
      <c r="H174" s="10">
        <v>9</v>
      </c>
      <c r="I174" s="2" t="s">
        <v>14</v>
      </c>
      <c r="J174" s="2" t="s">
        <v>15</v>
      </c>
      <c r="K174" s="2" t="s">
        <v>15</v>
      </c>
    </row>
    <row r="175" spans="1:11">
      <c r="A175" s="12">
        <v>2495</v>
      </c>
      <c r="B175" s="3" t="s">
        <v>169</v>
      </c>
      <c r="C175" s="3" t="s">
        <v>170</v>
      </c>
      <c r="D175" s="23" t="s">
        <v>27</v>
      </c>
      <c r="E175" s="14">
        <v>9</v>
      </c>
      <c r="F175" s="14">
        <v>999</v>
      </c>
      <c r="G175" s="4">
        <v>25403</v>
      </c>
      <c r="H175" s="10">
        <v>4</v>
      </c>
      <c r="I175" s="2" t="s">
        <v>15</v>
      </c>
      <c r="J175" s="2" t="s">
        <v>14</v>
      </c>
      <c r="K175" s="2" t="s">
        <v>15</v>
      </c>
    </row>
    <row r="176" spans="1:11" hidden="1">
      <c r="A176" s="12">
        <v>3883</v>
      </c>
      <c r="B176" s="3" t="s">
        <v>171</v>
      </c>
      <c r="C176" s="3" t="s">
        <v>172</v>
      </c>
      <c r="D176" s="23" t="s">
        <v>118</v>
      </c>
      <c r="E176" s="14">
        <v>14</v>
      </c>
      <c r="F176" s="14">
        <v>240</v>
      </c>
      <c r="G176" s="4">
        <v>21799</v>
      </c>
      <c r="H176" s="10">
        <v>7</v>
      </c>
      <c r="I176" s="2" t="s">
        <v>14</v>
      </c>
      <c r="J176" s="2" t="s">
        <v>15</v>
      </c>
      <c r="K176" s="2" t="s">
        <v>14</v>
      </c>
    </row>
    <row r="177" spans="1:11">
      <c r="A177" s="12">
        <v>4632</v>
      </c>
      <c r="B177" s="3" t="s">
        <v>173</v>
      </c>
      <c r="C177" s="3" t="s">
        <v>84</v>
      </c>
      <c r="D177" s="23" t="s">
        <v>21</v>
      </c>
      <c r="E177" s="14">
        <v>10</v>
      </c>
      <c r="F177" s="14">
        <v>943</v>
      </c>
      <c r="G177" s="4">
        <v>29817</v>
      </c>
      <c r="H177" s="10">
        <v>5</v>
      </c>
      <c r="I177" s="2" t="s">
        <v>14</v>
      </c>
      <c r="J177" s="2" t="s">
        <v>15</v>
      </c>
      <c r="K177" s="2" t="s">
        <v>15</v>
      </c>
    </row>
    <row r="178" spans="1:11" hidden="1">
      <c r="A178" s="12">
        <v>3676</v>
      </c>
      <c r="B178" s="3" t="s">
        <v>174</v>
      </c>
      <c r="C178" s="3" t="s">
        <v>175</v>
      </c>
      <c r="D178" s="23" t="s">
        <v>176</v>
      </c>
      <c r="E178" s="14">
        <v>13</v>
      </c>
      <c r="F178" s="14">
        <v>232</v>
      </c>
      <c r="G178" s="4">
        <v>20520</v>
      </c>
      <c r="H178" s="10">
        <v>9</v>
      </c>
      <c r="I178" s="2" t="s">
        <v>14</v>
      </c>
      <c r="J178" s="2" t="s">
        <v>14</v>
      </c>
      <c r="K178" s="2" t="s">
        <v>14</v>
      </c>
    </row>
    <row r="179" spans="1:11">
      <c r="A179" s="12">
        <v>5079</v>
      </c>
      <c r="B179" s="3" t="s">
        <v>177</v>
      </c>
      <c r="C179" s="3" t="s">
        <v>84</v>
      </c>
      <c r="D179" s="23" t="s">
        <v>21</v>
      </c>
      <c r="E179" s="14">
        <v>5</v>
      </c>
      <c r="F179" s="14">
        <v>748</v>
      </c>
      <c r="G179" s="4">
        <v>22174</v>
      </c>
      <c r="H179" s="10">
        <v>8</v>
      </c>
      <c r="I179" s="2" t="s">
        <v>15</v>
      </c>
      <c r="J179" s="2" t="s">
        <v>15</v>
      </c>
      <c r="K179" s="2" t="s">
        <v>15</v>
      </c>
    </row>
    <row r="180" spans="1:11">
      <c r="A180" s="12">
        <v>3286</v>
      </c>
      <c r="B180" s="3" t="s">
        <v>178</v>
      </c>
      <c r="C180" s="3" t="s">
        <v>20</v>
      </c>
      <c r="D180" s="23" t="s">
        <v>21</v>
      </c>
      <c r="E180" s="14">
        <v>11</v>
      </c>
      <c r="F180" s="14">
        <v>890</v>
      </c>
      <c r="G180" s="4">
        <v>26141</v>
      </c>
      <c r="H180" s="10">
        <v>8</v>
      </c>
      <c r="I180" s="2" t="s">
        <v>14</v>
      </c>
      <c r="J180" s="2" t="s">
        <v>15</v>
      </c>
      <c r="K180" s="2" t="s">
        <v>15</v>
      </c>
    </row>
    <row r="181" spans="1:11">
      <c r="A181" s="12">
        <v>4885</v>
      </c>
      <c r="B181" s="3" t="s">
        <v>179</v>
      </c>
      <c r="C181" s="3" t="s">
        <v>17</v>
      </c>
      <c r="D181" s="23" t="s">
        <v>18</v>
      </c>
      <c r="E181" s="14">
        <v>10</v>
      </c>
      <c r="F181" s="14">
        <v>832</v>
      </c>
      <c r="G181" s="4">
        <v>25520</v>
      </c>
      <c r="H181" s="10">
        <v>4</v>
      </c>
      <c r="I181" s="2" t="s">
        <v>14</v>
      </c>
      <c r="J181" s="2" t="s">
        <v>14</v>
      </c>
      <c r="K181" s="2" t="s">
        <v>15</v>
      </c>
    </row>
    <row r="182" spans="1:11" hidden="1">
      <c r="A182" s="12">
        <v>4936</v>
      </c>
      <c r="B182" s="3" t="s">
        <v>180</v>
      </c>
      <c r="C182" s="3" t="s">
        <v>43</v>
      </c>
      <c r="D182" s="23" t="s">
        <v>44</v>
      </c>
      <c r="E182" s="14">
        <v>3</v>
      </c>
      <c r="F182" s="14">
        <v>570</v>
      </c>
      <c r="G182" s="4">
        <v>32326</v>
      </c>
      <c r="H182" s="10">
        <v>5</v>
      </c>
      <c r="I182" s="2" t="s">
        <v>15</v>
      </c>
      <c r="J182" s="2" t="s">
        <v>14</v>
      </c>
      <c r="K182" s="2" t="s">
        <v>14</v>
      </c>
    </row>
    <row r="183" spans="1:11">
      <c r="A183" s="12">
        <v>2419</v>
      </c>
      <c r="B183" s="3" t="s">
        <v>181</v>
      </c>
      <c r="C183" s="3" t="s">
        <v>35</v>
      </c>
      <c r="D183" s="23" t="s">
        <v>36</v>
      </c>
      <c r="E183" s="14">
        <v>14</v>
      </c>
      <c r="F183" s="14">
        <v>13</v>
      </c>
      <c r="G183" s="4">
        <v>20899</v>
      </c>
      <c r="H183" s="10">
        <v>4</v>
      </c>
      <c r="I183" s="2" t="s">
        <v>14</v>
      </c>
      <c r="J183" s="2" t="s">
        <v>15</v>
      </c>
      <c r="K183" s="2" t="s">
        <v>15</v>
      </c>
    </row>
    <row r="184" spans="1:11">
      <c r="A184" s="12">
        <v>4966</v>
      </c>
      <c r="B184" s="3" t="s">
        <v>182</v>
      </c>
      <c r="C184" s="3" t="s">
        <v>23</v>
      </c>
      <c r="D184" s="23" t="s">
        <v>24</v>
      </c>
      <c r="E184" s="14">
        <v>2</v>
      </c>
      <c r="F184" s="14">
        <v>921</v>
      </c>
      <c r="G184" s="4">
        <v>29222</v>
      </c>
      <c r="H184" s="10">
        <v>4</v>
      </c>
      <c r="I184" s="2" t="s">
        <v>15</v>
      </c>
      <c r="J184" s="2" t="s">
        <v>14</v>
      </c>
      <c r="K184" s="2" t="s">
        <v>15</v>
      </c>
    </row>
    <row r="185" spans="1:11">
      <c r="A185" s="12">
        <v>3192</v>
      </c>
      <c r="B185" s="3" t="s">
        <v>183</v>
      </c>
      <c r="C185" s="3" t="s">
        <v>57</v>
      </c>
      <c r="D185" s="23" t="s">
        <v>39</v>
      </c>
      <c r="E185" s="14">
        <v>12</v>
      </c>
      <c r="F185" s="14">
        <v>845</v>
      </c>
      <c r="G185" s="4">
        <v>33444</v>
      </c>
      <c r="H185" s="10">
        <v>6</v>
      </c>
      <c r="I185" s="2" t="s">
        <v>15</v>
      </c>
      <c r="J185" s="2" t="s">
        <v>14</v>
      </c>
      <c r="K185" s="2" t="s">
        <v>15</v>
      </c>
    </row>
    <row r="186" spans="1:11">
      <c r="A186" s="12">
        <v>4597</v>
      </c>
      <c r="B186" s="3" t="s">
        <v>184</v>
      </c>
      <c r="C186" s="3" t="s">
        <v>38</v>
      </c>
      <c r="D186" s="23" t="s">
        <v>39</v>
      </c>
      <c r="E186" s="14">
        <v>8</v>
      </c>
      <c r="F186" s="14">
        <v>713</v>
      </c>
      <c r="G186" s="4">
        <v>21610</v>
      </c>
      <c r="H186" s="10">
        <v>10</v>
      </c>
      <c r="I186" s="2" t="s">
        <v>15</v>
      </c>
      <c r="J186" s="2" t="s">
        <v>14</v>
      </c>
      <c r="K186" s="2" t="s">
        <v>15</v>
      </c>
    </row>
    <row r="187" spans="1:11">
      <c r="A187" s="12">
        <v>4894</v>
      </c>
      <c r="B187" s="3" t="s">
        <v>185</v>
      </c>
      <c r="C187" s="3" t="s">
        <v>23</v>
      </c>
      <c r="D187" s="23" t="s">
        <v>24</v>
      </c>
      <c r="E187" s="14">
        <v>6</v>
      </c>
      <c r="F187" s="14">
        <v>387</v>
      </c>
      <c r="G187" s="4">
        <v>27818</v>
      </c>
      <c r="H187" s="10">
        <v>7</v>
      </c>
      <c r="I187" s="2" t="s">
        <v>15</v>
      </c>
      <c r="J187" s="2" t="s">
        <v>15</v>
      </c>
      <c r="K187" s="2" t="s">
        <v>15</v>
      </c>
    </row>
    <row r="188" spans="1:11">
      <c r="A188" s="12">
        <v>4105</v>
      </c>
      <c r="B188" s="3" t="s">
        <v>186</v>
      </c>
      <c r="C188" s="3" t="s">
        <v>41</v>
      </c>
      <c r="D188" s="23" t="s">
        <v>27</v>
      </c>
      <c r="E188" s="14">
        <v>12</v>
      </c>
      <c r="F188" s="14">
        <v>518</v>
      </c>
      <c r="G188" s="4">
        <v>24029</v>
      </c>
      <c r="H188" s="10">
        <v>3</v>
      </c>
      <c r="I188" s="2" t="s">
        <v>15</v>
      </c>
      <c r="J188" s="2" t="s">
        <v>14</v>
      </c>
      <c r="K188" s="2" t="s">
        <v>15</v>
      </c>
    </row>
    <row r="189" spans="1:11">
      <c r="A189" s="12">
        <v>2551</v>
      </c>
      <c r="B189" s="3" t="s">
        <v>187</v>
      </c>
      <c r="C189" s="3" t="s">
        <v>41</v>
      </c>
      <c r="D189" s="23" t="s">
        <v>27</v>
      </c>
      <c r="E189" s="14">
        <v>13</v>
      </c>
      <c r="F189" s="14">
        <v>20</v>
      </c>
      <c r="G189" s="4">
        <v>34817</v>
      </c>
      <c r="H189" s="10">
        <v>5</v>
      </c>
      <c r="I189" s="2" t="s">
        <v>15</v>
      </c>
      <c r="J189" s="2" t="s">
        <v>14</v>
      </c>
      <c r="K189" s="2" t="s">
        <v>15</v>
      </c>
    </row>
    <row r="190" spans="1:11" hidden="1">
      <c r="A190" s="12">
        <v>4502</v>
      </c>
      <c r="B190" s="3" t="s">
        <v>188</v>
      </c>
      <c r="C190" s="3" t="s">
        <v>23</v>
      </c>
      <c r="D190" s="23" t="s">
        <v>24</v>
      </c>
      <c r="E190" s="14">
        <v>15</v>
      </c>
      <c r="F190" s="14">
        <v>397</v>
      </c>
      <c r="G190" s="4">
        <v>22972</v>
      </c>
      <c r="H190" s="10">
        <v>3</v>
      </c>
      <c r="I190" s="2" t="s">
        <v>15</v>
      </c>
      <c r="J190" s="2" t="s">
        <v>15</v>
      </c>
      <c r="K190" s="2" t="s">
        <v>14</v>
      </c>
    </row>
    <row r="191" spans="1:11" hidden="1">
      <c r="A191" s="12">
        <v>2838</v>
      </c>
      <c r="B191" s="3" t="s">
        <v>189</v>
      </c>
      <c r="C191" s="3" t="s">
        <v>190</v>
      </c>
      <c r="D191" s="23" t="s">
        <v>18</v>
      </c>
      <c r="E191" s="14">
        <v>3</v>
      </c>
      <c r="F191" s="14">
        <v>804</v>
      </c>
      <c r="G191" s="4">
        <v>25342</v>
      </c>
      <c r="H191" s="10">
        <v>3</v>
      </c>
      <c r="I191" s="2" t="s">
        <v>15</v>
      </c>
      <c r="J191" s="2" t="s">
        <v>14</v>
      </c>
      <c r="K191" s="2" t="s">
        <v>14</v>
      </c>
    </row>
    <row r="192" spans="1:11" hidden="1">
      <c r="A192" s="12">
        <v>4290</v>
      </c>
      <c r="B192" s="3" t="s">
        <v>191</v>
      </c>
      <c r="C192" s="3" t="s">
        <v>172</v>
      </c>
      <c r="D192" s="23" t="s">
        <v>118</v>
      </c>
      <c r="E192" s="14">
        <v>1</v>
      </c>
      <c r="F192" s="14">
        <v>83</v>
      </c>
      <c r="G192" s="4">
        <v>25529</v>
      </c>
      <c r="H192" s="10">
        <v>9</v>
      </c>
      <c r="I192" s="2" t="s">
        <v>14</v>
      </c>
      <c r="J192" s="2" t="s">
        <v>15</v>
      </c>
      <c r="K192" s="2" t="s">
        <v>14</v>
      </c>
    </row>
    <row r="193" spans="1:11" hidden="1">
      <c r="A193" s="12">
        <v>2899</v>
      </c>
      <c r="B193" s="3" t="s">
        <v>192</v>
      </c>
      <c r="C193" s="3" t="s">
        <v>193</v>
      </c>
      <c r="D193" s="23" t="s">
        <v>13</v>
      </c>
      <c r="E193" s="14">
        <v>4</v>
      </c>
      <c r="F193" s="14">
        <v>23</v>
      </c>
      <c r="G193" s="4">
        <v>25885</v>
      </c>
      <c r="H193" s="10">
        <v>6</v>
      </c>
      <c r="I193" s="2" t="s">
        <v>15</v>
      </c>
      <c r="J193" s="2" t="s">
        <v>15</v>
      </c>
      <c r="K193" s="2" t="s">
        <v>14</v>
      </c>
    </row>
    <row r="194" spans="1:11">
      <c r="A194" s="12">
        <v>4152</v>
      </c>
      <c r="B194" s="3" t="s">
        <v>194</v>
      </c>
      <c r="C194" s="3" t="s">
        <v>195</v>
      </c>
      <c r="D194" s="23" t="s">
        <v>18</v>
      </c>
      <c r="E194" s="14">
        <v>4</v>
      </c>
      <c r="F194" s="14">
        <v>869</v>
      </c>
      <c r="G194" s="4">
        <v>33003</v>
      </c>
      <c r="H194" s="10">
        <v>1</v>
      </c>
      <c r="I194" s="2" t="s">
        <v>14</v>
      </c>
      <c r="J194" s="2" t="s">
        <v>15</v>
      </c>
      <c r="K194" s="2" t="s">
        <v>15</v>
      </c>
    </row>
    <row r="195" spans="1:11">
      <c r="A195" s="12">
        <v>2514</v>
      </c>
      <c r="B195" s="3" t="s">
        <v>196</v>
      </c>
      <c r="C195" s="3" t="s">
        <v>38</v>
      </c>
      <c r="D195" s="23" t="s">
        <v>39</v>
      </c>
      <c r="E195" s="14">
        <v>3</v>
      </c>
      <c r="F195" s="14">
        <v>776</v>
      </c>
      <c r="G195" s="4">
        <v>30815</v>
      </c>
      <c r="H195" s="10">
        <v>3</v>
      </c>
      <c r="I195" s="2" t="s">
        <v>15</v>
      </c>
      <c r="J195" s="2" t="s">
        <v>15</v>
      </c>
      <c r="K195" s="2" t="s">
        <v>15</v>
      </c>
    </row>
    <row r="196" spans="1:11">
      <c r="A196" s="12">
        <v>4602</v>
      </c>
      <c r="B196" s="3" t="s">
        <v>197</v>
      </c>
      <c r="C196" s="3" t="s">
        <v>35</v>
      </c>
      <c r="D196" s="23" t="s">
        <v>36</v>
      </c>
      <c r="E196" s="14">
        <v>4</v>
      </c>
      <c r="F196" s="14">
        <v>362</v>
      </c>
      <c r="G196" s="4">
        <v>20831</v>
      </c>
      <c r="H196" s="10">
        <v>10</v>
      </c>
      <c r="I196" s="2" t="s">
        <v>15</v>
      </c>
      <c r="J196" s="2" t="s">
        <v>15</v>
      </c>
      <c r="K196" s="2" t="s">
        <v>15</v>
      </c>
    </row>
    <row r="197" spans="1:11" hidden="1">
      <c r="A197" s="12">
        <v>3184</v>
      </c>
      <c r="B197" s="3" t="s">
        <v>198</v>
      </c>
      <c r="C197" s="3" t="s">
        <v>17</v>
      </c>
      <c r="D197" s="23" t="s">
        <v>18</v>
      </c>
      <c r="E197" s="14">
        <v>13</v>
      </c>
      <c r="F197" s="14">
        <v>655</v>
      </c>
      <c r="G197" s="4">
        <v>24041</v>
      </c>
      <c r="H197" s="10">
        <v>6</v>
      </c>
      <c r="I197" s="2" t="s">
        <v>15</v>
      </c>
      <c r="J197" s="2" t="s">
        <v>15</v>
      </c>
      <c r="K197" s="2" t="s">
        <v>14</v>
      </c>
    </row>
    <row r="198" spans="1:11">
      <c r="A198" s="12">
        <v>2646</v>
      </c>
      <c r="B198" s="3" t="s">
        <v>199</v>
      </c>
      <c r="C198" s="3" t="s">
        <v>23</v>
      </c>
      <c r="D198" s="23" t="s">
        <v>24</v>
      </c>
      <c r="E198" s="14">
        <v>4</v>
      </c>
      <c r="F198" s="14">
        <v>319</v>
      </c>
      <c r="G198" s="4">
        <v>29757</v>
      </c>
      <c r="H198" s="10">
        <v>2</v>
      </c>
      <c r="I198" s="2" t="s">
        <v>14</v>
      </c>
      <c r="J198" s="2" t="s">
        <v>15</v>
      </c>
      <c r="K198" s="2" t="s">
        <v>15</v>
      </c>
    </row>
    <row r="199" spans="1:11" hidden="1">
      <c r="A199" s="12">
        <v>2765</v>
      </c>
      <c r="B199" s="3" t="s">
        <v>200</v>
      </c>
      <c r="C199" s="3" t="s">
        <v>201</v>
      </c>
      <c r="D199" s="23" t="s">
        <v>13</v>
      </c>
      <c r="E199" s="14">
        <v>7</v>
      </c>
      <c r="F199" s="14">
        <v>645</v>
      </c>
      <c r="G199" s="4">
        <v>21991</v>
      </c>
      <c r="H199" s="10">
        <v>9</v>
      </c>
      <c r="I199" s="2" t="s">
        <v>15</v>
      </c>
      <c r="J199" s="2" t="s">
        <v>15</v>
      </c>
      <c r="K199" s="2" t="s">
        <v>14</v>
      </c>
    </row>
    <row r="200" spans="1:11">
      <c r="A200" s="12">
        <v>2371</v>
      </c>
      <c r="B200" s="3" t="s">
        <v>202</v>
      </c>
      <c r="C200" s="3" t="s">
        <v>17</v>
      </c>
      <c r="D200" s="23" t="s">
        <v>18</v>
      </c>
      <c r="E200" s="14">
        <v>12</v>
      </c>
      <c r="F200" s="14">
        <v>66</v>
      </c>
      <c r="G200" s="4">
        <v>31954</v>
      </c>
      <c r="H200" s="10">
        <v>8</v>
      </c>
      <c r="I200" s="2" t="s">
        <v>14</v>
      </c>
      <c r="J200" s="2" t="s">
        <v>14</v>
      </c>
      <c r="K200" s="2" t="s">
        <v>15</v>
      </c>
    </row>
    <row r="201" spans="1:11">
      <c r="A201" s="12">
        <v>3819</v>
      </c>
      <c r="B201" s="3" t="s">
        <v>203</v>
      </c>
      <c r="C201" s="3" t="s">
        <v>35</v>
      </c>
      <c r="D201" s="23" t="s">
        <v>36</v>
      </c>
      <c r="E201" s="14">
        <v>15</v>
      </c>
      <c r="F201" s="14">
        <v>118</v>
      </c>
      <c r="G201" s="4">
        <v>26305</v>
      </c>
      <c r="H201" s="10">
        <v>6</v>
      </c>
      <c r="I201" s="2" t="s">
        <v>15</v>
      </c>
      <c r="J201" s="2" t="s">
        <v>15</v>
      </c>
      <c r="K201" s="2" t="s">
        <v>15</v>
      </c>
    </row>
    <row r="202" spans="1:11" hidden="1">
      <c r="A202" s="12">
        <v>4007</v>
      </c>
      <c r="B202" s="3" t="s">
        <v>204</v>
      </c>
      <c r="C202" s="3" t="s">
        <v>12</v>
      </c>
      <c r="D202" s="23" t="s">
        <v>13</v>
      </c>
      <c r="E202" s="14">
        <v>4</v>
      </c>
      <c r="F202" s="14">
        <v>680</v>
      </c>
      <c r="G202" s="4">
        <v>34218</v>
      </c>
      <c r="H202" s="10">
        <v>1</v>
      </c>
      <c r="I202" s="2" t="s">
        <v>15</v>
      </c>
      <c r="J202" s="2" t="s">
        <v>14</v>
      </c>
      <c r="K202" s="2" t="s">
        <v>14</v>
      </c>
    </row>
    <row r="203" spans="1:11" hidden="1">
      <c r="A203" s="12">
        <v>4012</v>
      </c>
      <c r="B203" s="3" t="s">
        <v>205</v>
      </c>
      <c r="C203" s="3" t="s">
        <v>20</v>
      </c>
      <c r="D203" s="23" t="s">
        <v>21</v>
      </c>
      <c r="E203" s="14">
        <v>2</v>
      </c>
      <c r="F203" s="14">
        <v>130</v>
      </c>
      <c r="G203" s="4">
        <v>22034</v>
      </c>
      <c r="H203" s="10">
        <v>2</v>
      </c>
      <c r="I203" s="2" t="s">
        <v>15</v>
      </c>
      <c r="J203" s="2" t="s">
        <v>15</v>
      </c>
      <c r="K203" s="2" t="s">
        <v>14</v>
      </c>
    </row>
    <row r="204" spans="1:11">
      <c r="A204" s="12">
        <v>4855</v>
      </c>
      <c r="B204" s="3" t="s">
        <v>206</v>
      </c>
      <c r="C204" s="3" t="s">
        <v>207</v>
      </c>
      <c r="D204" s="23" t="s">
        <v>24</v>
      </c>
      <c r="E204" s="14">
        <v>5</v>
      </c>
      <c r="F204" s="14">
        <v>575</v>
      </c>
      <c r="G204" s="4">
        <v>24256</v>
      </c>
      <c r="H204" s="10">
        <v>9</v>
      </c>
      <c r="I204" s="2" t="s">
        <v>14</v>
      </c>
      <c r="J204" s="2" t="s">
        <v>15</v>
      </c>
      <c r="K204" s="2" t="s">
        <v>15</v>
      </c>
    </row>
    <row r="205" spans="1:11" hidden="1">
      <c r="A205" s="12">
        <v>5233</v>
      </c>
      <c r="B205" s="3" t="s">
        <v>208</v>
      </c>
      <c r="C205" s="3" t="s">
        <v>147</v>
      </c>
      <c r="D205" s="23" t="s">
        <v>36</v>
      </c>
      <c r="E205" s="14">
        <v>13</v>
      </c>
      <c r="F205" s="14">
        <v>537</v>
      </c>
      <c r="G205" s="4">
        <v>21381</v>
      </c>
      <c r="H205" s="10">
        <v>3</v>
      </c>
      <c r="I205" s="2" t="s">
        <v>15</v>
      </c>
      <c r="J205" s="2" t="s">
        <v>15</v>
      </c>
      <c r="K205" s="2" t="s">
        <v>14</v>
      </c>
    </row>
    <row r="206" spans="1:11" hidden="1">
      <c r="A206" s="12">
        <v>3910</v>
      </c>
      <c r="B206" s="3" t="s">
        <v>209</v>
      </c>
      <c r="C206" s="3" t="s">
        <v>170</v>
      </c>
      <c r="D206" s="23" t="s">
        <v>27</v>
      </c>
      <c r="E206" s="14">
        <v>12</v>
      </c>
      <c r="F206" s="14">
        <v>167</v>
      </c>
      <c r="G206" s="4">
        <v>32186</v>
      </c>
      <c r="H206" s="10">
        <v>1</v>
      </c>
      <c r="I206" s="2" t="s">
        <v>15</v>
      </c>
      <c r="J206" s="2" t="s">
        <v>14</v>
      </c>
      <c r="K206" s="2" t="s">
        <v>14</v>
      </c>
    </row>
    <row r="207" spans="1:11">
      <c r="A207" s="12">
        <v>2469</v>
      </c>
      <c r="B207" s="3" t="s">
        <v>210</v>
      </c>
      <c r="C207" s="3" t="s">
        <v>84</v>
      </c>
      <c r="D207" s="23" t="s">
        <v>21</v>
      </c>
      <c r="E207" s="14">
        <v>15</v>
      </c>
      <c r="F207" s="14">
        <v>152</v>
      </c>
      <c r="G207" s="4">
        <v>20349</v>
      </c>
      <c r="H207" s="10">
        <v>3</v>
      </c>
      <c r="I207" s="2" t="s">
        <v>15</v>
      </c>
      <c r="J207" s="2" t="s">
        <v>15</v>
      </c>
      <c r="K207" s="2" t="s">
        <v>15</v>
      </c>
    </row>
    <row r="208" spans="1:11" hidden="1">
      <c r="A208" s="12">
        <v>4554</v>
      </c>
      <c r="B208" s="3" t="s">
        <v>211</v>
      </c>
      <c r="C208" s="3" t="s">
        <v>212</v>
      </c>
      <c r="D208" s="23" t="s">
        <v>24</v>
      </c>
      <c r="E208" s="14">
        <v>8</v>
      </c>
      <c r="F208" s="14">
        <v>484</v>
      </c>
      <c r="G208" s="4">
        <v>23663</v>
      </c>
      <c r="H208" s="10">
        <v>4</v>
      </c>
      <c r="I208" s="2" t="s">
        <v>15</v>
      </c>
      <c r="J208" s="2" t="s">
        <v>14</v>
      </c>
      <c r="K208" s="2" t="s">
        <v>14</v>
      </c>
    </row>
    <row r="209" spans="1:11">
      <c r="A209" s="12">
        <v>4033</v>
      </c>
      <c r="B209" s="3" t="s">
        <v>213</v>
      </c>
      <c r="C209" s="3" t="s">
        <v>117</v>
      </c>
      <c r="D209" s="23" t="s">
        <v>118</v>
      </c>
      <c r="E209" s="14">
        <v>10</v>
      </c>
      <c r="F209" s="14">
        <v>797</v>
      </c>
      <c r="G209" s="4">
        <v>24321</v>
      </c>
      <c r="H209" s="10">
        <v>5</v>
      </c>
      <c r="I209" s="2" t="s">
        <v>15</v>
      </c>
      <c r="J209" s="2" t="s">
        <v>15</v>
      </c>
      <c r="K209" s="2" t="s">
        <v>15</v>
      </c>
    </row>
    <row r="210" spans="1:11" hidden="1">
      <c r="A210" s="12">
        <v>3028</v>
      </c>
      <c r="B210" s="3" t="s">
        <v>214</v>
      </c>
      <c r="C210" s="3" t="s">
        <v>97</v>
      </c>
      <c r="D210" s="23" t="s">
        <v>13</v>
      </c>
      <c r="E210" s="14">
        <v>14</v>
      </c>
      <c r="F210" s="14">
        <v>934</v>
      </c>
      <c r="G210" s="4">
        <v>20484</v>
      </c>
      <c r="H210" s="10">
        <v>6</v>
      </c>
      <c r="I210" s="2" t="s">
        <v>15</v>
      </c>
      <c r="J210" s="2" t="s">
        <v>15</v>
      </c>
      <c r="K210" s="2" t="s">
        <v>14</v>
      </c>
    </row>
    <row r="211" spans="1:11" hidden="1">
      <c r="A211" s="12">
        <v>3752</v>
      </c>
      <c r="B211" s="3" t="s">
        <v>215</v>
      </c>
      <c r="C211" s="3" t="s">
        <v>216</v>
      </c>
      <c r="D211" s="23" t="s">
        <v>18</v>
      </c>
      <c r="E211" s="14">
        <v>13</v>
      </c>
      <c r="F211" s="14">
        <v>538</v>
      </c>
      <c r="G211" s="4">
        <v>24268</v>
      </c>
      <c r="H211" s="10">
        <v>8</v>
      </c>
      <c r="I211" s="2" t="s">
        <v>15</v>
      </c>
      <c r="J211" s="2" t="s">
        <v>15</v>
      </c>
      <c r="K211" s="2" t="s">
        <v>14</v>
      </c>
    </row>
    <row r="212" spans="1:11" hidden="1">
      <c r="A212" s="12">
        <v>4864</v>
      </c>
      <c r="B212" s="3" t="s">
        <v>217</v>
      </c>
      <c r="C212" s="3" t="s">
        <v>38</v>
      </c>
      <c r="D212" s="23" t="s">
        <v>39</v>
      </c>
      <c r="E212" s="14">
        <v>9</v>
      </c>
      <c r="F212" s="14">
        <v>682</v>
      </c>
      <c r="G212" s="4">
        <v>31551</v>
      </c>
      <c r="H212" s="10">
        <v>4</v>
      </c>
      <c r="I212" s="2" t="s">
        <v>14</v>
      </c>
      <c r="J212" s="2" t="s">
        <v>14</v>
      </c>
      <c r="K212" s="2" t="s">
        <v>14</v>
      </c>
    </row>
    <row r="213" spans="1:11" hidden="1">
      <c r="A213" s="12">
        <v>2890</v>
      </c>
      <c r="B213" s="3" t="s">
        <v>218</v>
      </c>
      <c r="C213" s="3" t="s">
        <v>142</v>
      </c>
      <c r="D213" s="23" t="s">
        <v>36</v>
      </c>
      <c r="E213" s="14">
        <v>4</v>
      </c>
      <c r="F213" s="14">
        <v>424</v>
      </c>
      <c r="G213" s="4">
        <v>27381</v>
      </c>
      <c r="H213" s="10">
        <v>6</v>
      </c>
      <c r="I213" s="2" t="s">
        <v>14</v>
      </c>
      <c r="J213" s="2" t="s">
        <v>15</v>
      </c>
      <c r="K213" s="2" t="s">
        <v>14</v>
      </c>
    </row>
    <row r="214" spans="1:11">
      <c r="A214" s="12">
        <v>3316</v>
      </c>
      <c r="B214" s="3" t="s">
        <v>219</v>
      </c>
      <c r="C214" s="3" t="s">
        <v>35</v>
      </c>
      <c r="D214" s="23" t="s">
        <v>36</v>
      </c>
      <c r="E214" s="14">
        <v>11</v>
      </c>
      <c r="F214" s="14">
        <v>598</v>
      </c>
      <c r="G214" s="4">
        <v>25993</v>
      </c>
      <c r="H214" s="10">
        <v>8</v>
      </c>
      <c r="I214" s="2" t="s">
        <v>14</v>
      </c>
      <c r="J214" s="2" t="s">
        <v>15</v>
      </c>
      <c r="K214" s="2" t="s">
        <v>15</v>
      </c>
    </row>
    <row r="215" spans="1:11">
      <c r="A215" s="12">
        <v>5514</v>
      </c>
      <c r="B215" s="3" t="s">
        <v>220</v>
      </c>
      <c r="C215" s="3" t="s">
        <v>20</v>
      </c>
      <c r="D215" s="23" t="s">
        <v>21</v>
      </c>
      <c r="E215" s="14">
        <v>10</v>
      </c>
      <c r="F215" s="14">
        <v>671</v>
      </c>
      <c r="G215" s="4">
        <v>21824</v>
      </c>
      <c r="H215" s="10">
        <v>2</v>
      </c>
      <c r="I215" s="2" t="s">
        <v>14</v>
      </c>
      <c r="J215" s="2" t="s">
        <v>15</v>
      </c>
      <c r="K215" s="2" t="s">
        <v>15</v>
      </c>
    </row>
    <row r="216" spans="1:11" hidden="1">
      <c r="A216" s="12">
        <v>5070</v>
      </c>
      <c r="B216" s="3" t="s">
        <v>221</v>
      </c>
      <c r="C216" s="3" t="s">
        <v>107</v>
      </c>
      <c r="D216" s="23" t="s">
        <v>44</v>
      </c>
      <c r="E216" s="14">
        <v>4</v>
      </c>
      <c r="F216" s="14">
        <v>124</v>
      </c>
      <c r="G216" s="4">
        <v>23154</v>
      </c>
      <c r="H216" s="10">
        <v>1</v>
      </c>
      <c r="I216" s="2" t="s">
        <v>15</v>
      </c>
      <c r="J216" s="2" t="s">
        <v>15</v>
      </c>
      <c r="K216" s="2" t="s">
        <v>14</v>
      </c>
    </row>
    <row r="217" spans="1:11" hidden="1">
      <c r="A217" s="12">
        <v>5243</v>
      </c>
      <c r="B217" s="3" t="s">
        <v>222</v>
      </c>
      <c r="C217" s="3" t="s">
        <v>95</v>
      </c>
      <c r="D217" s="23" t="s">
        <v>18</v>
      </c>
      <c r="E217" s="14">
        <v>9</v>
      </c>
      <c r="F217" s="14">
        <v>856</v>
      </c>
      <c r="G217" s="4">
        <v>24133</v>
      </c>
      <c r="H217" s="10">
        <v>1</v>
      </c>
      <c r="I217" s="2" t="s">
        <v>15</v>
      </c>
      <c r="J217" s="2" t="s">
        <v>15</v>
      </c>
      <c r="K217" s="2" t="s">
        <v>14</v>
      </c>
    </row>
    <row r="218" spans="1:11" hidden="1">
      <c r="A218" s="12">
        <v>4448</v>
      </c>
      <c r="B218" s="3" t="s">
        <v>223</v>
      </c>
      <c r="C218" s="3" t="s">
        <v>224</v>
      </c>
      <c r="D218" s="23" t="s">
        <v>118</v>
      </c>
      <c r="E218" s="14">
        <v>11</v>
      </c>
      <c r="F218" s="14">
        <v>427</v>
      </c>
      <c r="G218" s="4">
        <v>33558</v>
      </c>
      <c r="H218" s="10">
        <v>6</v>
      </c>
      <c r="I218" s="2" t="s">
        <v>15</v>
      </c>
      <c r="J218" s="2" t="s">
        <v>15</v>
      </c>
      <c r="K218" s="2" t="s">
        <v>14</v>
      </c>
    </row>
    <row r="219" spans="1:11" hidden="1">
      <c r="A219" s="12">
        <v>4207</v>
      </c>
      <c r="B219" s="3" t="s">
        <v>225</v>
      </c>
      <c r="C219" s="3" t="s">
        <v>12</v>
      </c>
      <c r="D219" s="23" t="s">
        <v>13</v>
      </c>
      <c r="E219" s="14">
        <v>6</v>
      </c>
      <c r="F219" s="14">
        <v>989</v>
      </c>
      <c r="G219" s="4">
        <v>32764</v>
      </c>
      <c r="H219" s="10">
        <v>4</v>
      </c>
      <c r="I219" s="2" t="s">
        <v>14</v>
      </c>
      <c r="J219" s="2" t="s">
        <v>15</v>
      </c>
      <c r="K219" s="2" t="s">
        <v>14</v>
      </c>
    </row>
    <row r="220" spans="1:11" hidden="1">
      <c r="A220" s="12">
        <v>3172</v>
      </c>
      <c r="B220" s="3" t="s">
        <v>226</v>
      </c>
      <c r="C220" s="3" t="s">
        <v>227</v>
      </c>
      <c r="D220" s="23" t="s">
        <v>30</v>
      </c>
      <c r="E220" s="14">
        <v>7</v>
      </c>
      <c r="F220" s="14">
        <v>325</v>
      </c>
      <c r="G220" s="4">
        <v>32795</v>
      </c>
      <c r="H220" s="10">
        <v>4</v>
      </c>
      <c r="I220" s="2" t="s">
        <v>15</v>
      </c>
      <c r="J220" s="2" t="s">
        <v>14</v>
      </c>
      <c r="K220" s="2" t="s">
        <v>14</v>
      </c>
    </row>
    <row r="221" spans="1:11" hidden="1">
      <c r="A221" s="12">
        <v>4800</v>
      </c>
      <c r="B221" s="3" t="s">
        <v>228</v>
      </c>
      <c r="C221" s="3" t="s">
        <v>95</v>
      </c>
      <c r="D221" s="23" t="s">
        <v>18</v>
      </c>
      <c r="E221" s="14">
        <v>8</v>
      </c>
      <c r="F221" s="14">
        <v>991</v>
      </c>
      <c r="G221" s="4">
        <v>27784</v>
      </c>
      <c r="H221" s="10">
        <v>1</v>
      </c>
      <c r="I221" s="2" t="s">
        <v>14</v>
      </c>
      <c r="J221" s="2" t="s">
        <v>14</v>
      </c>
      <c r="K221" s="2" t="s">
        <v>14</v>
      </c>
    </row>
    <row r="222" spans="1:11">
      <c r="A222" s="12">
        <v>3472</v>
      </c>
      <c r="B222" s="3" t="s">
        <v>229</v>
      </c>
      <c r="C222" s="3" t="s">
        <v>230</v>
      </c>
      <c r="D222" s="23" t="s">
        <v>93</v>
      </c>
      <c r="E222" s="14">
        <v>11</v>
      </c>
      <c r="F222" s="14">
        <v>306</v>
      </c>
      <c r="G222" s="4">
        <v>27464</v>
      </c>
      <c r="H222" s="10">
        <v>1</v>
      </c>
      <c r="I222" s="2" t="s">
        <v>15</v>
      </c>
      <c r="J222" s="2" t="s">
        <v>14</v>
      </c>
      <c r="K222" s="2" t="s">
        <v>15</v>
      </c>
    </row>
    <row r="223" spans="1:11">
      <c r="A223" s="12">
        <v>4297</v>
      </c>
      <c r="B223" s="3" t="s">
        <v>231</v>
      </c>
      <c r="C223" s="3" t="s">
        <v>48</v>
      </c>
      <c r="D223" s="23" t="s">
        <v>27</v>
      </c>
      <c r="E223" s="14">
        <v>2</v>
      </c>
      <c r="F223" s="14">
        <v>444</v>
      </c>
      <c r="G223" s="4">
        <v>30340</v>
      </c>
      <c r="H223" s="10">
        <v>1</v>
      </c>
      <c r="I223" s="2" t="s">
        <v>15</v>
      </c>
      <c r="J223" s="2" t="s">
        <v>14</v>
      </c>
      <c r="K223" s="2" t="s">
        <v>15</v>
      </c>
    </row>
    <row r="224" spans="1:11">
      <c r="A224" s="12">
        <v>5379</v>
      </c>
      <c r="B224" s="3" t="s">
        <v>232</v>
      </c>
      <c r="C224" s="3" t="s">
        <v>43</v>
      </c>
      <c r="D224" s="23" t="s">
        <v>44</v>
      </c>
      <c r="E224" s="14">
        <v>13</v>
      </c>
      <c r="F224" s="14">
        <v>195</v>
      </c>
      <c r="G224" s="4">
        <v>27713</v>
      </c>
      <c r="H224" s="10">
        <v>5</v>
      </c>
      <c r="I224" s="2" t="s">
        <v>14</v>
      </c>
      <c r="J224" s="2" t="s">
        <v>15</v>
      </c>
      <c r="K224" s="2" t="s">
        <v>15</v>
      </c>
    </row>
    <row r="225" spans="1:11" hidden="1">
      <c r="A225" s="12">
        <v>5307</v>
      </c>
      <c r="B225" s="3" t="s">
        <v>233</v>
      </c>
      <c r="C225" s="3" t="s">
        <v>17</v>
      </c>
      <c r="D225" s="23" t="s">
        <v>18</v>
      </c>
      <c r="E225" s="14">
        <v>9</v>
      </c>
      <c r="F225" s="14">
        <v>831</v>
      </c>
      <c r="G225" s="4">
        <v>22860</v>
      </c>
      <c r="H225" s="10">
        <v>4</v>
      </c>
      <c r="I225" s="2" t="s">
        <v>14</v>
      </c>
      <c r="J225" s="2" t="s">
        <v>15</v>
      </c>
      <c r="K225" s="2" t="s">
        <v>14</v>
      </c>
    </row>
    <row r="226" spans="1:11">
      <c r="A226" s="12">
        <v>5459</v>
      </c>
      <c r="B226" s="3" t="s">
        <v>234</v>
      </c>
      <c r="C226" s="3" t="s">
        <v>66</v>
      </c>
      <c r="D226" s="23" t="s">
        <v>33</v>
      </c>
      <c r="E226" s="14">
        <v>3</v>
      </c>
      <c r="F226" s="14">
        <v>106</v>
      </c>
      <c r="G226" s="4">
        <v>24859</v>
      </c>
      <c r="H226" s="10">
        <v>8</v>
      </c>
      <c r="I226" s="2" t="s">
        <v>15</v>
      </c>
      <c r="J226" s="2" t="s">
        <v>15</v>
      </c>
      <c r="K226" s="2" t="s">
        <v>15</v>
      </c>
    </row>
    <row r="227" spans="1:11">
      <c r="A227" s="12">
        <v>4124</v>
      </c>
      <c r="B227" s="3" t="s">
        <v>235</v>
      </c>
      <c r="C227" s="3" t="s">
        <v>236</v>
      </c>
      <c r="D227" s="23" t="s">
        <v>27</v>
      </c>
      <c r="E227" s="14">
        <v>15</v>
      </c>
      <c r="F227" s="14">
        <v>353</v>
      </c>
      <c r="G227" s="4">
        <v>22259</v>
      </c>
      <c r="H227" s="10">
        <v>2</v>
      </c>
      <c r="I227" s="2" t="s">
        <v>14</v>
      </c>
      <c r="J227" s="2" t="s">
        <v>14</v>
      </c>
      <c r="K227" s="2" t="s">
        <v>15</v>
      </c>
    </row>
    <row r="228" spans="1:11" hidden="1">
      <c r="A228" s="12">
        <v>4169</v>
      </c>
      <c r="B228" s="3" t="s">
        <v>237</v>
      </c>
      <c r="C228" s="3" t="s">
        <v>12</v>
      </c>
      <c r="D228" s="23" t="s">
        <v>13</v>
      </c>
      <c r="E228" s="14">
        <v>4</v>
      </c>
      <c r="F228" s="14">
        <v>896</v>
      </c>
      <c r="G228" s="4">
        <v>34646</v>
      </c>
      <c r="H228" s="10">
        <v>7</v>
      </c>
      <c r="I228" s="2" t="s">
        <v>14</v>
      </c>
      <c r="J228" s="2" t="s">
        <v>15</v>
      </c>
      <c r="K228" s="2" t="s">
        <v>14</v>
      </c>
    </row>
    <row r="229" spans="1:11" hidden="1">
      <c r="A229" s="12">
        <v>5400</v>
      </c>
      <c r="B229" s="3" t="s">
        <v>238</v>
      </c>
      <c r="C229" s="3" t="s">
        <v>88</v>
      </c>
      <c r="D229" s="23" t="s">
        <v>78</v>
      </c>
      <c r="E229" s="14">
        <v>14</v>
      </c>
      <c r="F229" s="14">
        <v>605</v>
      </c>
      <c r="G229" s="4">
        <v>33188</v>
      </c>
      <c r="H229" s="10">
        <v>1</v>
      </c>
      <c r="I229" s="2" t="s">
        <v>15</v>
      </c>
      <c r="J229" s="2" t="s">
        <v>14</v>
      </c>
      <c r="K229" s="2" t="s">
        <v>14</v>
      </c>
    </row>
    <row r="230" spans="1:11" hidden="1">
      <c r="A230" s="12">
        <v>5592</v>
      </c>
      <c r="B230" s="3" t="s">
        <v>239</v>
      </c>
      <c r="C230" s="3" t="s">
        <v>224</v>
      </c>
      <c r="D230" s="23" t="s">
        <v>118</v>
      </c>
      <c r="E230" s="14">
        <v>6</v>
      </c>
      <c r="F230" s="14">
        <v>403</v>
      </c>
      <c r="G230" s="4">
        <v>23468</v>
      </c>
      <c r="H230" s="10">
        <v>5</v>
      </c>
      <c r="I230" s="2" t="s">
        <v>14</v>
      </c>
      <c r="J230" s="2" t="s">
        <v>15</v>
      </c>
      <c r="K230" s="2" t="s">
        <v>14</v>
      </c>
    </row>
    <row r="231" spans="1:11" hidden="1">
      <c r="A231" s="12">
        <v>5563</v>
      </c>
      <c r="B231" s="3" t="s">
        <v>240</v>
      </c>
      <c r="C231" s="3" t="s">
        <v>95</v>
      </c>
      <c r="D231" s="23" t="s">
        <v>18</v>
      </c>
      <c r="E231" s="14">
        <v>15</v>
      </c>
      <c r="F231" s="14">
        <v>935</v>
      </c>
      <c r="G231" s="4">
        <v>33873</v>
      </c>
      <c r="H231" s="10">
        <v>4</v>
      </c>
      <c r="I231" s="2" t="s">
        <v>15</v>
      </c>
      <c r="J231" s="2" t="s">
        <v>15</v>
      </c>
      <c r="K231" s="2" t="s">
        <v>14</v>
      </c>
    </row>
    <row r="232" spans="1:11" hidden="1">
      <c r="A232" s="12">
        <v>4149</v>
      </c>
      <c r="B232" s="3" t="s">
        <v>241</v>
      </c>
      <c r="C232" s="3" t="s">
        <v>117</v>
      </c>
      <c r="D232" s="23" t="s">
        <v>118</v>
      </c>
      <c r="E232" s="14">
        <v>4</v>
      </c>
      <c r="F232" s="14">
        <v>409</v>
      </c>
      <c r="G232" s="4">
        <v>21173</v>
      </c>
      <c r="H232" s="10">
        <v>3</v>
      </c>
      <c r="I232" s="2" t="s">
        <v>14</v>
      </c>
      <c r="J232" s="2" t="s">
        <v>14</v>
      </c>
      <c r="K232" s="2" t="s">
        <v>14</v>
      </c>
    </row>
    <row r="233" spans="1:11">
      <c r="A233" s="12">
        <v>4421</v>
      </c>
      <c r="B233" s="3" t="s">
        <v>242</v>
      </c>
      <c r="C233" s="3" t="s">
        <v>70</v>
      </c>
      <c r="D233" s="23" t="s">
        <v>71</v>
      </c>
      <c r="E233" s="14">
        <v>8</v>
      </c>
      <c r="F233" s="14">
        <v>345</v>
      </c>
      <c r="G233" s="4">
        <v>20399</v>
      </c>
      <c r="H233" s="10">
        <v>4</v>
      </c>
      <c r="I233" s="2" t="s">
        <v>14</v>
      </c>
      <c r="J233" s="2" t="s">
        <v>14</v>
      </c>
      <c r="K233" s="2" t="s">
        <v>15</v>
      </c>
    </row>
    <row r="234" spans="1:11" hidden="1">
      <c r="A234" s="12">
        <v>4331</v>
      </c>
      <c r="B234" s="3" t="s">
        <v>243</v>
      </c>
      <c r="C234" s="3" t="s">
        <v>244</v>
      </c>
      <c r="D234" s="23" t="s">
        <v>64</v>
      </c>
      <c r="E234" s="14">
        <v>15</v>
      </c>
      <c r="F234" s="14">
        <v>408</v>
      </c>
      <c r="G234" s="4">
        <v>26758</v>
      </c>
      <c r="H234" s="10">
        <v>7</v>
      </c>
      <c r="I234" s="2" t="s">
        <v>14</v>
      </c>
      <c r="J234" s="2" t="s">
        <v>15</v>
      </c>
      <c r="K234" s="2" t="s">
        <v>14</v>
      </c>
    </row>
    <row r="235" spans="1:11">
      <c r="A235" s="12">
        <v>4660</v>
      </c>
      <c r="B235" s="3" t="s">
        <v>245</v>
      </c>
      <c r="C235" s="3" t="s">
        <v>12</v>
      </c>
      <c r="D235" s="23" t="s">
        <v>13</v>
      </c>
      <c r="E235" s="14">
        <v>4</v>
      </c>
      <c r="F235" s="14">
        <v>705</v>
      </c>
      <c r="G235" s="4">
        <v>28812</v>
      </c>
      <c r="H235" s="10">
        <v>2</v>
      </c>
      <c r="I235" s="2" t="s">
        <v>14</v>
      </c>
      <c r="J235" s="2" t="s">
        <v>14</v>
      </c>
      <c r="K235" s="2" t="s">
        <v>15</v>
      </c>
    </row>
    <row r="236" spans="1:11">
      <c r="A236" s="12">
        <v>3906</v>
      </c>
      <c r="B236" s="3" t="s">
        <v>246</v>
      </c>
      <c r="C236" s="3" t="s">
        <v>167</v>
      </c>
      <c r="D236" s="23" t="s">
        <v>21</v>
      </c>
      <c r="E236" s="14">
        <v>2</v>
      </c>
      <c r="F236" s="14">
        <v>318</v>
      </c>
      <c r="G236" s="4">
        <v>27931</v>
      </c>
      <c r="H236" s="10">
        <v>3</v>
      </c>
      <c r="I236" s="2" t="s">
        <v>15</v>
      </c>
      <c r="J236" s="2" t="s">
        <v>14</v>
      </c>
      <c r="K236" s="2" t="s">
        <v>15</v>
      </c>
    </row>
    <row r="237" spans="1:11">
      <c r="A237" s="12">
        <v>2774</v>
      </c>
      <c r="B237" s="3" t="s">
        <v>247</v>
      </c>
      <c r="C237" s="3" t="s">
        <v>155</v>
      </c>
      <c r="D237" s="23" t="s">
        <v>93</v>
      </c>
      <c r="E237" s="14">
        <v>13</v>
      </c>
      <c r="F237" s="14">
        <v>475</v>
      </c>
      <c r="G237" s="4">
        <v>20627</v>
      </c>
      <c r="H237" s="10">
        <v>10</v>
      </c>
      <c r="I237" s="2" t="s">
        <v>15</v>
      </c>
      <c r="J237" s="2" t="s">
        <v>15</v>
      </c>
      <c r="K237" s="2" t="s">
        <v>15</v>
      </c>
    </row>
    <row r="238" spans="1:11" hidden="1">
      <c r="A238" s="12">
        <v>5325</v>
      </c>
      <c r="B238" s="3" t="s">
        <v>248</v>
      </c>
      <c r="C238" s="3" t="s">
        <v>20</v>
      </c>
      <c r="D238" s="23" t="s">
        <v>21</v>
      </c>
      <c r="E238" s="14">
        <v>15</v>
      </c>
      <c r="F238" s="14">
        <v>208</v>
      </c>
      <c r="G238" s="4">
        <v>21343</v>
      </c>
      <c r="H238" s="10">
        <v>6</v>
      </c>
      <c r="I238" s="2" t="s">
        <v>14</v>
      </c>
      <c r="J238" s="2" t="s">
        <v>14</v>
      </c>
      <c r="K238" s="2" t="s">
        <v>14</v>
      </c>
    </row>
    <row r="239" spans="1:11">
      <c r="A239" s="12">
        <v>3604</v>
      </c>
      <c r="B239" s="3" t="s">
        <v>249</v>
      </c>
      <c r="C239" s="3" t="s">
        <v>12</v>
      </c>
      <c r="D239" s="23" t="s">
        <v>13</v>
      </c>
      <c r="E239" s="14">
        <v>8</v>
      </c>
      <c r="F239" s="14">
        <v>684</v>
      </c>
      <c r="G239" s="4">
        <v>34731</v>
      </c>
      <c r="H239" s="10">
        <v>3</v>
      </c>
      <c r="I239" s="2" t="s">
        <v>14</v>
      </c>
      <c r="J239" s="2" t="s">
        <v>15</v>
      </c>
      <c r="K239" s="2" t="s">
        <v>15</v>
      </c>
    </row>
    <row r="240" spans="1:11" hidden="1">
      <c r="A240" s="12">
        <v>2673</v>
      </c>
      <c r="B240" s="3" t="s">
        <v>250</v>
      </c>
      <c r="C240" s="3" t="s">
        <v>251</v>
      </c>
      <c r="D240" s="23" t="s">
        <v>18</v>
      </c>
      <c r="E240" s="14">
        <v>6</v>
      </c>
      <c r="F240" s="14">
        <v>403</v>
      </c>
      <c r="G240" s="4">
        <v>20878</v>
      </c>
      <c r="H240" s="10">
        <v>10</v>
      </c>
      <c r="I240" s="2" t="s">
        <v>14</v>
      </c>
      <c r="J240" s="2" t="s">
        <v>14</v>
      </c>
      <c r="K240" s="2" t="s">
        <v>14</v>
      </c>
    </row>
    <row r="241" spans="1:11" hidden="1">
      <c r="A241" s="12">
        <v>2826</v>
      </c>
      <c r="B241" s="3" t="s">
        <v>252</v>
      </c>
      <c r="C241" s="3" t="s">
        <v>12</v>
      </c>
      <c r="D241" s="23" t="s">
        <v>13</v>
      </c>
      <c r="E241" s="14">
        <v>3</v>
      </c>
      <c r="F241" s="14">
        <v>900</v>
      </c>
      <c r="G241" s="4">
        <v>28734</v>
      </c>
      <c r="H241" s="10">
        <v>2</v>
      </c>
      <c r="I241" s="2" t="s">
        <v>14</v>
      </c>
      <c r="J241" s="2" t="s">
        <v>14</v>
      </c>
      <c r="K241" s="2" t="s">
        <v>14</v>
      </c>
    </row>
    <row r="242" spans="1:11">
      <c r="A242" s="12">
        <v>4735</v>
      </c>
      <c r="B242" s="3" t="s">
        <v>253</v>
      </c>
      <c r="C242" s="3" t="s">
        <v>70</v>
      </c>
      <c r="D242" s="23" t="s">
        <v>71</v>
      </c>
      <c r="E242" s="14">
        <v>13</v>
      </c>
      <c r="F242" s="14">
        <v>294</v>
      </c>
      <c r="G242" s="4">
        <v>23949</v>
      </c>
      <c r="H242" s="10">
        <v>7</v>
      </c>
      <c r="I242" s="2" t="s">
        <v>14</v>
      </c>
      <c r="J242" s="2" t="s">
        <v>14</v>
      </c>
      <c r="K242" s="2" t="s">
        <v>15</v>
      </c>
    </row>
    <row r="243" spans="1:11">
      <c r="A243" s="12">
        <v>2546</v>
      </c>
      <c r="B243" s="3" t="s">
        <v>254</v>
      </c>
      <c r="C243" s="3" t="s">
        <v>41</v>
      </c>
      <c r="D243" s="23" t="s">
        <v>27</v>
      </c>
      <c r="E243" s="14">
        <v>15</v>
      </c>
      <c r="F243" s="14">
        <v>382</v>
      </c>
      <c r="G243" s="4">
        <v>26356</v>
      </c>
      <c r="H243" s="10">
        <v>4</v>
      </c>
      <c r="I243" s="2" t="s">
        <v>14</v>
      </c>
      <c r="J243" s="2" t="s">
        <v>14</v>
      </c>
      <c r="K243" s="2" t="s">
        <v>15</v>
      </c>
    </row>
    <row r="244" spans="1:11">
      <c r="A244" s="12">
        <v>2509</v>
      </c>
      <c r="B244" s="3" t="s">
        <v>255</v>
      </c>
      <c r="C244" s="3" t="s">
        <v>107</v>
      </c>
      <c r="D244" s="23" t="s">
        <v>44</v>
      </c>
      <c r="E244" s="14">
        <v>13</v>
      </c>
      <c r="F244" s="14">
        <v>606</v>
      </c>
      <c r="G244" s="4">
        <v>27342</v>
      </c>
      <c r="H244" s="10">
        <v>9</v>
      </c>
      <c r="I244" s="2" t="s">
        <v>15</v>
      </c>
      <c r="J244" s="2" t="s">
        <v>15</v>
      </c>
      <c r="K244" s="2" t="s">
        <v>15</v>
      </c>
    </row>
    <row r="245" spans="1:11">
      <c r="A245" s="12">
        <v>2851</v>
      </c>
      <c r="B245" s="3" t="s">
        <v>256</v>
      </c>
      <c r="C245" s="3" t="s">
        <v>145</v>
      </c>
      <c r="D245" s="23" t="s">
        <v>18</v>
      </c>
      <c r="E245" s="14">
        <v>12</v>
      </c>
      <c r="F245" s="14">
        <v>735</v>
      </c>
      <c r="G245" s="4">
        <v>34216</v>
      </c>
      <c r="H245" s="10">
        <v>4</v>
      </c>
      <c r="I245" s="2" t="s">
        <v>15</v>
      </c>
      <c r="J245" s="2" t="s">
        <v>15</v>
      </c>
      <c r="K245" s="2" t="s">
        <v>15</v>
      </c>
    </row>
    <row r="246" spans="1:11">
      <c r="A246" s="12">
        <v>4932</v>
      </c>
      <c r="B246" s="3" t="s">
        <v>257</v>
      </c>
      <c r="C246" s="3" t="s">
        <v>20</v>
      </c>
      <c r="D246" s="23" t="s">
        <v>21</v>
      </c>
      <c r="E246" s="14">
        <v>13</v>
      </c>
      <c r="F246" s="14">
        <v>12</v>
      </c>
      <c r="G246" s="4">
        <v>27620</v>
      </c>
      <c r="H246" s="10">
        <v>6</v>
      </c>
      <c r="I246" s="2" t="s">
        <v>15</v>
      </c>
      <c r="J246" s="2" t="s">
        <v>14</v>
      </c>
      <c r="K246" s="2" t="s">
        <v>15</v>
      </c>
    </row>
    <row r="247" spans="1:11">
      <c r="A247" s="12">
        <v>2572</v>
      </c>
      <c r="B247" s="3" t="s">
        <v>258</v>
      </c>
      <c r="C247" s="3" t="s">
        <v>163</v>
      </c>
      <c r="D247" s="23" t="s">
        <v>18</v>
      </c>
      <c r="E247" s="14">
        <v>5</v>
      </c>
      <c r="F247" s="14">
        <v>713</v>
      </c>
      <c r="G247" s="4">
        <v>26495</v>
      </c>
      <c r="H247" s="10">
        <v>3</v>
      </c>
      <c r="I247" s="2" t="s">
        <v>14</v>
      </c>
      <c r="J247" s="2" t="s">
        <v>14</v>
      </c>
      <c r="K247" s="2" t="s">
        <v>15</v>
      </c>
    </row>
    <row r="248" spans="1:11">
      <c r="A248" s="12">
        <v>5136</v>
      </c>
      <c r="B248" s="3" t="s">
        <v>259</v>
      </c>
      <c r="C248" s="3" t="s">
        <v>236</v>
      </c>
      <c r="D248" s="23" t="s">
        <v>27</v>
      </c>
      <c r="E248" s="14">
        <v>7</v>
      </c>
      <c r="F248" s="14">
        <v>226</v>
      </c>
      <c r="G248" s="4">
        <v>23802</v>
      </c>
      <c r="H248" s="10">
        <v>7</v>
      </c>
      <c r="I248" s="2" t="s">
        <v>15</v>
      </c>
      <c r="J248" s="2" t="s">
        <v>14</v>
      </c>
      <c r="K248" s="2" t="s">
        <v>15</v>
      </c>
    </row>
    <row r="249" spans="1:11">
      <c r="A249" s="12">
        <v>3669</v>
      </c>
      <c r="B249" s="3" t="s">
        <v>260</v>
      </c>
      <c r="C249" s="3" t="s">
        <v>43</v>
      </c>
      <c r="D249" s="23" t="s">
        <v>44</v>
      </c>
      <c r="E249" s="14">
        <v>9</v>
      </c>
      <c r="F249" s="14">
        <v>939</v>
      </c>
      <c r="G249" s="4">
        <v>30949</v>
      </c>
      <c r="H249" s="10">
        <v>2</v>
      </c>
      <c r="I249" s="2" t="s">
        <v>15</v>
      </c>
      <c r="J249" s="2" t="s">
        <v>14</v>
      </c>
      <c r="K249" s="2" t="s">
        <v>15</v>
      </c>
    </row>
    <row r="250" spans="1:11" hidden="1">
      <c r="A250" s="12">
        <v>4705</v>
      </c>
      <c r="B250" s="3" t="s">
        <v>261</v>
      </c>
      <c r="C250" s="3" t="s">
        <v>38</v>
      </c>
      <c r="D250" s="23" t="s">
        <v>39</v>
      </c>
      <c r="E250" s="14">
        <v>1</v>
      </c>
      <c r="F250" s="14">
        <v>718</v>
      </c>
      <c r="G250" s="4">
        <v>20732</v>
      </c>
      <c r="H250" s="10">
        <v>8</v>
      </c>
      <c r="I250" s="2" t="s">
        <v>14</v>
      </c>
      <c r="J250" s="2" t="s">
        <v>14</v>
      </c>
      <c r="K250" s="2" t="s">
        <v>14</v>
      </c>
    </row>
    <row r="251" spans="1:11" hidden="1">
      <c r="A251" s="12">
        <v>3032</v>
      </c>
      <c r="B251" s="3" t="s">
        <v>262</v>
      </c>
      <c r="C251" s="3" t="s">
        <v>167</v>
      </c>
      <c r="D251" s="23" t="s">
        <v>21</v>
      </c>
      <c r="E251" s="14">
        <v>3</v>
      </c>
      <c r="F251" s="14">
        <v>803</v>
      </c>
      <c r="G251" s="4">
        <v>21965</v>
      </c>
      <c r="H251" s="10">
        <v>8</v>
      </c>
      <c r="I251" s="2" t="s">
        <v>14</v>
      </c>
      <c r="J251" s="2" t="s">
        <v>14</v>
      </c>
      <c r="K251" s="2" t="s">
        <v>14</v>
      </c>
    </row>
    <row r="252" spans="1:11" hidden="1">
      <c r="A252" s="12">
        <v>5222</v>
      </c>
      <c r="B252" s="3" t="s">
        <v>263</v>
      </c>
      <c r="C252" s="3" t="s">
        <v>140</v>
      </c>
      <c r="D252" s="23" t="s">
        <v>39</v>
      </c>
      <c r="E252" s="14">
        <v>7</v>
      </c>
      <c r="F252" s="14">
        <v>340</v>
      </c>
      <c r="G252" s="4">
        <v>20134</v>
      </c>
      <c r="H252" s="10">
        <v>3</v>
      </c>
      <c r="I252" s="2" t="s">
        <v>14</v>
      </c>
      <c r="J252" s="2" t="s">
        <v>15</v>
      </c>
      <c r="K252" s="2" t="s">
        <v>14</v>
      </c>
    </row>
    <row r="253" spans="1:11" hidden="1">
      <c r="A253" s="12">
        <v>3091</v>
      </c>
      <c r="B253" s="3" t="s">
        <v>264</v>
      </c>
      <c r="C253" s="3" t="s">
        <v>12</v>
      </c>
      <c r="D253" s="23" t="s">
        <v>13</v>
      </c>
      <c r="E253" s="14">
        <v>7</v>
      </c>
      <c r="F253" s="14">
        <v>463</v>
      </c>
      <c r="G253" s="4">
        <v>26018</v>
      </c>
      <c r="H253" s="10">
        <v>4</v>
      </c>
      <c r="I253" s="2" t="s">
        <v>14</v>
      </c>
      <c r="J253" s="2" t="s">
        <v>15</v>
      </c>
      <c r="K253" s="2" t="s">
        <v>14</v>
      </c>
    </row>
    <row r="254" spans="1:11">
      <c r="A254" s="12">
        <v>3363</v>
      </c>
      <c r="B254" s="3" t="s">
        <v>265</v>
      </c>
      <c r="C254" s="3" t="s">
        <v>84</v>
      </c>
      <c r="D254" s="23" t="s">
        <v>21</v>
      </c>
      <c r="E254" s="14">
        <v>5</v>
      </c>
      <c r="F254" s="14">
        <v>58</v>
      </c>
      <c r="G254" s="4">
        <v>22159</v>
      </c>
      <c r="H254" s="10">
        <v>1</v>
      </c>
      <c r="I254" s="2" t="s">
        <v>14</v>
      </c>
      <c r="J254" s="2" t="s">
        <v>15</v>
      </c>
      <c r="K254" s="2" t="s">
        <v>15</v>
      </c>
    </row>
    <row r="255" spans="1:11" hidden="1">
      <c r="A255" s="12">
        <v>5122</v>
      </c>
      <c r="B255" s="3" t="s">
        <v>266</v>
      </c>
      <c r="C255" s="3" t="s">
        <v>244</v>
      </c>
      <c r="D255" s="23" t="s">
        <v>64</v>
      </c>
      <c r="E255" s="14">
        <v>9</v>
      </c>
      <c r="F255" s="14">
        <v>308</v>
      </c>
      <c r="G255" s="4">
        <v>28756</v>
      </c>
      <c r="H255" s="10">
        <v>1</v>
      </c>
      <c r="I255" s="2" t="s">
        <v>15</v>
      </c>
      <c r="J255" s="2" t="s">
        <v>14</v>
      </c>
      <c r="K255" s="2" t="s">
        <v>14</v>
      </c>
    </row>
    <row r="256" spans="1:11" hidden="1">
      <c r="A256" s="12">
        <v>2400</v>
      </c>
      <c r="B256" s="3" t="s">
        <v>267</v>
      </c>
      <c r="C256" s="3" t="s">
        <v>113</v>
      </c>
      <c r="D256" s="23" t="s">
        <v>105</v>
      </c>
      <c r="E256" s="14">
        <v>2</v>
      </c>
      <c r="F256" s="14">
        <v>54</v>
      </c>
      <c r="G256" s="4">
        <v>27199</v>
      </c>
      <c r="H256" s="10">
        <v>2</v>
      </c>
      <c r="I256" s="2" t="s">
        <v>14</v>
      </c>
      <c r="J256" s="2" t="s">
        <v>15</v>
      </c>
      <c r="K256" s="2" t="s">
        <v>14</v>
      </c>
    </row>
    <row r="257" spans="1:11">
      <c r="A257" s="12">
        <v>3372</v>
      </c>
      <c r="B257" s="3" t="s">
        <v>268</v>
      </c>
      <c r="C257" s="3" t="s">
        <v>26</v>
      </c>
      <c r="D257" s="23" t="s">
        <v>27</v>
      </c>
      <c r="E257" s="14">
        <v>5</v>
      </c>
      <c r="F257" s="14">
        <v>749</v>
      </c>
      <c r="G257" s="4">
        <v>31385</v>
      </c>
      <c r="H257" s="10">
        <v>9</v>
      </c>
      <c r="I257" s="2" t="s">
        <v>15</v>
      </c>
      <c r="J257" s="2" t="s">
        <v>15</v>
      </c>
      <c r="K257" s="2" t="s">
        <v>15</v>
      </c>
    </row>
    <row r="258" spans="1:11">
      <c r="A258" s="12">
        <v>3358</v>
      </c>
      <c r="B258" s="3" t="s">
        <v>269</v>
      </c>
      <c r="C258" s="3" t="s">
        <v>104</v>
      </c>
      <c r="D258" s="23" t="s">
        <v>105</v>
      </c>
      <c r="E258" s="14">
        <v>2</v>
      </c>
      <c r="F258" s="14">
        <v>272</v>
      </c>
      <c r="G258" s="4">
        <v>20787</v>
      </c>
      <c r="H258" s="10">
        <v>6</v>
      </c>
      <c r="I258" s="2" t="s">
        <v>15</v>
      </c>
      <c r="J258" s="2" t="s">
        <v>14</v>
      </c>
      <c r="K258" s="2" t="s">
        <v>15</v>
      </c>
    </row>
    <row r="259" spans="1:11">
      <c r="A259" s="12">
        <v>3936</v>
      </c>
      <c r="B259" s="3" t="s">
        <v>270</v>
      </c>
      <c r="C259" s="3" t="s">
        <v>20</v>
      </c>
      <c r="D259" s="23" t="s">
        <v>21</v>
      </c>
      <c r="E259" s="14">
        <v>14</v>
      </c>
      <c r="F259" s="14">
        <v>245</v>
      </c>
      <c r="G259" s="4">
        <v>34810</v>
      </c>
      <c r="H259" s="10">
        <v>8</v>
      </c>
      <c r="I259" s="2" t="s">
        <v>15</v>
      </c>
      <c r="J259" s="2" t="s">
        <v>14</v>
      </c>
      <c r="K259" s="2" t="s">
        <v>15</v>
      </c>
    </row>
    <row r="260" spans="1:11">
      <c r="A260" s="12">
        <v>3190</v>
      </c>
      <c r="B260" s="3" t="s">
        <v>271</v>
      </c>
      <c r="C260" s="3" t="s">
        <v>23</v>
      </c>
      <c r="D260" s="23" t="s">
        <v>24</v>
      </c>
      <c r="E260" s="14">
        <v>14</v>
      </c>
      <c r="F260" s="14">
        <v>356</v>
      </c>
      <c r="G260" s="4">
        <v>31433</v>
      </c>
      <c r="H260" s="10">
        <v>9</v>
      </c>
      <c r="I260" s="2" t="s">
        <v>14</v>
      </c>
      <c r="J260" s="2" t="s">
        <v>14</v>
      </c>
      <c r="K260" s="2" t="s">
        <v>15</v>
      </c>
    </row>
    <row r="261" spans="1:11" hidden="1">
      <c r="A261" s="12">
        <v>5531</v>
      </c>
      <c r="B261" s="3" t="s">
        <v>272</v>
      </c>
      <c r="C261" s="3" t="s">
        <v>273</v>
      </c>
      <c r="D261" s="23" t="s">
        <v>118</v>
      </c>
      <c r="E261" s="14">
        <v>1</v>
      </c>
      <c r="F261" s="14">
        <v>699</v>
      </c>
      <c r="G261" s="4">
        <v>27016</v>
      </c>
      <c r="H261" s="10">
        <v>6</v>
      </c>
      <c r="I261" s="2" t="s">
        <v>15</v>
      </c>
      <c r="J261" s="2" t="s">
        <v>14</v>
      </c>
      <c r="K261" s="2" t="s">
        <v>14</v>
      </c>
    </row>
    <row r="262" spans="1:11">
      <c r="A262" s="12">
        <v>4572</v>
      </c>
      <c r="B262" s="3" t="s">
        <v>274</v>
      </c>
      <c r="C262" s="3" t="s">
        <v>97</v>
      </c>
      <c r="D262" s="23" t="s">
        <v>13</v>
      </c>
      <c r="E262" s="14">
        <v>14</v>
      </c>
      <c r="F262" s="14">
        <v>921</v>
      </c>
      <c r="G262" s="4">
        <v>26857</v>
      </c>
      <c r="H262" s="10">
        <v>5</v>
      </c>
      <c r="I262" s="2" t="s">
        <v>14</v>
      </c>
      <c r="J262" s="2" t="s">
        <v>14</v>
      </c>
      <c r="K262" s="2" t="s">
        <v>15</v>
      </c>
    </row>
    <row r="263" spans="1:11" hidden="1">
      <c r="A263" s="12">
        <v>4576</v>
      </c>
      <c r="B263" s="3" t="s">
        <v>275</v>
      </c>
      <c r="C263" s="3" t="s">
        <v>97</v>
      </c>
      <c r="D263" s="23" t="s">
        <v>13</v>
      </c>
      <c r="E263" s="14">
        <v>5</v>
      </c>
      <c r="F263" s="14">
        <v>349</v>
      </c>
      <c r="G263" s="4">
        <v>24372</v>
      </c>
      <c r="H263" s="10">
        <v>6</v>
      </c>
      <c r="I263" s="2" t="s">
        <v>14</v>
      </c>
      <c r="J263" s="2" t="s">
        <v>15</v>
      </c>
      <c r="K263" s="2" t="s">
        <v>14</v>
      </c>
    </row>
    <row r="264" spans="1:11" hidden="1">
      <c r="A264" s="12">
        <v>5485</v>
      </c>
      <c r="B264" s="3" t="s">
        <v>276</v>
      </c>
      <c r="C264" s="3" t="s">
        <v>95</v>
      </c>
      <c r="D264" s="23" t="s">
        <v>18</v>
      </c>
      <c r="E264" s="14">
        <v>10</v>
      </c>
      <c r="F264" s="14">
        <v>986</v>
      </c>
      <c r="G264" s="4">
        <v>34098</v>
      </c>
      <c r="H264" s="10">
        <v>5</v>
      </c>
      <c r="I264" s="2" t="s">
        <v>15</v>
      </c>
      <c r="J264" s="2" t="s">
        <v>14</v>
      </c>
      <c r="K264" s="2" t="s">
        <v>14</v>
      </c>
    </row>
    <row r="265" spans="1:11">
      <c r="A265" s="12">
        <v>4301</v>
      </c>
      <c r="B265" s="3" t="s">
        <v>277</v>
      </c>
      <c r="C265" s="3" t="s">
        <v>20</v>
      </c>
      <c r="D265" s="23" t="s">
        <v>21</v>
      </c>
      <c r="E265" s="14">
        <v>15</v>
      </c>
      <c r="F265" s="14">
        <v>592</v>
      </c>
      <c r="G265" s="4">
        <v>32256</v>
      </c>
      <c r="H265" s="10">
        <v>2</v>
      </c>
      <c r="I265" s="2" t="s">
        <v>15</v>
      </c>
      <c r="J265" s="2" t="s">
        <v>15</v>
      </c>
      <c r="K265" s="2" t="s">
        <v>15</v>
      </c>
    </row>
    <row r="266" spans="1:11" hidden="1">
      <c r="A266" s="12">
        <v>5491</v>
      </c>
      <c r="B266" s="3" t="s">
        <v>278</v>
      </c>
      <c r="C266" s="3" t="s">
        <v>17</v>
      </c>
      <c r="D266" s="23" t="s">
        <v>18</v>
      </c>
      <c r="E266" s="14">
        <v>6</v>
      </c>
      <c r="F266" s="14">
        <v>779</v>
      </c>
      <c r="G266" s="4">
        <v>28354</v>
      </c>
      <c r="H266" s="10">
        <v>9</v>
      </c>
      <c r="I266" s="2" t="s">
        <v>15</v>
      </c>
      <c r="J266" s="2" t="s">
        <v>15</v>
      </c>
      <c r="K266" s="2" t="s">
        <v>14</v>
      </c>
    </row>
    <row r="267" spans="1:11">
      <c r="A267" s="12">
        <v>4233</v>
      </c>
      <c r="B267" s="3" t="s">
        <v>279</v>
      </c>
      <c r="C267" s="3" t="s">
        <v>41</v>
      </c>
      <c r="D267" s="23" t="s">
        <v>27</v>
      </c>
      <c r="E267" s="14">
        <v>5</v>
      </c>
      <c r="F267" s="14">
        <v>973</v>
      </c>
      <c r="G267" s="4">
        <v>30024</v>
      </c>
      <c r="H267" s="10">
        <v>6</v>
      </c>
      <c r="I267" s="2" t="s">
        <v>15</v>
      </c>
      <c r="J267" s="2" t="s">
        <v>15</v>
      </c>
      <c r="K267" s="2" t="s">
        <v>15</v>
      </c>
    </row>
    <row r="268" spans="1:11" hidden="1">
      <c r="A268" s="12">
        <v>4834</v>
      </c>
      <c r="B268" s="3" t="s">
        <v>280</v>
      </c>
      <c r="C268" s="3" t="s">
        <v>281</v>
      </c>
      <c r="D268" s="23" t="s">
        <v>44</v>
      </c>
      <c r="E268" s="14">
        <v>8</v>
      </c>
      <c r="F268" s="14">
        <v>274</v>
      </c>
      <c r="G268" s="4">
        <v>29561</v>
      </c>
      <c r="H268" s="10">
        <v>1</v>
      </c>
      <c r="I268" s="2" t="s">
        <v>15</v>
      </c>
      <c r="J268" s="2" t="s">
        <v>14</v>
      </c>
      <c r="K268" s="2" t="s">
        <v>14</v>
      </c>
    </row>
    <row r="269" spans="1:11">
      <c r="A269" s="12">
        <v>3068</v>
      </c>
      <c r="B269" s="3" t="s">
        <v>282</v>
      </c>
      <c r="C269" s="3" t="s">
        <v>140</v>
      </c>
      <c r="D269" s="23" t="s">
        <v>39</v>
      </c>
      <c r="E269" s="14">
        <v>4</v>
      </c>
      <c r="F269" s="14">
        <v>997</v>
      </c>
      <c r="G269" s="4">
        <v>23040</v>
      </c>
      <c r="H269" s="10">
        <v>4</v>
      </c>
      <c r="I269" s="2" t="s">
        <v>15</v>
      </c>
      <c r="J269" s="2" t="s">
        <v>15</v>
      </c>
      <c r="K269" s="2" t="s">
        <v>15</v>
      </c>
    </row>
    <row r="270" spans="1:11">
      <c r="A270" s="12">
        <v>5553</v>
      </c>
      <c r="B270" s="3" t="s">
        <v>283</v>
      </c>
      <c r="C270" s="3" t="s">
        <v>17</v>
      </c>
      <c r="D270" s="23" t="s">
        <v>18</v>
      </c>
      <c r="E270" s="14">
        <v>10</v>
      </c>
      <c r="F270" s="14">
        <v>628</v>
      </c>
      <c r="G270" s="4">
        <v>31500</v>
      </c>
      <c r="H270" s="10">
        <v>10</v>
      </c>
      <c r="I270" s="2" t="s">
        <v>15</v>
      </c>
      <c r="J270" s="2" t="s">
        <v>14</v>
      </c>
      <c r="K270" s="2" t="s">
        <v>15</v>
      </c>
    </row>
    <row r="271" spans="1:11" hidden="1">
      <c r="A271" s="12">
        <v>4699</v>
      </c>
      <c r="B271" s="3" t="s">
        <v>284</v>
      </c>
      <c r="C271" s="3" t="s">
        <v>17</v>
      </c>
      <c r="D271" s="23" t="s">
        <v>18</v>
      </c>
      <c r="E271" s="14">
        <v>13</v>
      </c>
      <c r="F271" s="14">
        <v>487</v>
      </c>
      <c r="G271" s="4">
        <v>34854</v>
      </c>
      <c r="H271" s="10">
        <v>2</v>
      </c>
      <c r="I271" s="2" t="s">
        <v>15</v>
      </c>
      <c r="J271" s="2" t="s">
        <v>14</v>
      </c>
      <c r="K271" s="2" t="s">
        <v>14</v>
      </c>
    </row>
    <row r="272" spans="1:11" hidden="1">
      <c r="A272" s="12">
        <v>5443</v>
      </c>
      <c r="B272" s="3" t="s">
        <v>285</v>
      </c>
      <c r="C272" s="3" t="s">
        <v>286</v>
      </c>
      <c r="D272" s="23" t="s">
        <v>78</v>
      </c>
      <c r="E272" s="14">
        <v>9</v>
      </c>
      <c r="F272" s="14">
        <v>190</v>
      </c>
      <c r="G272" s="4">
        <v>29642</v>
      </c>
      <c r="H272" s="10">
        <v>3</v>
      </c>
      <c r="I272" s="2" t="s">
        <v>14</v>
      </c>
      <c r="J272" s="2" t="s">
        <v>15</v>
      </c>
      <c r="K272" s="2" t="s">
        <v>14</v>
      </c>
    </row>
    <row r="273" spans="1:11" hidden="1">
      <c r="A273" s="12">
        <v>4246</v>
      </c>
      <c r="B273" s="3" t="s">
        <v>287</v>
      </c>
      <c r="C273" s="3" t="s">
        <v>155</v>
      </c>
      <c r="D273" s="23" t="s">
        <v>93</v>
      </c>
      <c r="E273" s="14">
        <v>6</v>
      </c>
      <c r="F273" s="14">
        <v>8</v>
      </c>
      <c r="G273" s="4">
        <v>24103</v>
      </c>
      <c r="H273" s="10">
        <v>7</v>
      </c>
      <c r="I273" s="2" t="s">
        <v>14</v>
      </c>
      <c r="J273" s="2" t="s">
        <v>15</v>
      </c>
      <c r="K273" s="2" t="s">
        <v>14</v>
      </c>
    </row>
    <row r="274" spans="1:11">
      <c r="A274" s="12">
        <v>4353</v>
      </c>
      <c r="B274" s="3" t="s">
        <v>288</v>
      </c>
      <c r="C274" s="3" t="s">
        <v>12</v>
      </c>
      <c r="D274" s="23" t="s">
        <v>13</v>
      </c>
      <c r="E274" s="14">
        <v>13</v>
      </c>
      <c r="F274" s="14">
        <v>47</v>
      </c>
      <c r="G274" s="4">
        <v>25395</v>
      </c>
      <c r="H274" s="10">
        <v>4</v>
      </c>
      <c r="I274" s="2" t="s">
        <v>14</v>
      </c>
      <c r="J274" s="2" t="s">
        <v>15</v>
      </c>
      <c r="K274" s="2" t="s">
        <v>15</v>
      </c>
    </row>
    <row r="275" spans="1:11" hidden="1">
      <c r="A275" s="12">
        <v>3700</v>
      </c>
      <c r="B275" s="3" t="s">
        <v>289</v>
      </c>
      <c r="C275" s="3" t="s">
        <v>23</v>
      </c>
      <c r="D275" s="23" t="s">
        <v>24</v>
      </c>
      <c r="E275" s="14">
        <v>5</v>
      </c>
      <c r="F275" s="14">
        <v>757</v>
      </c>
      <c r="G275" s="4">
        <v>21106</v>
      </c>
      <c r="H275" s="10">
        <v>3</v>
      </c>
      <c r="I275" s="2" t="s">
        <v>14</v>
      </c>
      <c r="J275" s="2" t="s">
        <v>15</v>
      </c>
      <c r="K275" s="2" t="s">
        <v>14</v>
      </c>
    </row>
    <row r="276" spans="1:11" hidden="1">
      <c r="A276" s="12">
        <v>3685</v>
      </c>
      <c r="B276" s="3" t="s">
        <v>290</v>
      </c>
      <c r="C276" s="3" t="s">
        <v>23</v>
      </c>
      <c r="D276" s="23" t="s">
        <v>24</v>
      </c>
      <c r="E276" s="14">
        <v>7</v>
      </c>
      <c r="F276" s="14">
        <v>317</v>
      </c>
      <c r="G276" s="4">
        <v>25825</v>
      </c>
      <c r="H276" s="10">
        <v>9</v>
      </c>
      <c r="I276" s="2" t="s">
        <v>15</v>
      </c>
      <c r="J276" s="2" t="s">
        <v>15</v>
      </c>
      <c r="K276" s="2" t="s">
        <v>14</v>
      </c>
    </row>
    <row r="277" spans="1:11" hidden="1">
      <c r="A277" s="12">
        <v>2509</v>
      </c>
      <c r="B277" s="3" t="s">
        <v>291</v>
      </c>
      <c r="C277" s="3" t="s">
        <v>26</v>
      </c>
      <c r="D277" s="23" t="s">
        <v>27</v>
      </c>
      <c r="E277" s="14">
        <v>8</v>
      </c>
      <c r="F277" s="14">
        <v>19</v>
      </c>
      <c r="G277" s="4">
        <v>33392</v>
      </c>
      <c r="H277" s="10">
        <v>6</v>
      </c>
      <c r="I277" s="2" t="s">
        <v>14</v>
      </c>
      <c r="J277" s="2" t="s">
        <v>15</v>
      </c>
      <c r="K277" s="2" t="s">
        <v>14</v>
      </c>
    </row>
    <row r="278" spans="1:11" hidden="1">
      <c r="A278" s="12">
        <v>2795</v>
      </c>
      <c r="B278" s="3" t="s">
        <v>292</v>
      </c>
      <c r="C278" s="3" t="s">
        <v>133</v>
      </c>
      <c r="D278" s="23" t="s">
        <v>24</v>
      </c>
      <c r="E278" s="14">
        <v>6</v>
      </c>
      <c r="F278" s="14">
        <v>955</v>
      </c>
      <c r="G278" s="4">
        <v>25427</v>
      </c>
      <c r="H278" s="10">
        <v>8</v>
      </c>
      <c r="I278" s="2" t="s">
        <v>14</v>
      </c>
      <c r="J278" s="2" t="s">
        <v>15</v>
      </c>
      <c r="K278" s="2" t="s">
        <v>14</v>
      </c>
    </row>
    <row r="279" spans="1:11" hidden="1">
      <c r="A279" s="12">
        <v>2496</v>
      </c>
      <c r="B279" s="3" t="s">
        <v>293</v>
      </c>
      <c r="C279" s="3" t="s">
        <v>84</v>
      </c>
      <c r="D279" s="23" t="s">
        <v>21</v>
      </c>
      <c r="E279" s="14">
        <v>9</v>
      </c>
      <c r="F279" s="14">
        <v>314</v>
      </c>
      <c r="G279" s="4">
        <v>31141</v>
      </c>
      <c r="H279" s="10">
        <v>4</v>
      </c>
      <c r="I279" s="2" t="s">
        <v>15</v>
      </c>
      <c r="J279" s="2" t="s">
        <v>15</v>
      </c>
      <c r="K279" s="2" t="s">
        <v>14</v>
      </c>
    </row>
    <row r="280" spans="1:11" hidden="1">
      <c r="A280" s="12">
        <v>3004</v>
      </c>
      <c r="B280" s="3" t="s">
        <v>294</v>
      </c>
      <c r="C280" s="3" t="s">
        <v>20</v>
      </c>
      <c r="D280" s="23" t="s">
        <v>21</v>
      </c>
      <c r="E280" s="14">
        <v>3</v>
      </c>
      <c r="F280" s="14">
        <v>614</v>
      </c>
      <c r="G280" s="4">
        <v>31755</v>
      </c>
      <c r="H280" s="10">
        <v>4</v>
      </c>
      <c r="I280" s="2" t="s">
        <v>15</v>
      </c>
      <c r="J280" s="2" t="s">
        <v>14</v>
      </c>
      <c r="K280" s="2" t="s">
        <v>14</v>
      </c>
    </row>
    <row r="281" spans="1:11" hidden="1">
      <c r="A281" s="12">
        <v>2330</v>
      </c>
      <c r="B281" s="3" t="s">
        <v>295</v>
      </c>
      <c r="C281" s="3" t="s">
        <v>82</v>
      </c>
      <c r="D281" s="23" t="s">
        <v>33</v>
      </c>
      <c r="E281" s="14">
        <v>9</v>
      </c>
      <c r="F281" s="14">
        <v>669</v>
      </c>
      <c r="G281" s="4">
        <v>27006</v>
      </c>
      <c r="H281" s="10">
        <v>4</v>
      </c>
      <c r="I281" s="2" t="s">
        <v>15</v>
      </c>
      <c r="J281" s="2" t="s">
        <v>14</v>
      </c>
      <c r="K281" s="2" t="s">
        <v>14</v>
      </c>
    </row>
    <row r="282" spans="1:11">
      <c r="A282" s="12">
        <v>4858</v>
      </c>
      <c r="B282" s="3" t="s">
        <v>296</v>
      </c>
      <c r="C282" s="3" t="s">
        <v>297</v>
      </c>
      <c r="D282" s="23" t="s">
        <v>53</v>
      </c>
      <c r="E282" s="14">
        <v>7</v>
      </c>
      <c r="F282" s="14">
        <v>149</v>
      </c>
      <c r="G282" s="4">
        <v>28021</v>
      </c>
      <c r="H282" s="10">
        <v>8</v>
      </c>
      <c r="I282" s="2" t="s">
        <v>15</v>
      </c>
      <c r="J282" s="2" t="s">
        <v>14</v>
      </c>
      <c r="K282" s="2" t="s">
        <v>15</v>
      </c>
    </row>
    <row r="283" spans="1:11" hidden="1">
      <c r="A283" s="12">
        <v>5256</v>
      </c>
      <c r="B283" s="3" t="s">
        <v>298</v>
      </c>
      <c r="C283" s="3" t="s">
        <v>32</v>
      </c>
      <c r="D283" s="23" t="s">
        <v>33</v>
      </c>
      <c r="E283" s="14">
        <v>14</v>
      </c>
      <c r="F283" s="14">
        <v>353</v>
      </c>
      <c r="G283" s="4">
        <v>23160</v>
      </c>
      <c r="H283" s="10">
        <v>9</v>
      </c>
      <c r="I283" s="2" t="s">
        <v>14</v>
      </c>
      <c r="J283" s="2" t="s">
        <v>14</v>
      </c>
      <c r="K283" s="2" t="s">
        <v>14</v>
      </c>
    </row>
    <row r="284" spans="1:11" hidden="1">
      <c r="A284" s="12">
        <v>3894</v>
      </c>
      <c r="B284" s="3" t="s">
        <v>299</v>
      </c>
      <c r="C284" s="3" t="s">
        <v>300</v>
      </c>
      <c r="D284" s="23" t="s">
        <v>44</v>
      </c>
      <c r="E284" s="14">
        <v>11</v>
      </c>
      <c r="F284" s="14">
        <v>121</v>
      </c>
      <c r="G284" s="4">
        <v>27270</v>
      </c>
      <c r="H284" s="10">
        <v>1</v>
      </c>
      <c r="I284" s="2" t="s">
        <v>15</v>
      </c>
      <c r="J284" s="2" t="s">
        <v>15</v>
      </c>
      <c r="K284" s="2" t="s">
        <v>14</v>
      </c>
    </row>
    <row r="285" spans="1:11" hidden="1">
      <c r="A285" s="12">
        <v>2500</v>
      </c>
      <c r="B285" s="3" t="s">
        <v>301</v>
      </c>
      <c r="C285" s="3" t="s">
        <v>86</v>
      </c>
      <c r="D285" s="23" t="s">
        <v>33</v>
      </c>
      <c r="E285" s="14">
        <v>13</v>
      </c>
      <c r="F285" s="14">
        <v>424</v>
      </c>
      <c r="G285" s="4">
        <v>27642</v>
      </c>
      <c r="H285" s="10">
        <v>1</v>
      </c>
      <c r="I285" s="2" t="s">
        <v>14</v>
      </c>
      <c r="J285" s="2" t="s">
        <v>14</v>
      </c>
      <c r="K285" s="2" t="s">
        <v>14</v>
      </c>
    </row>
    <row r="286" spans="1:11" hidden="1">
      <c r="A286" s="12">
        <v>3488</v>
      </c>
      <c r="B286" s="3" t="s">
        <v>302</v>
      </c>
      <c r="C286" s="3" t="s">
        <v>244</v>
      </c>
      <c r="D286" s="23" t="s">
        <v>64</v>
      </c>
      <c r="E286" s="14">
        <v>11</v>
      </c>
      <c r="F286" s="14">
        <v>677</v>
      </c>
      <c r="G286" s="4">
        <v>27366</v>
      </c>
      <c r="H286" s="10">
        <v>8</v>
      </c>
      <c r="I286" s="2" t="s">
        <v>14</v>
      </c>
      <c r="J286" s="2" t="s">
        <v>14</v>
      </c>
      <c r="K286" s="2" t="s">
        <v>14</v>
      </c>
    </row>
    <row r="287" spans="1:11" hidden="1">
      <c r="A287" s="12">
        <v>2639</v>
      </c>
      <c r="B287" s="3" t="s">
        <v>303</v>
      </c>
      <c r="C287" s="3" t="s">
        <v>97</v>
      </c>
      <c r="D287" s="23" t="s">
        <v>13</v>
      </c>
      <c r="E287" s="14">
        <v>8</v>
      </c>
      <c r="F287" s="14">
        <v>738</v>
      </c>
      <c r="G287" s="4">
        <v>26625</v>
      </c>
      <c r="H287" s="10">
        <v>10</v>
      </c>
      <c r="I287" s="2" t="s">
        <v>15</v>
      </c>
      <c r="J287" s="2" t="s">
        <v>15</v>
      </c>
      <c r="K287" s="2" t="s">
        <v>14</v>
      </c>
    </row>
    <row r="288" spans="1:11" hidden="1">
      <c r="A288" s="12">
        <v>4622</v>
      </c>
      <c r="B288" s="3" t="s">
        <v>304</v>
      </c>
      <c r="C288" s="3" t="s">
        <v>20</v>
      </c>
      <c r="D288" s="23" t="s">
        <v>21</v>
      </c>
      <c r="E288" s="14">
        <v>6</v>
      </c>
      <c r="F288" s="14">
        <v>909</v>
      </c>
      <c r="G288" s="4">
        <v>32184</v>
      </c>
      <c r="H288" s="10">
        <v>10</v>
      </c>
      <c r="I288" s="2" t="s">
        <v>14</v>
      </c>
      <c r="J288" s="2" t="s">
        <v>15</v>
      </c>
      <c r="K288" s="2" t="s">
        <v>14</v>
      </c>
    </row>
    <row r="289" spans="1:11">
      <c r="A289" s="12">
        <v>2891</v>
      </c>
      <c r="B289" s="3" t="s">
        <v>305</v>
      </c>
      <c r="C289" s="3" t="s">
        <v>95</v>
      </c>
      <c r="D289" s="23" t="s">
        <v>18</v>
      </c>
      <c r="E289" s="14">
        <v>9</v>
      </c>
      <c r="F289" s="14">
        <v>517</v>
      </c>
      <c r="G289" s="4">
        <v>23346</v>
      </c>
      <c r="H289" s="10">
        <v>9</v>
      </c>
      <c r="I289" s="2" t="s">
        <v>15</v>
      </c>
      <c r="J289" s="2" t="s">
        <v>15</v>
      </c>
      <c r="K289" s="2" t="s">
        <v>15</v>
      </c>
    </row>
    <row r="290" spans="1:11" hidden="1">
      <c r="A290" s="12">
        <v>4981</v>
      </c>
      <c r="B290" s="3" t="s">
        <v>306</v>
      </c>
      <c r="C290" s="3" t="s">
        <v>236</v>
      </c>
      <c r="D290" s="23" t="s">
        <v>27</v>
      </c>
      <c r="E290" s="14">
        <v>15</v>
      </c>
      <c r="F290" s="14">
        <v>136</v>
      </c>
      <c r="G290" s="4">
        <v>24661</v>
      </c>
      <c r="H290" s="10">
        <v>8</v>
      </c>
      <c r="I290" s="2" t="s">
        <v>14</v>
      </c>
      <c r="J290" s="2" t="s">
        <v>15</v>
      </c>
      <c r="K290" s="2" t="s">
        <v>14</v>
      </c>
    </row>
    <row r="291" spans="1:11">
      <c r="A291" s="12">
        <v>3383</v>
      </c>
      <c r="B291" s="3" t="s">
        <v>307</v>
      </c>
      <c r="C291" s="3" t="s">
        <v>73</v>
      </c>
      <c r="D291" s="23" t="s">
        <v>36</v>
      </c>
      <c r="E291" s="14">
        <v>10</v>
      </c>
      <c r="F291" s="14">
        <v>854</v>
      </c>
      <c r="G291" s="4">
        <v>33666</v>
      </c>
      <c r="H291" s="10">
        <v>8</v>
      </c>
      <c r="I291" s="2" t="s">
        <v>15</v>
      </c>
      <c r="J291" s="2" t="s">
        <v>14</v>
      </c>
      <c r="K291" s="2" t="s">
        <v>15</v>
      </c>
    </row>
    <row r="292" spans="1:11" hidden="1">
      <c r="A292" s="12">
        <v>4173</v>
      </c>
      <c r="B292" s="3" t="s">
        <v>308</v>
      </c>
      <c r="C292" s="3" t="s">
        <v>309</v>
      </c>
      <c r="D292" s="23" t="s">
        <v>310</v>
      </c>
      <c r="E292" s="14">
        <v>12</v>
      </c>
      <c r="F292" s="14">
        <v>951</v>
      </c>
      <c r="G292" s="4">
        <v>22743</v>
      </c>
      <c r="H292" s="10">
        <v>8</v>
      </c>
      <c r="I292" s="2" t="s">
        <v>15</v>
      </c>
      <c r="J292" s="2" t="s">
        <v>15</v>
      </c>
      <c r="K292" s="2" t="s">
        <v>14</v>
      </c>
    </row>
    <row r="293" spans="1:11" hidden="1">
      <c r="A293" s="12">
        <v>2810</v>
      </c>
      <c r="B293" s="3" t="s">
        <v>311</v>
      </c>
      <c r="C293" s="3" t="s">
        <v>23</v>
      </c>
      <c r="D293" s="23" t="s">
        <v>24</v>
      </c>
      <c r="E293" s="14">
        <v>3</v>
      </c>
      <c r="F293" s="14">
        <v>466</v>
      </c>
      <c r="G293" s="4">
        <v>34187</v>
      </c>
      <c r="H293" s="10">
        <v>10</v>
      </c>
      <c r="I293" s="2" t="s">
        <v>14</v>
      </c>
      <c r="J293" s="2" t="s">
        <v>14</v>
      </c>
      <c r="K293" s="2" t="s">
        <v>14</v>
      </c>
    </row>
    <row r="294" spans="1:11">
      <c r="A294" s="12">
        <v>2382</v>
      </c>
      <c r="B294" s="3" t="s">
        <v>312</v>
      </c>
      <c r="C294" s="3" t="s">
        <v>20</v>
      </c>
      <c r="D294" s="23" t="s">
        <v>21</v>
      </c>
      <c r="E294" s="14">
        <v>8</v>
      </c>
      <c r="F294" s="14">
        <v>391</v>
      </c>
      <c r="G294" s="4">
        <v>34346</v>
      </c>
      <c r="H294" s="10">
        <v>10</v>
      </c>
      <c r="I294" s="2" t="s">
        <v>14</v>
      </c>
      <c r="J294" s="2" t="s">
        <v>14</v>
      </c>
      <c r="K294" s="2" t="s">
        <v>15</v>
      </c>
    </row>
    <row r="295" spans="1:11" hidden="1">
      <c r="A295" s="12">
        <v>3811</v>
      </c>
      <c r="B295" s="3" t="s">
        <v>313</v>
      </c>
      <c r="C295" s="3" t="s">
        <v>90</v>
      </c>
      <c r="D295" s="23" t="s">
        <v>27</v>
      </c>
      <c r="E295" s="14">
        <v>15</v>
      </c>
      <c r="F295" s="14">
        <v>992</v>
      </c>
      <c r="G295" s="4">
        <v>24098</v>
      </c>
      <c r="H295" s="10">
        <v>8</v>
      </c>
      <c r="I295" s="2" t="s">
        <v>14</v>
      </c>
      <c r="J295" s="2" t="s">
        <v>15</v>
      </c>
      <c r="K295" s="2" t="s">
        <v>14</v>
      </c>
    </row>
    <row r="296" spans="1:11">
      <c r="A296" s="12">
        <v>3341</v>
      </c>
      <c r="B296" s="3" t="s">
        <v>314</v>
      </c>
      <c r="C296" s="3" t="s">
        <v>80</v>
      </c>
      <c r="D296" s="23" t="s">
        <v>39</v>
      </c>
      <c r="E296" s="14">
        <v>11</v>
      </c>
      <c r="F296" s="14">
        <v>600</v>
      </c>
      <c r="G296" s="4">
        <v>30205</v>
      </c>
      <c r="H296" s="10">
        <v>5</v>
      </c>
      <c r="I296" s="2" t="s">
        <v>15</v>
      </c>
      <c r="J296" s="2" t="s">
        <v>14</v>
      </c>
      <c r="K296" s="2" t="s">
        <v>15</v>
      </c>
    </row>
    <row r="297" spans="1:11">
      <c r="A297" s="12">
        <v>4636</v>
      </c>
      <c r="B297" s="3" t="s">
        <v>315</v>
      </c>
      <c r="C297" s="3" t="s">
        <v>17</v>
      </c>
      <c r="D297" s="23" t="s">
        <v>18</v>
      </c>
      <c r="E297" s="14">
        <v>1</v>
      </c>
      <c r="F297" s="14">
        <v>335</v>
      </c>
      <c r="G297" s="4">
        <v>22298</v>
      </c>
      <c r="H297" s="10">
        <v>7</v>
      </c>
      <c r="I297" s="2" t="s">
        <v>14</v>
      </c>
      <c r="J297" s="2" t="s">
        <v>15</v>
      </c>
      <c r="K297" s="2" t="s">
        <v>15</v>
      </c>
    </row>
    <row r="298" spans="1:11">
      <c r="A298" s="12">
        <v>5563</v>
      </c>
      <c r="B298" s="3" t="s">
        <v>316</v>
      </c>
      <c r="C298" s="3" t="s">
        <v>17</v>
      </c>
      <c r="D298" s="23" t="s">
        <v>18</v>
      </c>
      <c r="E298" s="14">
        <v>6</v>
      </c>
      <c r="F298" s="14">
        <v>462</v>
      </c>
      <c r="G298" s="4">
        <v>22871</v>
      </c>
      <c r="H298" s="10">
        <v>6</v>
      </c>
      <c r="I298" s="2" t="s">
        <v>14</v>
      </c>
      <c r="J298" s="2" t="s">
        <v>14</v>
      </c>
      <c r="K298" s="2" t="s">
        <v>15</v>
      </c>
    </row>
    <row r="299" spans="1:11" hidden="1">
      <c r="A299" s="12">
        <v>2731</v>
      </c>
      <c r="B299" s="3" t="s">
        <v>317</v>
      </c>
      <c r="C299" s="3" t="s">
        <v>318</v>
      </c>
      <c r="D299" s="23" t="s">
        <v>18</v>
      </c>
      <c r="E299" s="14">
        <v>4</v>
      </c>
      <c r="F299" s="14">
        <v>245</v>
      </c>
      <c r="G299" s="4">
        <v>34600</v>
      </c>
      <c r="H299" s="10">
        <v>4</v>
      </c>
      <c r="I299" s="2" t="s">
        <v>14</v>
      </c>
      <c r="J299" s="2" t="s">
        <v>15</v>
      </c>
      <c r="K299" s="2" t="s">
        <v>14</v>
      </c>
    </row>
    <row r="300" spans="1:11" hidden="1">
      <c r="A300" s="12">
        <v>4071</v>
      </c>
      <c r="B300" s="3" t="s">
        <v>319</v>
      </c>
      <c r="C300" s="3" t="s">
        <v>236</v>
      </c>
      <c r="D300" s="23" t="s">
        <v>27</v>
      </c>
      <c r="E300" s="14">
        <v>10</v>
      </c>
      <c r="F300" s="14">
        <v>784</v>
      </c>
      <c r="G300" s="4">
        <v>32262</v>
      </c>
      <c r="H300" s="10">
        <v>9</v>
      </c>
      <c r="I300" s="2" t="s">
        <v>14</v>
      </c>
      <c r="J300" s="2" t="s">
        <v>15</v>
      </c>
      <c r="K300" s="2" t="s">
        <v>14</v>
      </c>
    </row>
    <row r="301" spans="1:11">
      <c r="A301" s="12">
        <v>4333</v>
      </c>
      <c r="B301" s="3" t="s">
        <v>320</v>
      </c>
      <c r="C301" s="3" t="s">
        <v>321</v>
      </c>
      <c r="D301" s="23" t="s">
        <v>64</v>
      </c>
      <c r="E301" s="14">
        <v>14</v>
      </c>
      <c r="F301" s="14">
        <v>295</v>
      </c>
      <c r="G301" s="4">
        <v>32937</v>
      </c>
      <c r="H301" s="10">
        <v>7</v>
      </c>
      <c r="I301" s="2" t="s">
        <v>14</v>
      </c>
      <c r="J301" s="2" t="s">
        <v>14</v>
      </c>
      <c r="K301" s="2" t="s">
        <v>15</v>
      </c>
    </row>
    <row r="302" spans="1:11"/>
    <row r="303" spans="1:11"/>
    <row r="304" spans="1:11"/>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row r="401"/>
    <row r="402"/>
    <row r="403"/>
    <row r="404"/>
    <row r="405"/>
    <row r="406"/>
    <row r="407"/>
    <row r="408"/>
    <row r="409"/>
    <row r="410"/>
    <row r="411"/>
    <row r="412"/>
    <row r="413"/>
    <row r="414"/>
    <row r="415"/>
    <row r="416"/>
    <row r="417"/>
    <row r="418"/>
    <row r="419"/>
    <row r="420"/>
    <row r="421"/>
    <row r="422"/>
    <row r="423"/>
    <row r="424"/>
    <row r="425"/>
    <row r="426"/>
    <row r="427"/>
    <row r="428"/>
    <row r="429"/>
    <row r="430"/>
    <row r="431"/>
    <row r="432"/>
    <row r="433"/>
    <row r="434"/>
    <row r="435"/>
    <row r="436"/>
    <row r="437"/>
    <row r="438"/>
    <row r="439"/>
    <row r="440"/>
    <row r="441"/>
    <row r="442"/>
    <row r="443"/>
    <row r="444"/>
    <row r="445"/>
    <row r="446"/>
    <row r="447"/>
    <row r="448"/>
    <row r="449"/>
    <row r="450"/>
    <row r="451"/>
    <row r="452"/>
    <row r="453"/>
    <row r="454"/>
    <row r="455"/>
    <row r="456"/>
    <row r="457"/>
    <row r="458"/>
    <row r="459"/>
    <row r="460"/>
    <row r="461"/>
    <row r="462"/>
    <row r="463"/>
    <row r="464"/>
    <row r="465"/>
    <row r="466"/>
    <row r="467"/>
    <row r="468"/>
    <row r="469"/>
    <row r="470"/>
    <row r="471"/>
    <row r="472"/>
    <row r="473"/>
    <row r="474"/>
    <row r="475"/>
    <row r="476"/>
    <row r="477"/>
    <row r="478"/>
    <row r="479"/>
    <row r="480"/>
    <row r="481"/>
    <row r="482"/>
    <row r="483"/>
    <row r="484"/>
    <row r="485"/>
    <row r="486"/>
    <row r="487"/>
    <row r="488"/>
    <row r="489"/>
    <row r="490"/>
    <row r="491"/>
    <row r="492"/>
    <row r="493"/>
    <row r="494"/>
    <row r="495"/>
    <row r="496"/>
    <row r="497"/>
    <row r="498"/>
    <row r="499"/>
    <row r="500"/>
    <row r="501"/>
    <row r="502"/>
    <row r="503"/>
    <row r="504"/>
    <row r="505"/>
    <row r="506"/>
    <row r="507"/>
    <row r="508"/>
    <row r="509"/>
    <row r="510"/>
    <row r="511"/>
    <row r="512"/>
    <row r="513"/>
    <row r="514"/>
    <row r="515"/>
    <row r="516"/>
    <row r="517"/>
    <row r="518"/>
    <row r="519"/>
    <row r="520"/>
    <row r="521"/>
    <row r="522"/>
    <row r="523"/>
    <row r="524"/>
    <row r="525"/>
    <row r="526"/>
    <row r="527"/>
    <row r="528"/>
    <row r="529"/>
    <row r="530"/>
    <row r="531"/>
    <row r="532"/>
    <row r="533"/>
    <row r="534"/>
    <row r="535"/>
    <row r="536"/>
    <row r="537"/>
    <row r="538"/>
    <row r="539"/>
    <row r="540"/>
    <row r="541"/>
    <row r="542"/>
    <row r="543"/>
    <row r="544"/>
    <row r="545"/>
    <row r="546"/>
    <row r="547"/>
    <row r="548"/>
    <row r="549"/>
    <row r="550"/>
    <row r="551"/>
    <row r="552"/>
    <row r="553"/>
    <row r="554"/>
    <row r="555"/>
    <row r="556"/>
    <row r="557"/>
    <row r="558"/>
    <row r="559"/>
    <row r="560"/>
    <row r="561"/>
    <row r="562"/>
    <row r="563"/>
    <row r="564"/>
    <row r="565"/>
    <row r="566"/>
    <row r="567"/>
    <row r="568"/>
    <row r="569"/>
    <row r="570"/>
    <row r="571"/>
    <row r="572"/>
    <row r="573"/>
    <row r="574"/>
    <row r="575"/>
    <row r="576"/>
    <row r="577"/>
    <row r="578"/>
    <row r="579"/>
    <row r="580"/>
    <row r="581"/>
    <row r="582"/>
    <row r="583"/>
    <row r="584"/>
    <row r="585"/>
    <row r="586"/>
    <row r="587"/>
    <row r="588"/>
    <row r="589"/>
    <row r="590"/>
    <row r="591"/>
    <row r="592"/>
    <row r="593"/>
    <row r="594"/>
    <row r="595"/>
    <row r="596"/>
    <row r="597"/>
    <row r="598"/>
    <row r="599"/>
    <row r="600"/>
    <row r="601"/>
    <row r="602"/>
    <row r="603"/>
    <row r="604"/>
    <row r="605"/>
    <row r="606"/>
    <row r="607"/>
    <row r="608"/>
    <row r="609"/>
    <row r="610"/>
    <row r="611"/>
    <row r="612"/>
    <row r="613"/>
    <row r="614"/>
    <row r="615"/>
    <row r="616"/>
    <row r="617"/>
    <row r="618"/>
    <row r="619"/>
    <row r="620"/>
    <row r="621"/>
    <row r="622"/>
    <row r="623"/>
    <row r="624"/>
    <row r="625"/>
    <row r="626"/>
    <row r="627"/>
    <row r="628"/>
    <row r="629"/>
    <row r="630"/>
    <row r="631"/>
    <row r="632"/>
    <row r="633"/>
    <row r="634"/>
    <row r="635"/>
    <row r="636"/>
    <row r="637"/>
    <row r="638"/>
    <row r="639"/>
    <row r="640"/>
    <row r="641"/>
    <row r="642"/>
    <row r="643"/>
    <row r="644"/>
    <row r="645"/>
    <row r="646"/>
    <row r="647"/>
    <row r="648"/>
    <row r="649"/>
    <row r="650"/>
    <row r="651"/>
    <row r="652"/>
    <row r="653"/>
    <row r="654"/>
    <row r="655"/>
    <row r="656"/>
    <row r="657"/>
    <row r="658"/>
    <row r="659"/>
    <row r="660"/>
    <row r="661"/>
    <row r="662"/>
    <row r="663"/>
    <row r="664"/>
    <row r="665"/>
    <row r="666"/>
    <row r="667"/>
    <row r="668"/>
    <row r="669"/>
    <row r="670"/>
    <row r="671"/>
    <row r="672"/>
    <row r="673"/>
    <row r="674"/>
    <row r="675"/>
    <row r="676"/>
    <row r="677"/>
    <row r="678"/>
    <row r="679"/>
    <row r="680"/>
    <row r="681"/>
    <row r="682"/>
    <row r="683"/>
    <row r="684"/>
    <row r="685"/>
    <row r="686"/>
    <row r="687"/>
    <row r="688"/>
    <row r="689"/>
    <row r="690"/>
    <row r="691"/>
    <row r="692"/>
    <row r="693"/>
    <row r="694"/>
    <row r="695"/>
    <row r="696"/>
    <row r="697"/>
    <row r="698"/>
    <row r="699"/>
    <row r="700"/>
    <row r="701"/>
    <row r="702"/>
    <row r="703"/>
    <row r="704"/>
    <row r="705"/>
    <row r="706"/>
    <row r="707"/>
    <row r="708"/>
    <row r="709"/>
    <row r="710"/>
    <row r="711"/>
    <row r="712"/>
    <row r="713"/>
    <row r="714"/>
    <row r="715"/>
    <row r="716"/>
    <row r="717"/>
    <row r="718"/>
    <row r="719"/>
    <row r="720"/>
    <row r="721"/>
    <row r="722"/>
    <row r="723"/>
    <row r="724"/>
    <row r="725"/>
    <row r="726"/>
    <row r="727"/>
    <row r="728"/>
    <row r="729"/>
    <row r="730"/>
    <row r="731"/>
    <row r="732"/>
    <row r="733"/>
    <row r="734"/>
    <row r="735"/>
    <row r="736"/>
    <row r="737"/>
    <row r="738"/>
    <row r="739"/>
    <row r="740"/>
    <row r="741"/>
    <row r="742"/>
    <row r="743"/>
    <row r="744"/>
    <row r="745"/>
    <row r="746"/>
    <row r="747"/>
    <row r="748"/>
    <row r="749"/>
    <row r="750"/>
    <row r="751"/>
    <row r="752"/>
    <row r="753"/>
    <row r="754"/>
    <row r="755"/>
    <row r="756"/>
    <row r="757"/>
    <row r="758"/>
    <row r="759"/>
    <row r="760"/>
    <row r="761"/>
    <row r="762"/>
    <row r="763"/>
    <row r="764"/>
    <row r="765"/>
    <row r="766"/>
    <row r="767"/>
    <row r="768"/>
    <row r="769"/>
    <row r="770"/>
    <row r="771"/>
    <row r="772"/>
    <row r="773"/>
    <row r="774"/>
    <row r="775"/>
    <row r="776"/>
    <row r="777"/>
    <row r="778"/>
    <row r="779"/>
    <row r="780"/>
    <row r="781"/>
    <row r="782"/>
    <row r="783"/>
    <row r="784"/>
    <row r="785"/>
    <row r="786"/>
    <row r="787"/>
    <row r="788"/>
    <row r="789"/>
    <row r="790"/>
    <row r="791"/>
    <row r="792"/>
    <row r="793"/>
    <row r="794"/>
    <row r="795"/>
    <row r="796"/>
    <row r="797"/>
    <row r="798"/>
    <row r="799"/>
    <row r="800"/>
    <row r="801"/>
    <row r="802"/>
    <row r="803"/>
    <row r="804"/>
    <row r="805"/>
    <row r="806"/>
    <row r="807"/>
    <row r="808"/>
    <row r="809"/>
    <row r="810"/>
    <row r="811"/>
    <row r="812"/>
    <row r="813"/>
    <row r="814"/>
    <row r="815"/>
    <row r="816"/>
    <row r="817"/>
    <row r="818"/>
    <row r="819"/>
    <row r="820"/>
    <row r="821"/>
    <row r="822"/>
    <row r="823"/>
    <row r="824"/>
    <row r="825"/>
    <row r="826"/>
    <row r="827"/>
    <row r="828"/>
    <row r="829"/>
    <row r="830"/>
    <row r="831"/>
    <row r="832"/>
    <row r="833"/>
    <row r="834"/>
    <row r="835"/>
    <row r="836"/>
    <row r="837"/>
    <row r="838"/>
    <row r="839"/>
    <row r="840"/>
    <row r="841"/>
    <row r="842"/>
    <row r="843"/>
    <row r="844"/>
    <row r="845"/>
    <row r="846"/>
    <row r="847"/>
    <row r="848"/>
    <row r="849"/>
    <row r="850"/>
    <row r="851"/>
    <row r="852"/>
    <row r="853"/>
    <row r="854"/>
    <row r="855"/>
    <row r="856"/>
    <row r="857"/>
    <row r="858"/>
    <row r="859"/>
    <row r="860"/>
    <row r="861"/>
    <row r="862"/>
    <row r="863"/>
    <row r="864"/>
    <row r="865"/>
    <row r="866"/>
    <row r="867"/>
    <row r="868"/>
    <row r="869"/>
    <row r="870"/>
    <row r="871"/>
    <row r="872"/>
    <row r="873"/>
    <row r="874"/>
    <row r="875"/>
    <row r="876"/>
    <row r="877"/>
    <row r="878"/>
    <row r="879"/>
    <row r="880"/>
    <row r="881"/>
    <row r="882"/>
    <row r="883"/>
    <row r="884"/>
    <row r="885"/>
    <row r="886"/>
    <row r="887"/>
    <row r="888"/>
    <row r="889"/>
    <row r="890"/>
    <row r="891"/>
    <row r="892"/>
    <row r="893"/>
    <row r="894"/>
    <row r="895"/>
    <row r="896"/>
    <row r="897"/>
    <row r="898"/>
    <row r="899"/>
    <row r="900"/>
    <row r="901"/>
    <row r="902"/>
    <row r="903"/>
    <row r="904"/>
    <row r="905"/>
    <row r="906"/>
    <row r="907"/>
    <row r="908"/>
    <row r="909"/>
    <row r="910"/>
    <row r="911"/>
    <row r="912"/>
    <row r="913"/>
    <row r="914"/>
    <row r="915"/>
    <row r="916"/>
    <row r="917"/>
    <row r="918"/>
    <row r="919"/>
    <row r="920"/>
    <row r="921"/>
    <row r="922"/>
    <row r="923"/>
    <row r="924"/>
    <row r="925"/>
    <row r="926"/>
    <row r="927"/>
    <row r="928"/>
    <row r="929"/>
    <row r="930"/>
    <row r="931"/>
    <row r="932"/>
    <row r="933"/>
    <row r="934"/>
    <row r="935"/>
    <row r="936"/>
    <row r="937"/>
    <row r="938"/>
    <row r="939"/>
    <row r="940"/>
    <row r="941"/>
    <row r="942"/>
    <row r="943"/>
    <row r="944"/>
    <row r="945"/>
    <row r="946"/>
    <row r="947"/>
    <row r="948"/>
    <row r="949"/>
    <row r="950"/>
    <row r="951"/>
    <row r="952"/>
    <row r="953"/>
    <row r="954"/>
    <row r="955"/>
    <row r="956"/>
    <row r="957"/>
    <row r="958"/>
    <row r="959"/>
    <row r="960"/>
    <row r="961"/>
    <row r="962"/>
    <row r="963"/>
    <row r="964"/>
    <row r="965"/>
    <row r="966"/>
    <row r="967"/>
    <row r="968"/>
    <row r="969"/>
    <row r="970"/>
    <row r="971"/>
    <row r="972"/>
    <row r="973"/>
    <row r="974"/>
    <row r="975"/>
    <row r="976"/>
    <row r="977"/>
    <row r="978"/>
    <row r="979"/>
    <row r="980"/>
    <row r="981"/>
    <row r="982"/>
    <row r="983"/>
    <row r="984"/>
    <row r="985"/>
    <row r="986"/>
    <row r="987"/>
    <row r="988"/>
    <row r="989"/>
    <row r="990"/>
    <row r="991"/>
    <row r="992"/>
    <row r="993"/>
    <row r="994"/>
    <row r="995"/>
    <row r="996"/>
    <row r="997"/>
    <row r="998"/>
    <row r="999"/>
    <row r="1000"/>
  </sheetData>
  <pageMargins left="0" right="0" top="0" bottom="0" header="0" footer="0"/>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836E1-C97A-48E6-BDB8-4157C7F51559}">
  <sheetPr filterMode="1"/>
  <dimension ref="A1:BQ7897"/>
  <sheetViews>
    <sheetView tabSelected="1" topLeftCell="BH1" workbookViewId="0">
      <selection activeCell="BN7901" sqref="BN7901"/>
    </sheetView>
  </sheetViews>
  <sheetFormatPr defaultRowHeight="12.75"/>
  <cols>
    <col min="6" max="6" width="16" customWidth="1"/>
    <col min="7" max="7" width="31.140625" bestFit="1" customWidth="1"/>
    <col min="9" max="9" width="24.28515625" customWidth="1"/>
    <col min="10" max="10" width="13.5703125" customWidth="1"/>
    <col min="11" max="11" width="43.5703125" bestFit="1" customWidth="1"/>
    <col min="13" max="13" width="34.85546875" style="25" bestFit="1" customWidth="1"/>
    <col min="14" max="14" width="9.140625" style="25"/>
    <col min="15" max="15" width="33.42578125" style="25" customWidth="1"/>
    <col min="16" max="16" width="15.42578125" style="25" customWidth="1"/>
    <col min="17" max="17" width="17.42578125" style="25" customWidth="1"/>
    <col min="18" max="18" width="12.140625" style="25" customWidth="1"/>
    <col min="19" max="19" width="19.5703125" style="25" customWidth="1"/>
    <col min="20" max="20" width="7.140625" style="25" customWidth="1"/>
    <col min="21" max="21" width="30.7109375" style="25" customWidth="1"/>
    <col min="22" max="23" width="5" style="25" bestFit="1" customWidth="1"/>
    <col min="24" max="26" width="9.140625" style="25"/>
    <col min="27" max="27" width="23.42578125" style="25" bestFit="1" customWidth="1"/>
    <col min="28" max="28" width="13.140625" style="25" customWidth="1"/>
    <col min="29" max="29" width="9.140625" style="25"/>
    <col min="31" max="31" width="13.28515625" customWidth="1"/>
    <col min="32" max="32" width="15.28515625" bestFit="1" customWidth="1"/>
    <col min="33" max="33" width="21" customWidth="1"/>
    <col min="34" max="34" width="23.140625" customWidth="1"/>
    <col min="37" max="37" width="11.140625" bestFit="1" customWidth="1"/>
    <col min="41" max="41" width="12.28515625" customWidth="1"/>
    <col min="43" max="43" width="14" customWidth="1"/>
    <col min="44" max="44" width="30.7109375" bestFit="1" customWidth="1"/>
    <col min="45" max="45" width="36.5703125" bestFit="1" customWidth="1"/>
    <col min="47" max="47" width="11" customWidth="1"/>
    <col min="49" max="49" width="15.5703125" bestFit="1" customWidth="1"/>
    <col min="50" max="50" width="11" customWidth="1"/>
    <col min="52" max="52" width="36.5703125" bestFit="1" customWidth="1"/>
    <col min="55" max="55" width="11" style="31" customWidth="1"/>
    <col min="56" max="56" width="9.140625" style="31"/>
    <col min="57" max="57" width="15.5703125" style="31" bestFit="1" customWidth="1"/>
    <col min="58" max="58" width="12.42578125" customWidth="1"/>
    <col min="59" max="59" width="36.5703125" bestFit="1" customWidth="1"/>
    <col min="60" max="60" width="39.140625" customWidth="1"/>
    <col min="61" max="61" width="27.42578125" customWidth="1"/>
    <col min="65" max="65" width="35.5703125" customWidth="1"/>
    <col min="66" max="66" width="17.5703125" style="43" customWidth="1"/>
    <col min="67" max="67" width="16.7109375" customWidth="1"/>
    <col min="68" max="68" width="18.140625" customWidth="1"/>
    <col min="69" max="69" width="12.28515625" bestFit="1" customWidth="1"/>
  </cols>
  <sheetData>
    <row r="1" spans="1:69" ht="15">
      <c r="A1" s="16" t="s">
        <v>0</v>
      </c>
      <c r="B1" s="17" t="s">
        <v>1</v>
      </c>
      <c r="C1" s="17" t="s">
        <v>2</v>
      </c>
      <c r="D1" s="22" t="s">
        <v>3</v>
      </c>
      <c r="E1" s="17" t="s">
        <v>4</v>
      </c>
      <c r="F1" s="17" t="s">
        <v>5</v>
      </c>
      <c r="G1" s="17" t="s">
        <v>6</v>
      </c>
      <c r="H1" s="18" t="s">
        <v>7</v>
      </c>
      <c r="I1" s="16" t="s">
        <v>8</v>
      </c>
      <c r="J1" s="16" t="s">
        <v>9</v>
      </c>
      <c r="K1" s="18" t="s">
        <v>10</v>
      </c>
      <c r="L1" s="1"/>
      <c r="M1" s="64"/>
      <c r="N1" s="64"/>
      <c r="O1" s="64"/>
      <c r="P1" s="64"/>
      <c r="Q1" s="64"/>
      <c r="R1" s="64"/>
      <c r="S1" s="64"/>
      <c r="T1" s="64"/>
      <c r="U1" s="76" t="s">
        <v>322</v>
      </c>
      <c r="V1" s="77"/>
      <c r="W1" s="77"/>
      <c r="X1" s="77"/>
      <c r="Y1" s="77"/>
      <c r="Z1" s="76" t="s">
        <v>323</v>
      </c>
      <c r="AA1" s="77"/>
      <c r="AB1" s="77"/>
      <c r="AC1" s="77"/>
      <c r="AD1" s="80"/>
      <c r="AE1" s="77" t="s">
        <v>324</v>
      </c>
      <c r="AF1" s="77"/>
      <c r="AG1" s="77"/>
      <c r="AH1" s="77"/>
      <c r="AI1" s="77"/>
      <c r="AJ1" s="77"/>
      <c r="AK1" s="77"/>
      <c r="AL1" s="80"/>
      <c r="AM1" s="64"/>
      <c r="AN1" s="64"/>
      <c r="AO1" s="27" t="str" cm="1">
        <f t="array" ref="AO1:AO286">_xlfn.UNIQUE('RawData'!A:A)</f>
        <v>ID - Attività</v>
      </c>
      <c r="AP1" s="28" t="s">
        <v>325</v>
      </c>
      <c r="AQ1" s="28" t="s">
        <v>326</v>
      </c>
      <c r="AR1" s="44">
        <v>6</v>
      </c>
      <c r="AS1" s="29" t="s">
        <v>327</v>
      </c>
      <c r="AT1" s="43"/>
      <c r="AU1" s="27" t="str" cm="1">
        <f t="array" ref="AU1:AU286">_xlfn.UNIQUE('RawData'!A:A)</f>
        <v>ID - Attività</v>
      </c>
      <c r="AV1" s="28" t="s">
        <v>328</v>
      </c>
      <c r="AW1" s="28" t="s">
        <v>5</v>
      </c>
      <c r="AX1" s="28"/>
      <c r="AY1" s="28" t="s">
        <v>329</v>
      </c>
      <c r="AZ1" s="29" t="s">
        <v>330</v>
      </c>
      <c r="BA1" s="64"/>
      <c r="BB1" s="31"/>
      <c r="BC1" s="51" t="str" cm="1">
        <f t="array" ref="BC1:BC286">_xlfn.UNIQUE('RawData'!A:A)</f>
        <v>ID - Attività</v>
      </c>
      <c r="BD1" s="60" t="s">
        <v>328</v>
      </c>
      <c r="BE1" s="61" t="s">
        <v>5</v>
      </c>
      <c r="BF1" s="60"/>
      <c r="BG1" s="60" t="s">
        <v>331</v>
      </c>
      <c r="BH1" s="60" t="s">
        <v>332</v>
      </c>
      <c r="BI1" s="52"/>
      <c r="BJ1" s="64"/>
      <c r="BK1" s="64"/>
      <c r="BL1" s="64"/>
      <c r="BM1" s="87" t="s">
        <v>333</v>
      </c>
      <c r="BN1" s="87"/>
      <c r="BO1" s="87"/>
      <c r="BP1" s="87"/>
      <c r="BQ1" s="87"/>
    </row>
    <row r="2" spans="1:69" ht="14.25">
      <c r="A2" s="12">
        <v>2317</v>
      </c>
      <c r="B2" s="3" t="s">
        <v>11</v>
      </c>
      <c r="C2" s="3" t="s">
        <v>12</v>
      </c>
      <c r="D2" s="23" t="s">
        <v>13</v>
      </c>
      <c r="E2" s="14">
        <v>6</v>
      </c>
      <c r="F2" s="14">
        <v>353</v>
      </c>
      <c r="G2" s="4">
        <v>21325</v>
      </c>
      <c r="H2" s="10">
        <v>2</v>
      </c>
      <c r="I2" s="47" t="s">
        <v>14</v>
      </c>
      <c r="J2" s="2" t="s">
        <v>14</v>
      </c>
      <c r="K2" s="2" t="s">
        <v>15</v>
      </c>
      <c r="L2" s="1"/>
      <c r="M2" s="64"/>
      <c r="N2" s="64"/>
      <c r="O2" s="64"/>
      <c r="P2" s="73" t="s">
        <v>334</v>
      </c>
      <c r="Q2" s="74"/>
      <c r="R2" s="74"/>
      <c r="S2" s="75"/>
      <c r="T2" s="64"/>
      <c r="U2" s="78"/>
      <c r="V2" s="79"/>
      <c r="W2" s="79"/>
      <c r="X2" s="79"/>
      <c r="Y2" s="79"/>
      <c r="Z2" s="78"/>
      <c r="AA2" s="79"/>
      <c r="AB2" s="79"/>
      <c r="AC2" s="79"/>
      <c r="AD2" s="81"/>
      <c r="AE2" s="79"/>
      <c r="AF2" s="79"/>
      <c r="AG2" s="79"/>
      <c r="AH2" s="79"/>
      <c r="AI2" s="79"/>
      <c r="AJ2" s="79"/>
      <c r="AK2" s="79"/>
      <c r="AL2" s="81"/>
      <c r="AM2" s="64"/>
      <c r="AN2" s="64"/>
      <c r="AO2" s="30">
        <v>2317</v>
      </c>
      <c r="AP2" s="35">
        <f>VLOOKUP(AO2,'RawData'!A:K,8,FALSE)</f>
        <v>2</v>
      </c>
      <c r="AQ2" s="45" t="str">
        <f>VLOOKUP(AO2,'RawData'!A:K,9,FALSE)</f>
        <v>No</v>
      </c>
      <c r="AR2" s="31">
        <f>COUNTIF(AP2:AP285,"&gt;"&amp;AR1)</f>
        <v>120</v>
      </c>
      <c r="AS2" s="46">
        <f>COUNTIFS(AP2:AP285,"&gt;6",AQ2:AQ285,"=Sì")</f>
        <v>58</v>
      </c>
      <c r="AT2" s="64"/>
      <c r="AU2" s="30">
        <v>2317</v>
      </c>
      <c r="AV2" s="31" t="str">
        <f>VLOOKUP(AU2,'RawData'!A:K,11)</f>
        <v>Sì</v>
      </c>
      <c r="AW2" s="31">
        <f>VLOOKUP(AU2,A:K,6,FALSE)</f>
        <v>353</v>
      </c>
      <c r="AX2" s="31" t="s">
        <v>330</v>
      </c>
      <c r="AY2" s="31">
        <f>COUNTIF(AV2:AV285,"=Sì")</f>
        <v>210</v>
      </c>
      <c r="AZ2" s="46">
        <f>COUNTIF(AV3:AV12,"=Sì")</f>
        <v>7</v>
      </c>
      <c r="BA2" s="64"/>
      <c r="BB2" s="31"/>
      <c r="BC2" s="55">
        <v>2317</v>
      </c>
      <c r="BD2" s="45" t="str">
        <f>VLOOKUP(BC2,'RawData'!A:K,11,FALSE)</f>
        <v>Sì</v>
      </c>
      <c r="BE2" s="31">
        <f>VLOOKUP(BC2,A:K,6,FALSE)</f>
        <v>353</v>
      </c>
      <c r="BF2" s="31"/>
      <c r="BG2" s="50">
        <f>INT(AVERAGEIFS(BE2:BE282,BD2:BD282,"Sì"))</f>
        <v>517</v>
      </c>
      <c r="BH2" s="50">
        <f>INT(AVERAGEIFS(BE2:BE282,BD2:BD282,"No"))</f>
        <v>499</v>
      </c>
      <c r="BI2" s="56"/>
      <c r="BJ2" s="64"/>
      <c r="BK2" s="64"/>
      <c r="BL2" s="64"/>
      <c r="BM2" s="67" t="s">
        <v>335</v>
      </c>
      <c r="BN2" s="69"/>
      <c r="BO2" s="64" t="str" cm="1">
        <f t="array" ref="BO2:BO206">_xlfn.UNIQUE('RawData'!B:B)</f>
        <v>Città</v>
      </c>
      <c r="BP2" s="64" t="s">
        <v>336</v>
      </c>
      <c r="BQ2" s="64" t="s">
        <v>337</v>
      </c>
    </row>
    <row r="3" spans="1:69" ht="24" hidden="1">
      <c r="A3" s="12">
        <v>4300</v>
      </c>
      <c r="B3" s="3" t="s">
        <v>16</v>
      </c>
      <c r="C3" s="3" t="s">
        <v>17</v>
      </c>
      <c r="D3" s="23" t="s">
        <v>18</v>
      </c>
      <c r="E3" s="14">
        <v>2</v>
      </c>
      <c r="F3" s="14">
        <v>886</v>
      </c>
      <c r="G3" s="4">
        <v>24375</v>
      </c>
      <c r="H3" s="10">
        <v>7</v>
      </c>
      <c r="I3" s="2" t="s">
        <v>15</v>
      </c>
      <c r="J3" s="2" t="s">
        <v>14</v>
      </c>
      <c r="K3" s="2" t="s">
        <v>15</v>
      </c>
      <c r="L3" s="1"/>
      <c r="M3" s="64"/>
      <c r="N3" s="64"/>
      <c r="O3" s="64"/>
      <c r="P3" s="26" t="str" cm="1">
        <f t="array" ref="P3:P23">_xlfn.UNIQUE(D:D)</f>
        <v>Regione</v>
      </c>
      <c r="Q3" s="26" t="s">
        <v>338</v>
      </c>
      <c r="R3" s="26" t="s">
        <v>339</v>
      </c>
      <c r="S3" s="26" t="s">
        <v>340</v>
      </c>
      <c r="T3" s="64"/>
      <c r="U3" s="33"/>
      <c r="V3" s="31"/>
      <c r="W3" s="31"/>
      <c r="X3" s="31">
        <v>500</v>
      </c>
      <c r="Y3" s="32"/>
      <c r="Z3" s="31"/>
      <c r="AA3" s="31"/>
      <c r="AB3" s="31" t="s">
        <v>15</v>
      </c>
      <c r="AC3" s="31"/>
      <c r="AD3" s="32"/>
      <c r="AE3" s="42" t="s">
        <v>341</v>
      </c>
      <c r="AF3" s="34">
        <f ca="1">TODAY()</f>
        <v>46179</v>
      </c>
      <c r="AG3" s="34"/>
      <c r="AH3" s="31">
        <v>30</v>
      </c>
      <c r="AI3" s="31" t="b">
        <v>1</v>
      </c>
      <c r="AJ3" s="31"/>
      <c r="AK3" s="31" t="s">
        <v>342</v>
      </c>
      <c r="AL3" s="32" t="b">
        <v>0</v>
      </c>
      <c r="AM3" s="64"/>
      <c r="AN3" s="64"/>
      <c r="AO3" s="30">
        <v>4300</v>
      </c>
      <c r="AP3" s="35">
        <f>VLOOKUP(AO3,'RawData'!A:K,8,FALSE)</f>
        <v>7</v>
      </c>
      <c r="AQ3" s="45" t="str">
        <f>VLOOKUP(AO3,'RawData'!A:K,9,FALSE)</f>
        <v>Sì</v>
      </c>
      <c r="AR3" s="31"/>
      <c r="AS3" s="32"/>
      <c r="AT3" s="64"/>
      <c r="AU3" s="30">
        <v>4300</v>
      </c>
      <c r="AV3" s="31" t="str">
        <f>VLOOKUP(AU3,'RawData'!A:K,11)</f>
        <v>Sì</v>
      </c>
      <c r="AW3" s="31">
        <f>VLOOKUP(AU3,A:K,6,FALSE)</f>
        <v>886</v>
      </c>
      <c r="AX3" s="31">
        <v>1</v>
      </c>
      <c r="AY3" s="31"/>
      <c r="AZ3" s="32"/>
      <c r="BA3" s="64"/>
      <c r="BB3" s="31"/>
      <c r="BC3" s="55">
        <v>4300</v>
      </c>
      <c r="BD3" s="31" t="str">
        <f>VLOOKUP(BC3,'RawData'!A:K,11,FALSE)</f>
        <v>Sì</v>
      </c>
      <c r="BE3" s="31">
        <f>VLOOKUP(BC3,A:K,6,FALSE)</f>
        <v>886</v>
      </c>
      <c r="BF3" s="31"/>
      <c r="BG3" s="64"/>
      <c r="BH3" s="64"/>
      <c r="BI3" s="56"/>
      <c r="BJ3" s="64"/>
      <c r="BK3" s="64"/>
      <c r="BL3" s="64"/>
      <c r="BM3" s="68" t="s">
        <v>343</v>
      </c>
      <c r="BO3" s="64" t="str">
        <v>Roma</v>
      </c>
      <c r="BP3" s="64" t="str">
        <f>VLOOKUP(BO3,BM:BM,1,FALSE)</f>
        <v>Roma</v>
      </c>
      <c r="BQ3" s="64"/>
    </row>
    <row r="4" spans="1:69" ht="15" hidden="1">
      <c r="A4" s="12">
        <v>2705</v>
      </c>
      <c r="B4" s="3" t="s">
        <v>19</v>
      </c>
      <c r="C4" s="3" t="s">
        <v>20</v>
      </c>
      <c r="D4" s="23" t="s">
        <v>21</v>
      </c>
      <c r="E4" s="14">
        <v>3</v>
      </c>
      <c r="F4" s="14">
        <v>616</v>
      </c>
      <c r="G4" s="4">
        <v>30292</v>
      </c>
      <c r="H4" s="10">
        <v>8</v>
      </c>
      <c r="I4" s="2" t="s">
        <v>14</v>
      </c>
      <c r="J4" s="2" t="s">
        <v>15</v>
      </c>
      <c r="K4" s="2" t="s">
        <v>15</v>
      </c>
      <c r="L4" s="1"/>
      <c r="M4" s="64"/>
      <c r="N4" s="64"/>
      <c r="O4" s="64"/>
      <c r="P4" s="64" t="str">
        <v>LAZ</v>
      </c>
      <c r="Q4" s="64">
        <f>COUNTIF(D:D,P4)</f>
        <v>35</v>
      </c>
      <c r="R4" s="64">
        <f>MAX(Q4:Q22)</f>
        <v>56</v>
      </c>
      <c r="S4" s="64" t="str">
        <f>_xlfn.XLOOKUP((MAX(Q4:Q22)),Q4:Q22,P4:P22)</f>
        <v>LOM</v>
      </c>
      <c r="T4" s="64"/>
      <c r="U4" s="30"/>
      <c r="V4" s="31" t="s">
        <v>344</v>
      </c>
      <c r="W4" s="31"/>
      <c r="X4" s="31" t="s">
        <v>345</v>
      </c>
      <c r="Y4" s="32"/>
      <c r="Z4" s="31"/>
      <c r="AA4" s="31"/>
      <c r="AB4" s="31"/>
      <c r="AC4" s="31"/>
      <c r="AD4" s="32"/>
      <c r="AE4" s="31"/>
      <c r="AF4" s="31"/>
      <c r="AG4" s="31"/>
      <c r="AH4" s="31"/>
      <c r="AI4" s="31"/>
      <c r="AJ4" s="31"/>
      <c r="AK4" s="31"/>
      <c r="AL4" s="32"/>
      <c r="AM4" s="64"/>
      <c r="AN4" s="64"/>
      <c r="AO4" s="30">
        <v>2705</v>
      </c>
      <c r="AP4" s="35">
        <f>VLOOKUP(AO4,'RawData'!A:K,8,FALSE)</f>
        <v>8</v>
      </c>
      <c r="AQ4" s="45" t="str">
        <f>VLOOKUP(AO4,'RawData'!A:K,9,FALSE)</f>
        <v>No</v>
      </c>
      <c r="AR4" s="31"/>
      <c r="AS4" s="32"/>
      <c r="AT4" s="64"/>
      <c r="AU4" s="30">
        <v>2705</v>
      </c>
      <c r="AV4" s="31" t="str">
        <f>VLOOKUP(AU4,'RawData'!A:K,11)</f>
        <v>No</v>
      </c>
      <c r="AW4" s="31">
        <f>VLOOKUP(AU4,A:K,6,FALSE)</f>
        <v>616</v>
      </c>
      <c r="AX4" s="31">
        <v>2</v>
      </c>
      <c r="AY4" s="31"/>
      <c r="AZ4" s="32"/>
      <c r="BA4" s="64"/>
      <c r="BB4" s="31"/>
      <c r="BC4" s="55">
        <v>2705</v>
      </c>
      <c r="BD4" s="31" t="str">
        <f>VLOOKUP(BC4,'RawData'!A:K,11,FALSE)</f>
        <v>Sì</v>
      </c>
      <c r="BE4" s="31">
        <f>VLOOKUP(BC4,A:K,6,FALSE)</f>
        <v>616</v>
      </c>
      <c r="BF4" s="31"/>
      <c r="BG4" s="60" t="s">
        <v>346</v>
      </c>
      <c r="BH4" s="60" t="s">
        <v>347</v>
      </c>
      <c r="BI4" s="56"/>
      <c r="BJ4" s="64"/>
      <c r="BK4" s="64"/>
      <c r="BL4" s="64"/>
      <c r="BM4" s="68" t="s">
        <v>348</v>
      </c>
      <c r="BO4" s="64" t="str">
        <v>Milano</v>
      </c>
      <c r="BP4" s="64" t="str">
        <f>VLOOKUP(BO4,BM:BM,1,FALSE)</f>
        <v>Milano</v>
      </c>
      <c r="BQ4" s="64"/>
    </row>
    <row r="5" spans="1:69" ht="15" hidden="1">
      <c r="A5" s="12">
        <v>3392</v>
      </c>
      <c r="B5" s="3" t="s">
        <v>22</v>
      </c>
      <c r="C5" s="3" t="s">
        <v>23</v>
      </c>
      <c r="D5" s="23" t="s">
        <v>24</v>
      </c>
      <c r="E5" s="14">
        <v>1</v>
      </c>
      <c r="F5" s="14">
        <v>973</v>
      </c>
      <c r="G5" s="4">
        <v>25828</v>
      </c>
      <c r="H5" s="10">
        <v>2</v>
      </c>
      <c r="I5" s="2" t="s">
        <v>15</v>
      </c>
      <c r="J5" s="2" t="s">
        <v>14</v>
      </c>
      <c r="K5" s="2" t="s">
        <v>14</v>
      </c>
      <c r="L5" s="1"/>
      <c r="M5" s="64"/>
      <c r="N5" s="64"/>
      <c r="O5" s="64"/>
      <c r="P5" s="64" t="str">
        <v>LOM</v>
      </c>
      <c r="Q5" s="64">
        <f>COUNTIF(D:D,P5)</f>
        <v>56</v>
      </c>
      <c r="R5" s="64"/>
      <c r="S5" s="64"/>
      <c r="T5" s="64"/>
      <c r="U5" s="30" t="str" cm="1">
        <f t="array" ref="U5:U290">_xlfn.UNIQUE('RawData'!A:A)</f>
        <v>ID - Attività</v>
      </c>
      <c r="V5" s="31">
        <f>SUMIF('RawData'!A:A,Operative_Fabio_Mencio!U5,'RawData'!F:F)</f>
        <v>0</v>
      </c>
      <c r="W5" s="31">
        <f>_xlfn.XLOOKUP((MAX(V:V)),V:V,U:U)</f>
        <v>3028</v>
      </c>
      <c r="X5" s="31"/>
      <c r="Y5" s="32"/>
      <c r="Z5" s="31"/>
      <c r="AA5" s="31" t="str" cm="1">
        <f t="array" ref="AA5:AA290">_xlfn.UNIQUE('RawData'!A:A)</f>
        <v>ID - Attività</v>
      </c>
      <c r="AB5" s="31" t="s">
        <v>326</v>
      </c>
      <c r="AC5" s="31"/>
      <c r="AD5" s="32"/>
      <c r="AE5" s="31" t="str" cm="1">
        <f t="array" ref="AE5:AE290">_xlfn.UNIQUE('RawData'!A:A)</f>
        <v>ID - Attività</v>
      </c>
      <c r="AF5" s="31" t="s">
        <v>349</v>
      </c>
      <c r="AG5" s="31" t="s">
        <v>350</v>
      </c>
      <c r="AH5" s="31"/>
      <c r="AI5" s="31" t="s">
        <v>351</v>
      </c>
      <c r="AJ5" s="31" t="s">
        <v>352</v>
      </c>
      <c r="AK5" s="31" t="s">
        <v>353</v>
      </c>
      <c r="AL5" s="32"/>
      <c r="AM5" s="64"/>
      <c r="AN5" s="64"/>
      <c r="AO5" s="30">
        <v>3392</v>
      </c>
      <c r="AP5" s="35">
        <f>VLOOKUP(AO5,'RawData'!A:K,8,FALSE)</f>
        <v>2</v>
      </c>
      <c r="AQ5" s="45" t="str">
        <f>VLOOKUP(AO5,'RawData'!A:K,9,FALSE)</f>
        <v>Sì</v>
      </c>
      <c r="AR5" s="31"/>
      <c r="AS5" s="32"/>
      <c r="AT5" s="64"/>
      <c r="AU5" s="30">
        <v>3392</v>
      </c>
      <c r="AV5" s="31" t="str">
        <f>VLOOKUP(AU5,'RawData'!A:K,11)</f>
        <v>Sì</v>
      </c>
      <c r="AW5" s="31">
        <f>VLOOKUP(AU5,A:K,6,FALSE)</f>
        <v>973</v>
      </c>
      <c r="AX5" s="31">
        <v>3</v>
      </c>
      <c r="AY5" s="31"/>
      <c r="AZ5" s="32"/>
      <c r="BA5" s="64"/>
      <c r="BB5" s="64"/>
      <c r="BC5" s="55">
        <v>3392</v>
      </c>
      <c r="BD5" s="31" t="str">
        <f>VLOOKUP(BC5,'RawData'!A:K,11,FALSE)</f>
        <v>No</v>
      </c>
      <c r="BE5" s="31">
        <f>VLOOKUP(BC5,A:K,6,FALSE)</f>
        <v>973</v>
      </c>
      <c r="BF5" s="31"/>
      <c r="BG5" s="31"/>
      <c r="BH5" s="64"/>
      <c r="BI5" s="56"/>
      <c r="BJ5" s="64"/>
      <c r="BK5" s="64"/>
      <c r="BL5" s="64"/>
      <c r="BM5" s="68" t="s">
        <v>354</v>
      </c>
      <c r="BO5" s="64" t="str">
        <v>Napoli</v>
      </c>
      <c r="BP5" s="64" t="str">
        <f>VLOOKUP(BO5,BM:BM,1,FALSE)</f>
        <v>Napoli</v>
      </c>
      <c r="BQ5" s="64"/>
    </row>
    <row r="6" spans="1:69" ht="15" hidden="1">
      <c r="A6" s="12">
        <v>5196</v>
      </c>
      <c r="B6" s="3" t="s">
        <v>25</v>
      </c>
      <c r="C6" s="3" t="s">
        <v>26</v>
      </c>
      <c r="D6" s="23" t="s">
        <v>27</v>
      </c>
      <c r="E6" s="14">
        <v>10</v>
      </c>
      <c r="F6" s="14">
        <v>550</v>
      </c>
      <c r="G6" s="4">
        <v>21486</v>
      </c>
      <c r="H6" s="10">
        <v>4</v>
      </c>
      <c r="I6" s="2" t="s">
        <v>14</v>
      </c>
      <c r="J6" s="2" t="s">
        <v>14</v>
      </c>
      <c r="K6" s="2" t="s">
        <v>14</v>
      </c>
      <c r="L6" s="1"/>
      <c r="M6" s="64"/>
      <c r="N6" s="64"/>
      <c r="O6" s="64"/>
      <c r="P6" s="64" t="str">
        <v>CAM</v>
      </c>
      <c r="Q6" s="64">
        <f>COUNTIF(D:D,P6)</f>
        <v>34</v>
      </c>
      <c r="R6" s="64"/>
      <c r="S6" s="64"/>
      <c r="T6" s="64"/>
      <c r="U6" s="30">
        <v>2317</v>
      </c>
      <c r="V6" s="31">
        <f>SUMIF('RawData'!A:A,Operative_Fabio_Mencio!U6,'RawData'!F:F)</f>
        <v>353</v>
      </c>
      <c r="W6" s="31"/>
      <c r="X6" s="31" t="b">
        <f>IF(V6&gt;=$X$3,TRUE)</f>
        <v>0</v>
      </c>
      <c r="Y6" s="32">
        <f>COUNTIF(X6:X290,"VERO")</f>
        <v>147</v>
      </c>
      <c r="Z6" s="31"/>
      <c r="AA6" s="31">
        <v>2317</v>
      </c>
      <c r="AB6" s="31" t="str">
        <f>VLOOKUP(Operative_Fabio_Mencio!AA6,'RawData'!A:K,9,FALSE)</f>
        <v>No</v>
      </c>
      <c r="AC6" s="31">
        <f>COUNTIF(AB6:AB289,AB3)</f>
        <v>138</v>
      </c>
      <c r="AD6" s="32"/>
      <c r="AE6" s="31">
        <v>2317</v>
      </c>
      <c r="AF6" s="34">
        <f>VLOOKUP(Operative_Fabio_Mencio!AA6,'RawData'!A:K,7,FALSE)</f>
        <v>21325</v>
      </c>
      <c r="AG6" s="35">
        <f ca="1">INT(($AF$3-AF6)/365)</f>
        <v>68</v>
      </c>
      <c r="AH6" s="35" t="b">
        <f ca="1">IF(AG6&lt;$AH$3,"VERO")</f>
        <v>0</v>
      </c>
      <c r="AI6" s="31">
        <f ca="1">COUNTIF(AH6:AH289,$AI$3)</f>
        <v>0</v>
      </c>
      <c r="AJ6" s="31">
        <f ca="1">COUNTIF(AH6:AH289,$AL$3)</f>
        <v>284</v>
      </c>
      <c r="AK6" s="41">
        <f ca="1">AI6/AJ6</f>
        <v>0</v>
      </c>
      <c r="AL6" s="32"/>
      <c r="AM6" s="64"/>
      <c r="AN6" s="64"/>
      <c r="AO6" s="30">
        <v>5196</v>
      </c>
      <c r="AP6" s="35">
        <f>VLOOKUP(AO6,'RawData'!A:K,8,FALSE)</f>
        <v>4</v>
      </c>
      <c r="AQ6" s="45" t="str">
        <f>VLOOKUP(AO6,'RawData'!A:K,9,FALSE)</f>
        <v>No</v>
      </c>
      <c r="AR6" s="31"/>
      <c r="AS6" s="32"/>
      <c r="AT6" s="64"/>
      <c r="AU6" s="30">
        <v>5196</v>
      </c>
      <c r="AV6" s="31" t="str">
        <f>VLOOKUP(AU6,'RawData'!A:K,11)</f>
        <v>Sì</v>
      </c>
      <c r="AW6" s="31">
        <f>VLOOKUP(AU6,A:K,6,FALSE)</f>
        <v>550</v>
      </c>
      <c r="AX6" s="31">
        <v>4</v>
      </c>
      <c r="AY6" s="31"/>
      <c r="AZ6" s="32"/>
      <c r="BA6" s="64"/>
      <c r="BB6" s="64"/>
      <c r="BC6" s="55">
        <v>5196</v>
      </c>
      <c r="BD6" s="31" t="str">
        <f>VLOOKUP(BC6,'RawData'!A:K,11,FALSE)</f>
        <v>No</v>
      </c>
      <c r="BE6" s="31">
        <f>VLOOKUP(BC6,A:K,6,FALSE)</f>
        <v>550</v>
      </c>
      <c r="BF6" s="31"/>
      <c r="BG6" s="31" t="s">
        <v>355</v>
      </c>
      <c r="BH6" s="31" t="s">
        <v>356</v>
      </c>
      <c r="BI6" s="56"/>
      <c r="BJ6" s="64"/>
      <c r="BK6" s="64"/>
      <c r="BL6" s="64"/>
      <c r="BM6" s="68" t="s">
        <v>357</v>
      </c>
      <c r="BO6" s="64" t="str">
        <v>Torino</v>
      </c>
      <c r="BP6" s="64" t="str">
        <f>VLOOKUP(BO6,BM:BM,1,FALSE)</f>
        <v>Torino</v>
      </c>
      <c r="BQ6" s="64"/>
    </row>
    <row r="7" spans="1:69" ht="15" hidden="1">
      <c r="A7" s="12">
        <v>4104</v>
      </c>
      <c r="B7" s="3" t="s">
        <v>28</v>
      </c>
      <c r="C7" s="3" t="s">
        <v>29</v>
      </c>
      <c r="D7" s="23" t="s">
        <v>30</v>
      </c>
      <c r="E7" s="14">
        <v>1</v>
      </c>
      <c r="F7" s="14">
        <v>376</v>
      </c>
      <c r="G7" s="4">
        <v>27425</v>
      </c>
      <c r="H7" s="10">
        <v>7</v>
      </c>
      <c r="I7" s="2" t="s">
        <v>14</v>
      </c>
      <c r="J7" s="2" t="s">
        <v>14</v>
      </c>
      <c r="K7" s="2" t="s">
        <v>15</v>
      </c>
      <c r="L7" s="1"/>
      <c r="M7" s="64"/>
      <c r="N7" s="64"/>
      <c r="O7" s="64"/>
      <c r="P7" s="64" t="str">
        <v>PIE</v>
      </c>
      <c r="Q7" s="64">
        <f>COUNTIF(D:D,P7)</f>
        <v>24</v>
      </c>
      <c r="R7" s="64"/>
      <c r="S7" s="64"/>
      <c r="T7" s="64"/>
      <c r="U7" s="30">
        <v>4300</v>
      </c>
      <c r="V7" s="31">
        <f>SUMIF('RawData'!A:A,Operative_Fabio_Mencio!U7,'RawData'!F:F)</f>
        <v>886</v>
      </c>
      <c r="W7" s="31"/>
      <c r="X7" s="31" t="b">
        <f t="shared" ref="X7:X70" si="0">IF(V7&gt;=$X$3,TRUE)</f>
        <v>1</v>
      </c>
      <c r="Y7" s="32"/>
      <c r="Z7" s="31"/>
      <c r="AA7" s="31">
        <v>4300</v>
      </c>
      <c r="AB7" s="31" t="str">
        <f>VLOOKUP(Operative_Fabio_Mencio!AA7,'RawData'!A:K,9,FALSE)</f>
        <v>Sì</v>
      </c>
      <c r="AC7" s="31"/>
      <c r="AD7" s="32"/>
      <c r="AE7" s="31">
        <v>4300</v>
      </c>
      <c r="AF7" s="34">
        <f>VLOOKUP(Operative_Fabio_Mencio!AA7,'RawData'!A:K,7,FALSE)</f>
        <v>24375</v>
      </c>
      <c r="AG7" s="35">
        <f t="shared" ref="AG7:AG70" ca="1" si="1">INT(($AF$3-AF7)/365)</f>
        <v>59</v>
      </c>
      <c r="AH7" s="35" t="b">
        <f t="shared" ref="AH7:AH70" ca="1" si="2">IF(AG7&lt;$AH$3,"VERO")</f>
        <v>0</v>
      </c>
      <c r="AI7" s="31"/>
      <c r="AJ7" s="31"/>
      <c r="AK7" s="31"/>
      <c r="AL7" s="32"/>
      <c r="AM7" s="64"/>
      <c r="AN7" s="64"/>
      <c r="AO7" s="30">
        <v>4104</v>
      </c>
      <c r="AP7" s="35">
        <f>VLOOKUP(AO7,'RawData'!A:K,8,FALSE)</f>
        <v>7</v>
      </c>
      <c r="AQ7" s="45" t="str">
        <f>VLOOKUP(AO7,'RawData'!A:K,9,FALSE)</f>
        <v>No</v>
      </c>
      <c r="AR7" s="31"/>
      <c r="AS7" s="32"/>
      <c r="AT7" s="64"/>
      <c r="AU7" s="30">
        <v>4104</v>
      </c>
      <c r="AV7" s="31" t="str">
        <f>VLOOKUP(AU7,'RawData'!A:K,11)</f>
        <v>Sì</v>
      </c>
      <c r="AW7" s="31">
        <f>VLOOKUP(AU7,A:K,6,FALSE)</f>
        <v>376</v>
      </c>
      <c r="AX7" s="31">
        <v>5</v>
      </c>
      <c r="AY7" s="31"/>
      <c r="AZ7" s="32"/>
      <c r="BA7" s="64"/>
      <c r="BB7" s="31"/>
      <c r="BC7" s="55">
        <v>4104</v>
      </c>
      <c r="BD7" s="31" t="str">
        <f>VLOOKUP(BC7,'RawData'!A:K,11,FALSE)</f>
        <v>Sì</v>
      </c>
      <c r="BE7" s="31">
        <f>VLOOKUP(BC7,A:K,6,FALSE)</f>
        <v>376</v>
      </c>
      <c r="BF7" s="31"/>
      <c r="BG7" s="50">
        <f>INT(AVERAGEIFS(F2:F301,K2:K301,"Sì"))</f>
        <v>514</v>
      </c>
      <c r="BH7" s="50">
        <f>INT(AVERAGEIFS(F2:F301,K2:K301,"No"))</f>
        <v>500</v>
      </c>
      <c r="BI7" s="70" t="s">
        <v>358</v>
      </c>
      <c r="BJ7" s="64"/>
      <c r="BK7" s="64"/>
      <c r="BL7" s="64"/>
      <c r="BM7" s="68" t="s">
        <v>359</v>
      </c>
      <c r="BO7" s="64" t="str">
        <v>Palermo</v>
      </c>
      <c r="BP7" s="64" t="str">
        <f>VLOOKUP(BO7,BM:BM,1,FALSE)</f>
        <v>Palermo</v>
      </c>
      <c r="BQ7" s="64"/>
    </row>
    <row r="8" spans="1:69" ht="15" hidden="1">
      <c r="A8" s="12">
        <v>4657</v>
      </c>
      <c r="B8" s="3" t="s">
        <v>31</v>
      </c>
      <c r="C8" s="3" t="s">
        <v>32</v>
      </c>
      <c r="D8" s="23" t="s">
        <v>33</v>
      </c>
      <c r="E8" s="14">
        <v>6</v>
      </c>
      <c r="F8" s="14">
        <v>846</v>
      </c>
      <c r="G8" s="4">
        <v>34226</v>
      </c>
      <c r="H8" s="10">
        <v>6</v>
      </c>
      <c r="I8" s="2" t="s">
        <v>15</v>
      </c>
      <c r="J8" s="2" t="s">
        <v>14</v>
      </c>
      <c r="K8" s="2" t="s">
        <v>15</v>
      </c>
      <c r="L8" s="1"/>
      <c r="M8" s="64"/>
      <c r="N8" s="64"/>
      <c r="O8" s="64"/>
      <c r="P8" s="64" t="str">
        <v>SIC</v>
      </c>
      <c r="Q8" s="64">
        <f>COUNTIF(D:D,P8)</f>
        <v>25</v>
      </c>
      <c r="R8" s="64"/>
      <c r="S8" s="64"/>
      <c r="T8" s="64"/>
      <c r="U8" s="30">
        <v>2705</v>
      </c>
      <c r="V8" s="31">
        <f>SUMIF('RawData'!A:A,Operative_Fabio_Mencio!U8,'RawData'!F:F)</f>
        <v>616</v>
      </c>
      <c r="W8" s="31"/>
      <c r="X8" s="31" t="b">
        <f t="shared" si="0"/>
        <v>1</v>
      </c>
      <c r="Y8" s="32"/>
      <c r="Z8" s="31"/>
      <c r="AA8" s="31">
        <v>2705</v>
      </c>
      <c r="AB8" s="31" t="str">
        <f>VLOOKUP(Operative_Fabio_Mencio!AA8,'RawData'!A:K,9,FALSE)</f>
        <v>No</v>
      </c>
      <c r="AC8" s="31"/>
      <c r="AD8" s="32"/>
      <c r="AE8" s="31">
        <v>2705</v>
      </c>
      <c r="AF8" s="34">
        <f>VLOOKUP(Operative_Fabio_Mencio!AA8,'RawData'!A:K,7,FALSE)</f>
        <v>30292</v>
      </c>
      <c r="AG8" s="35">
        <f t="shared" ca="1" si="1"/>
        <v>43</v>
      </c>
      <c r="AH8" s="35" t="b">
        <f t="shared" ca="1" si="2"/>
        <v>0</v>
      </c>
      <c r="AI8" s="31"/>
      <c r="AJ8" s="31"/>
      <c r="AK8" s="31"/>
      <c r="AL8" s="32"/>
      <c r="AM8" s="64"/>
      <c r="AN8" s="64"/>
      <c r="AO8" s="30">
        <v>4657</v>
      </c>
      <c r="AP8" s="35">
        <f>VLOOKUP(AO8,'RawData'!A:K,8,FALSE)</f>
        <v>6</v>
      </c>
      <c r="AQ8" s="45" t="str">
        <f>VLOOKUP(AO8,'RawData'!A:K,9,FALSE)</f>
        <v>Sì</v>
      </c>
      <c r="AR8" s="31"/>
      <c r="AS8" s="82" t="s">
        <v>360</v>
      </c>
      <c r="AT8" s="64"/>
      <c r="AU8" s="30">
        <v>4657</v>
      </c>
      <c r="AV8" s="31" t="str">
        <f>VLOOKUP(AU8,'RawData'!A:K,11)</f>
        <v>Sì</v>
      </c>
      <c r="AW8" s="31">
        <f>VLOOKUP(AU8,A:K,6,FALSE)</f>
        <v>846</v>
      </c>
      <c r="AX8" s="31">
        <v>6</v>
      </c>
      <c r="AY8" s="31"/>
      <c r="AZ8" s="70" t="s">
        <v>361</v>
      </c>
      <c r="BA8" s="64"/>
      <c r="BB8" s="31"/>
      <c r="BC8" s="55">
        <v>4657</v>
      </c>
      <c r="BD8" s="31" t="str">
        <f>VLOOKUP(BC8,'RawData'!A:K,11,FALSE)</f>
        <v>Sì</v>
      </c>
      <c r="BE8" s="31">
        <f>VLOOKUP(BC8,A:K,6,FALSE)</f>
        <v>846</v>
      </c>
      <c r="BF8" s="31"/>
      <c r="BG8" s="31"/>
      <c r="BH8" s="64"/>
      <c r="BI8" s="71"/>
      <c r="BJ8" s="64"/>
      <c r="BK8" s="64"/>
      <c r="BL8" s="64"/>
      <c r="BM8" s="68" t="s">
        <v>362</v>
      </c>
      <c r="BO8" s="64" t="str">
        <v>Genova</v>
      </c>
      <c r="BP8" s="64" t="str">
        <f>VLOOKUP(BO8,BM:BM,1,FALSE)</f>
        <v>Genova</v>
      </c>
      <c r="BQ8" s="64"/>
    </row>
    <row r="9" spans="1:69" ht="15" hidden="1">
      <c r="A9" s="12">
        <v>4433</v>
      </c>
      <c r="B9" s="3" t="s">
        <v>34</v>
      </c>
      <c r="C9" s="3" t="s">
        <v>35</v>
      </c>
      <c r="D9" s="23" t="s">
        <v>36</v>
      </c>
      <c r="E9" s="14">
        <v>3</v>
      </c>
      <c r="F9" s="14">
        <v>584</v>
      </c>
      <c r="G9" s="4">
        <v>28902</v>
      </c>
      <c r="H9" s="10">
        <v>4</v>
      </c>
      <c r="I9" s="2" t="s">
        <v>14</v>
      </c>
      <c r="J9" s="2" t="s">
        <v>14</v>
      </c>
      <c r="K9" s="2" t="s">
        <v>15</v>
      </c>
      <c r="L9" s="1"/>
      <c r="M9" s="64"/>
      <c r="N9" s="64"/>
      <c r="O9" s="64"/>
      <c r="P9" s="64" t="str">
        <v>LIG</v>
      </c>
      <c r="Q9" s="64">
        <f>COUNTIF(D:D,P9)</f>
        <v>5</v>
      </c>
      <c r="R9" s="64"/>
      <c r="S9" s="64"/>
      <c r="T9" s="64"/>
      <c r="U9" s="30">
        <v>3392</v>
      </c>
      <c r="V9" s="31">
        <f>SUMIF('RawData'!A:A,Operative_Fabio_Mencio!U9,'RawData'!F:F)</f>
        <v>973</v>
      </c>
      <c r="W9" s="31"/>
      <c r="X9" s="31" t="b">
        <f t="shared" si="0"/>
        <v>1</v>
      </c>
      <c r="Y9" s="32"/>
      <c r="Z9" s="31"/>
      <c r="AA9" s="31">
        <v>3392</v>
      </c>
      <c r="AB9" s="31" t="str">
        <f>VLOOKUP(Operative_Fabio_Mencio!AA9,'RawData'!A:K,9,FALSE)</f>
        <v>Sì</v>
      </c>
      <c r="AC9" s="31"/>
      <c r="AD9" s="32"/>
      <c r="AE9" s="31">
        <v>3392</v>
      </c>
      <c r="AF9" s="34">
        <f>VLOOKUP(Operative_Fabio_Mencio!AA9,'RawData'!A:K,7,FALSE)</f>
        <v>25828</v>
      </c>
      <c r="AG9" s="35">
        <f t="shared" ca="1" si="1"/>
        <v>55</v>
      </c>
      <c r="AH9" s="35" t="b">
        <f t="shared" ca="1" si="2"/>
        <v>0</v>
      </c>
      <c r="AI9" s="31"/>
      <c r="AJ9" s="31"/>
      <c r="AK9" s="31"/>
      <c r="AL9" s="32"/>
      <c r="AM9" s="64"/>
      <c r="AN9" s="64"/>
      <c r="AO9" s="30">
        <v>4433</v>
      </c>
      <c r="AP9" s="35">
        <f>VLOOKUP(AO9,'RawData'!A:K,8,FALSE)</f>
        <v>4</v>
      </c>
      <c r="AQ9" s="45" t="str">
        <f>VLOOKUP(AO9,'RawData'!A:K,9,FALSE)</f>
        <v>No</v>
      </c>
      <c r="AR9" s="31"/>
      <c r="AS9" s="83"/>
      <c r="AT9" s="64"/>
      <c r="AU9" s="30">
        <v>4433</v>
      </c>
      <c r="AV9" s="31" t="str">
        <f>VLOOKUP(AU9,'RawData'!A:K,11)</f>
        <v>Sì</v>
      </c>
      <c r="AW9" s="31">
        <f>VLOOKUP(AU9,A:K,6,FALSE)</f>
        <v>584</v>
      </c>
      <c r="AX9" s="31">
        <v>7</v>
      </c>
      <c r="AY9" s="31"/>
      <c r="AZ9" s="71"/>
      <c r="BA9" s="64"/>
      <c r="BB9" s="31"/>
      <c r="BC9" s="55">
        <v>4433</v>
      </c>
      <c r="BD9" s="31" t="str">
        <f>VLOOKUP(BC9,'RawData'!A:K,11,FALSE)</f>
        <v>Sì</v>
      </c>
      <c r="BE9" s="31">
        <f>VLOOKUP(BC9,A:K,6,FALSE)</f>
        <v>584</v>
      </c>
      <c r="BF9" s="31"/>
      <c r="BG9" s="50"/>
      <c r="BH9" s="64"/>
      <c r="BI9" s="71"/>
      <c r="BJ9" s="64"/>
      <c r="BK9" s="64"/>
      <c r="BL9" s="64"/>
      <c r="BM9" s="68" t="s">
        <v>363</v>
      </c>
      <c r="BO9" s="64" t="str">
        <v>Bologna</v>
      </c>
      <c r="BP9" s="64" t="str">
        <f>VLOOKUP(BO9,BM:BM,1,FALSE)</f>
        <v>Bologna</v>
      </c>
      <c r="BQ9" s="64"/>
    </row>
    <row r="10" spans="1:69" ht="15" hidden="1">
      <c r="A10" s="12">
        <v>5411</v>
      </c>
      <c r="B10" s="3" t="s">
        <v>37</v>
      </c>
      <c r="C10" s="3" t="s">
        <v>38</v>
      </c>
      <c r="D10" s="23" t="s">
        <v>39</v>
      </c>
      <c r="E10" s="14">
        <v>14</v>
      </c>
      <c r="F10" s="14">
        <v>446</v>
      </c>
      <c r="G10" s="4">
        <v>20863</v>
      </c>
      <c r="H10" s="10">
        <v>7</v>
      </c>
      <c r="I10" s="2" t="s">
        <v>15</v>
      </c>
      <c r="J10" s="2" t="s">
        <v>14</v>
      </c>
      <c r="K10" s="2" t="s">
        <v>14</v>
      </c>
      <c r="L10" s="1"/>
      <c r="M10" s="64"/>
      <c r="N10" s="64"/>
      <c r="O10" s="64"/>
      <c r="P10" s="64" t="str">
        <v>EMR</v>
      </c>
      <c r="Q10" s="64">
        <f>COUNTIF(D:D,P10)</f>
        <v>20</v>
      </c>
      <c r="R10" s="64"/>
      <c r="S10" s="64"/>
      <c r="T10" s="64"/>
      <c r="U10" s="30">
        <v>5196</v>
      </c>
      <c r="V10" s="31">
        <f>SUMIF('RawData'!A:A,Operative_Fabio_Mencio!U10,'RawData'!F:F)</f>
        <v>550</v>
      </c>
      <c r="W10" s="31"/>
      <c r="X10" s="31" t="b">
        <f t="shared" si="0"/>
        <v>1</v>
      </c>
      <c r="Y10" s="32"/>
      <c r="Z10" s="31"/>
      <c r="AA10" s="31">
        <v>5196</v>
      </c>
      <c r="AB10" s="31" t="str">
        <f>VLOOKUP(Operative_Fabio_Mencio!AA10,'RawData'!A:K,9,FALSE)</f>
        <v>No</v>
      </c>
      <c r="AC10" s="31"/>
      <c r="AD10" s="32"/>
      <c r="AE10" s="31">
        <v>5196</v>
      </c>
      <c r="AF10" s="34">
        <f>VLOOKUP(Operative_Fabio_Mencio!AA10,'RawData'!A:K,7,FALSE)</f>
        <v>21486</v>
      </c>
      <c r="AG10" s="35">
        <f t="shared" ca="1" si="1"/>
        <v>67</v>
      </c>
      <c r="AH10" s="35" t="b">
        <f t="shared" ca="1" si="2"/>
        <v>0</v>
      </c>
      <c r="AI10" s="31"/>
      <c r="AJ10" s="31"/>
      <c r="AK10" s="31"/>
      <c r="AL10" s="32"/>
      <c r="AM10" s="64"/>
      <c r="AN10" s="64"/>
      <c r="AO10" s="30">
        <v>5411</v>
      </c>
      <c r="AP10" s="35">
        <f>VLOOKUP(AO10,'RawData'!A:K,8,FALSE)</f>
        <v>7</v>
      </c>
      <c r="AQ10" s="45" t="str">
        <f>VLOOKUP(AO10,'RawData'!A:K,9,FALSE)</f>
        <v>Sì</v>
      </c>
      <c r="AR10" s="31"/>
      <c r="AS10" s="83"/>
      <c r="AT10" s="64"/>
      <c r="AU10" s="30">
        <v>5411</v>
      </c>
      <c r="AV10" s="31" t="str">
        <f>VLOOKUP(AU10,'RawData'!A:K,11)</f>
        <v>Sì</v>
      </c>
      <c r="AW10" s="31">
        <f>VLOOKUP(AU10,A:K,6,FALSE)</f>
        <v>446</v>
      </c>
      <c r="AX10" s="31">
        <v>8</v>
      </c>
      <c r="AY10" s="31"/>
      <c r="AZ10" s="72"/>
      <c r="BA10" s="64"/>
      <c r="BB10" s="64"/>
      <c r="BC10" s="55">
        <v>5411</v>
      </c>
      <c r="BD10" s="31" t="str">
        <f>VLOOKUP(BC10,'RawData'!A:K,11,FALSE)</f>
        <v>No</v>
      </c>
      <c r="BE10" s="31">
        <f>VLOOKUP(BC10,A:K,6,FALSE)</f>
        <v>446</v>
      </c>
      <c r="BF10" s="31"/>
      <c r="BG10" s="31"/>
      <c r="BH10" s="64"/>
      <c r="BI10" s="71"/>
      <c r="BJ10" s="64"/>
      <c r="BK10" s="64"/>
      <c r="BL10" s="64"/>
      <c r="BM10" s="68" t="s">
        <v>364</v>
      </c>
      <c r="BO10" s="64" t="str">
        <v>Firenze</v>
      </c>
      <c r="BP10" s="64" t="str">
        <f>VLOOKUP(BO10,BM:BM,1,FALSE)</f>
        <v>Firenze</v>
      </c>
      <c r="BQ10" s="64"/>
    </row>
    <row r="11" spans="1:69" ht="15" hidden="1">
      <c r="A11" s="12">
        <v>2839</v>
      </c>
      <c r="B11" s="3">
        <f>Operative_Fabio_Mencio!AC6</f>
        <v>138</v>
      </c>
      <c r="C11" s="3" t="s">
        <v>41</v>
      </c>
      <c r="D11" s="23" t="s">
        <v>27</v>
      </c>
      <c r="E11" s="14">
        <v>4</v>
      </c>
      <c r="F11" s="14">
        <v>586</v>
      </c>
      <c r="G11" s="4">
        <v>20162</v>
      </c>
      <c r="H11" s="10">
        <v>9</v>
      </c>
      <c r="I11" s="2" t="s">
        <v>15</v>
      </c>
      <c r="J11" s="2" t="s">
        <v>15</v>
      </c>
      <c r="K11" s="2" t="s">
        <v>14</v>
      </c>
      <c r="L11" s="1"/>
      <c r="M11" s="64"/>
      <c r="N11" s="64"/>
      <c r="O11" s="64"/>
      <c r="P11" s="64" t="str">
        <v>TOS</v>
      </c>
      <c r="Q11" s="64">
        <f>COUNTIF(D:D,P11)</f>
        <v>19</v>
      </c>
      <c r="R11" s="64"/>
      <c r="S11" s="64"/>
      <c r="T11" s="64"/>
      <c r="U11" s="30">
        <v>4104</v>
      </c>
      <c r="V11" s="31">
        <f>SUMIF('RawData'!A:A,Operative_Fabio_Mencio!U11,'RawData'!F:F)</f>
        <v>376</v>
      </c>
      <c r="W11" s="31"/>
      <c r="X11" s="31" t="b">
        <f t="shared" si="0"/>
        <v>0</v>
      </c>
      <c r="Y11" s="32"/>
      <c r="Z11" s="31"/>
      <c r="AA11" s="31">
        <v>4104</v>
      </c>
      <c r="AB11" s="31" t="str">
        <f>VLOOKUP(Operative_Fabio_Mencio!AA11,'RawData'!A:K,9,FALSE)</f>
        <v>No</v>
      </c>
      <c r="AC11" s="31"/>
      <c r="AD11" s="32"/>
      <c r="AE11" s="31">
        <v>4104</v>
      </c>
      <c r="AF11" s="34">
        <f>VLOOKUP(Operative_Fabio_Mencio!AA11,'RawData'!A:K,7,FALSE)</f>
        <v>27425</v>
      </c>
      <c r="AG11" s="35">
        <f t="shared" ca="1" si="1"/>
        <v>51</v>
      </c>
      <c r="AH11" s="35" t="b">
        <f t="shared" ca="1" si="2"/>
        <v>0</v>
      </c>
      <c r="AI11" s="31"/>
      <c r="AJ11" s="31"/>
      <c r="AK11" s="31"/>
      <c r="AL11" s="32"/>
      <c r="AM11" s="64"/>
      <c r="AN11" s="64"/>
      <c r="AO11" s="30">
        <v>2839</v>
      </c>
      <c r="AP11" s="35">
        <f>VLOOKUP(AO11,'RawData'!A:K,8,FALSE)</f>
        <v>9</v>
      </c>
      <c r="AQ11" s="45" t="str">
        <f>VLOOKUP(AO11,'RawData'!A:K,9,FALSE)</f>
        <v>Sì</v>
      </c>
      <c r="AR11" s="31"/>
      <c r="AS11" s="84"/>
      <c r="AT11" s="64"/>
      <c r="AU11" s="30">
        <v>2839</v>
      </c>
      <c r="AV11" s="31" t="str">
        <f>VLOOKUP(AU11,'RawData'!A:K,11)</f>
        <v>No</v>
      </c>
      <c r="AW11" s="31">
        <f>VLOOKUP(AU11,A:K,6,FALSE)</f>
        <v>586</v>
      </c>
      <c r="AX11" s="31">
        <v>9</v>
      </c>
      <c r="AY11" s="31"/>
      <c r="AZ11" s="71"/>
      <c r="BA11" s="64"/>
      <c r="BB11" s="64"/>
      <c r="BC11" s="55">
        <v>2839</v>
      </c>
      <c r="BD11" s="31" t="str">
        <f>VLOOKUP(BC11,'RawData'!A:K,11,FALSE)</f>
        <v>No</v>
      </c>
      <c r="BE11" s="31">
        <f>VLOOKUP(BC11,A:K,6,FALSE)</f>
        <v>586</v>
      </c>
      <c r="BF11" s="31"/>
      <c r="BG11" s="31"/>
      <c r="BH11" s="31"/>
      <c r="BI11" s="56"/>
      <c r="BJ11" s="64"/>
      <c r="BK11" s="64"/>
      <c r="BL11" s="64"/>
      <c r="BM11" s="68" t="s">
        <v>365</v>
      </c>
      <c r="BO11" s="64" t="str">
        <v>Bari</v>
      </c>
      <c r="BP11" s="64" t="str">
        <f>VLOOKUP(BO11,BM:BM,1,FALSE)</f>
        <v>Bari</v>
      </c>
      <c r="BQ11" s="64"/>
    </row>
    <row r="12" spans="1:69" ht="15" hidden="1">
      <c r="A12" s="12">
        <v>2623</v>
      </c>
      <c r="B12" s="3" t="str">
        <f ca="1">CONCATENATE(Operative_Fabio_Mencio!AI6,"  ",Operative_Fabio_Mencio!AK6)</f>
        <v>0  0</v>
      </c>
      <c r="C12" s="3" t="s">
        <v>43</v>
      </c>
      <c r="D12" s="23" t="s">
        <v>44</v>
      </c>
      <c r="E12" s="14">
        <v>10</v>
      </c>
      <c r="F12" s="14">
        <v>578</v>
      </c>
      <c r="G12" s="4">
        <v>30415</v>
      </c>
      <c r="H12" s="10">
        <v>1</v>
      </c>
      <c r="I12" s="2" t="s">
        <v>15</v>
      </c>
      <c r="J12" s="2" t="s">
        <v>14</v>
      </c>
      <c r="K12" s="2" t="s">
        <v>14</v>
      </c>
      <c r="L12" s="1"/>
      <c r="M12" s="64"/>
      <c r="N12" s="64"/>
      <c r="O12" s="64"/>
      <c r="P12" s="64" t="str">
        <v>PUG</v>
      </c>
      <c r="Q12" s="64">
        <f>COUNTIF(D:D,P12)</f>
        <v>20</v>
      </c>
      <c r="R12" s="64"/>
      <c r="S12" s="64"/>
      <c r="T12" s="64"/>
      <c r="U12" s="30">
        <v>4657</v>
      </c>
      <c r="V12" s="31">
        <f>SUMIF('RawData'!A:A,Operative_Fabio_Mencio!U12,'RawData'!F:F)</f>
        <v>941</v>
      </c>
      <c r="W12" s="31"/>
      <c r="X12" s="31" t="b">
        <f t="shared" si="0"/>
        <v>1</v>
      </c>
      <c r="Y12" s="32"/>
      <c r="Z12" s="31"/>
      <c r="AA12" s="31">
        <v>4657</v>
      </c>
      <c r="AB12" s="31" t="str">
        <f>VLOOKUP(Operative_Fabio_Mencio!AA12,'RawData'!A:K,9,FALSE)</f>
        <v>Sì</v>
      </c>
      <c r="AC12" s="31"/>
      <c r="AD12" s="32"/>
      <c r="AE12" s="31">
        <v>4657</v>
      </c>
      <c r="AF12" s="34">
        <f>VLOOKUP(Operative_Fabio_Mencio!AA12,'RawData'!A:K,7,FALSE)</f>
        <v>34226</v>
      </c>
      <c r="AG12" s="35">
        <f t="shared" ca="1" si="1"/>
        <v>32</v>
      </c>
      <c r="AH12" s="35" t="b">
        <f t="shared" ca="1" si="2"/>
        <v>0</v>
      </c>
      <c r="AI12" s="31"/>
      <c r="AJ12" s="31"/>
      <c r="AK12" s="31"/>
      <c r="AL12" s="32"/>
      <c r="AM12" s="64"/>
      <c r="AN12" s="64"/>
      <c r="AO12" s="30">
        <v>2623</v>
      </c>
      <c r="AP12" s="35">
        <f>VLOOKUP(AO12,'RawData'!A:K,8,FALSE)</f>
        <v>1</v>
      </c>
      <c r="AQ12" s="45" t="str">
        <f>VLOOKUP(AO12,'RawData'!A:K,9,FALSE)</f>
        <v>Sì</v>
      </c>
      <c r="AR12" s="31"/>
      <c r="AS12" s="32"/>
      <c r="AT12" s="64"/>
      <c r="AU12" s="30">
        <v>2623</v>
      </c>
      <c r="AV12" s="31" t="str">
        <f>VLOOKUP(AU12,'RawData'!A:K,11)</f>
        <v>No</v>
      </c>
      <c r="AW12" s="31">
        <f>VLOOKUP(AU12,A:K,6,FALSE)</f>
        <v>578</v>
      </c>
      <c r="AX12" s="31">
        <v>10</v>
      </c>
      <c r="AY12" s="31"/>
      <c r="AZ12" s="32"/>
      <c r="BA12" s="64"/>
      <c r="BB12" s="64"/>
      <c r="BC12" s="55">
        <v>2623</v>
      </c>
      <c r="BD12" s="31" t="str">
        <f>VLOOKUP(BC12,'RawData'!A:K,11,FALSE)</f>
        <v>No</v>
      </c>
      <c r="BE12" s="31">
        <f>VLOOKUP(BC12,A:K,6,FALSE)</f>
        <v>578</v>
      </c>
      <c r="BF12" s="31"/>
      <c r="BG12" s="31"/>
      <c r="BH12" s="31"/>
      <c r="BI12" s="56"/>
      <c r="BJ12" s="64"/>
      <c r="BK12" s="64"/>
      <c r="BL12" s="64"/>
      <c r="BM12" s="68" t="s">
        <v>366</v>
      </c>
      <c r="BO12" s="64" t="str">
        <v>Catania</v>
      </c>
      <c r="BP12" s="64" t="str">
        <f>VLOOKUP(BO12,BM:BM,1,FALSE)</f>
        <v>Catania</v>
      </c>
      <c r="BQ12" s="64"/>
    </row>
    <row r="13" spans="1:69" ht="15" hidden="1">
      <c r="A13" s="12">
        <v>2789</v>
      </c>
      <c r="B13" s="3" t="s">
        <v>45</v>
      </c>
      <c r="C13" s="3" t="s">
        <v>46</v>
      </c>
      <c r="D13" s="23" t="s">
        <v>44</v>
      </c>
      <c r="E13" s="14">
        <v>6</v>
      </c>
      <c r="F13" s="14">
        <v>961</v>
      </c>
      <c r="G13" s="4">
        <v>31939</v>
      </c>
      <c r="H13" s="10">
        <v>7</v>
      </c>
      <c r="I13" s="2" t="s">
        <v>14</v>
      </c>
      <c r="J13" s="2" t="s">
        <v>15</v>
      </c>
      <c r="K13" s="2" t="s">
        <v>15</v>
      </c>
      <c r="L13" s="1"/>
      <c r="M13" s="64"/>
      <c r="N13" s="64"/>
      <c r="O13" s="64"/>
      <c r="P13" s="64" t="str">
        <v>VEN</v>
      </c>
      <c r="Q13" s="64">
        <f>COUNTIF(D:D,P13)</f>
        <v>18</v>
      </c>
      <c r="R13" s="64"/>
      <c r="S13" s="64"/>
      <c r="T13" s="64"/>
      <c r="U13" s="30">
        <v>4433</v>
      </c>
      <c r="V13" s="31">
        <f>SUMIF('RawData'!A:A,Operative_Fabio_Mencio!U13,'RawData'!F:F)</f>
        <v>584</v>
      </c>
      <c r="W13" s="31"/>
      <c r="X13" s="31" t="b">
        <f t="shared" si="0"/>
        <v>1</v>
      </c>
      <c r="Y13" s="32"/>
      <c r="Z13" s="31"/>
      <c r="AA13" s="31">
        <v>4433</v>
      </c>
      <c r="AB13" s="31" t="str">
        <f>VLOOKUP(Operative_Fabio_Mencio!AA13,'RawData'!A:K,9,FALSE)</f>
        <v>No</v>
      </c>
      <c r="AC13" s="31"/>
      <c r="AD13" s="32"/>
      <c r="AE13" s="31">
        <v>4433</v>
      </c>
      <c r="AF13" s="34">
        <f>VLOOKUP(Operative_Fabio_Mencio!AA13,'RawData'!A:K,7,FALSE)</f>
        <v>28902</v>
      </c>
      <c r="AG13" s="35">
        <f t="shared" ca="1" si="1"/>
        <v>47</v>
      </c>
      <c r="AH13" s="35" t="b">
        <f t="shared" ca="1" si="2"/>
        <v>0</v>
      </c>
      <c r="AI13" s="31"/>
      <c r="AJ13" s="31"/>
      <c r="AK13" s="31"/>
      <c r="AL13" s="32"/>
      <c r="AM13" s="64"/>
      <c r="AN13" s="64"/>
      <c r="AO13" s="30">
        <v>2789</v>
      </c>
      <c r="AP13" s="35">
        <f>VLOOKUP(AO13,'RawData'!A:K,8,FALSE)</f>
        <v>7</v>
      </c>
      <c r="AQ13" s="45" t="str">
        <f>VLOOKUP(AO13,'RawData'!A:K,9,FALSE)</f>
        <v>No</v>
      </c>
      <c r="AR13" s="31"/>
      <c r="AS13" s="32"/>
      <c r="AT13" s="64"/>
      <c r="AU13" s="30">
        <v>2789</v>
      </c>
      <c r="AV13" s="31" t="str">
        <f>VLOOKUP(AU13,'RawData'!A:K,11)</f>
        <v>No</v>
      </c>
      <c r="AW13" s="31">
        <f>VLOOKUP(AU13,A:K,6,FALSE)</f>
        <v>961</v>
      </c>
      <c r="AX13" s="31"/>
      <c r="AY13" s="31"/>
      <c r="AZ13" s="32"/>
      <c r="BA13" s="64"/>
      <c r="BB13" s="31"/>
      <c r="BC13" s="55">
        <v>2789</v>
      </c>
      <c r="BD13" s="31" t="str">
        <f>VLOOKUP(BC13,'RawData'!A:K,11,FALSE)</f>
        <v>Sì</v>
      </c>
      <c r="BE13" s="31">
        <f>VLOOKUP(BC13,A:K,6,FALSE)</f>
        <v>961</v>
      </c>
      <c r="BF13" s="31"/>
      <c r="BG13" s="31"/>
      <c r="BH13" s="31"/>
      <c r="BI13" s="56"/>
      <c r="BJ13" s="64"/>
      <c r="BK13" s="64"/>
      <c r="BL13" s="64"/>
      <c r="BM13" s="68" t="s">
        <v>367</v>
      </c>
      <c r="BO13" s="64" t="str">
        <v>Venezia</v>
      </c>
      <c r="BP13" s="64" t="str">
        <f>VLOOKUP(BO13,BM:BM,1,FALSE)</f>
        <v>Venezia</v>
      </c>
      <c r="BQ13" s="64"/>
    </row>
    <row r="14" spans="1:69" ht="15" hidden="1">
      <c r="A14" s="12">
        <v>2793</v>
      </c>
      <c r="B14" s="3" t="s">
        <v>47</v>
      </c>
      <c r="C14" s="3" t="s">
        <v>48</v>
      </c>
      <c r="D14" s="23" t="s">
        <v>27</v>
      </c>
      <c r="E14" s="14">
        <v>13</v>
      </c>
      <c r="F14" s="14">
        <v>313</v>
      </c>
      <c r="G14" s="4">
        <v>23450</v>
      </c>
      <c r="H14" s="10">
        <v>2</v>
      </c>
      <c r="I14" s="2" t="s">
        <v>14</v>
      </c>
      <c r="J14" s="2" t="s">
        <v>14</v>
      </c>
      <c r="K14" s="2" t="s">
        <v>14</v>
      </c>
      <c r="L14" s="1"/>
      <c r="M14" s="64"/>
      <c r="N14" s="64"/>
      <c r="O14" s="64"/>
      <c r="P14" s="64" t="str">
        <v>FVG</v>
      </c>
      <c r="Q14" s="64">
        <f>COUNTIF(D:D,P14)</f>
        <v>6</v>
      </c>
      <c r="R14" s="64"/>
      <c r="S14" s="64"/>
      <c r="T14" s="64"/>
      <c r="U14" s="30">
        <v>5411</v>
      </c>
      <c r="V14" s="31">
        <f>SUMIF('RawData'!A:A,Operative_Fabio_Mencio!U14,'RawData'!F:F)</f>
        <v>446</v>
      </c>
      <c r="W14" s="31"/>
      <c r="X14" s="31" t="b">
        <f t="shared" si="0"/>
        <v>0</v>
      </c>
      <c r="Y14" s="32"/>
      <c r="Z14" s="31"/>
      <c r="AA14" s="31">
        <v>5411</v>
      </c>
      <c r="AB14" s="31" t="str">
        <f>VLOOKUP(Operative_Fabio_Mencio!AA14,'RawData'!A:K,9,FALSE)</f>
        <v>Sì</v>
      </c>
      <c r="AC14" s="31"/>
      <c r="AD14" s="32"/>
      <c r="AE14" s="31">
        <v>5411</v>
      </c>
      <c r="AF14" s="34">
        <f>VLOOKUP(Operative_Fabio_Mencio!AA14,'RawData'!A:K,7,FALSE)</f>
        <v>20863</v>
      </c>
      <c r="AG14" s="35">
        <f t="shared" ca="1" si="1"/>
        <v>69</v>
      </c>
      <c r="AH14" s="35" t="b">
        <f t="shared" ca="1" si="2"/>
        <v>0</v>
      </c>
      <c r="AI14" s="31"/>
      <c r="AJ14" s="31"/>
      <c r="AK14" s="31"/>
      <c r="AL14" s="32"/>
      <c r="AM14" s="64"/>
      <c r="AN14" s="64"/>
      <c r="AO14" s="30">
        <v>2793</v>
      </c>
      <c r="AP14" s="35">
        <f>VLOOKUP(AO14,'RawData'!A:K,8,FALSE)</f>
        <v>2</v>
      </c>
      <c r="AQ14" s="45" t="str">
        <f>VLOOKUP(AO14,'RawData'!A:K,9,FALSE)</f>
        <v>No</v>
      </c>
      <c r="AR14" s="31"/>
      <c r="AS14" s="32"/>
      <c r="AT14" s="64"/>
      <c r="AU14" s="30">
        <v>2793</v>
      </c>
      <c r="AV14" s="31" t="str">
        <f>VLOOKUP(AU14,'RawData'!A:K,11)</f>
        <v>No</v>
      </c>
      <c r="AW14" s="31">
        <f>VLOOKUP(AU14,A:K,6,FALSE)</f>
        <v>313</v>
      </c>
      <c r="AX14" s="31"/>
      <c r="AY14" s="31"/>
      <c r="AZ14" s="32"/>
      <c r="BA14" s="64"/>
      <c r="BB14" s="64"/>
      <c r="BC14" s="55">
        <v>2793</v>
      </c>
      <c r="BD14" s="31" t="str">
        <f>VLOOKUP(BC14,'RawData'!A:K,11,FALSE)</f>
        <v>No</v>
      </c>
      <c r="BE14" s="31">
        <f>VLOOKUP(BC14,A:K,6,FALSE)</f>
        <v>313</v>
      </c>
      <c r="BF14" s="31"/>
      <c r="BG14" s="31"/>
      <c r="BH14" s="31"/>
      <c r="BI14" s="56"/>
      <c r="BJ14" s="64"/>
      <c r="BK14" s="64"/>
      <c r="BL14" s="64"/>
      <c r="BM14" s="68" t="s">
        <v>368</v>
      </c>
      <c r="BO14" s="64" t="str">
        <v>Verona</v>
      </c>
      <c r="BP14" s="64" t="str">
        <f>VLOOKUP(BO14,BM:BM,1,FALSE)</f>
        <v>Verona</v>
      </c>
      <c r="BQ14" s="64"/>
    </row>
    <row r="15" spans="1:69" ht="15" hidden="1">
      <c r="A15" s="12">
        <v>3022</v>
      </c>
      <c r="B15" s="3" t="s">
        <v>49</v>
      </c>
      <c r="C15" s="3" t="s">
        <v>50</v>
      </c>
      <c r="D15" s="23" t="s">
        <v>44</v>
      </c>
      <c r="E15" s="14">
        <v>12</v>
      </c>
      <c r="F15" s="14">
        <v>492</v>
      </c>
      <c r="G15" s="4">
        <v>28645</v>
      </c>
      <c r="H15" s="10">
        <v>1</v>
      </c>
      <c r="I15" s="2" t="s">
        <v>15</v>
      </c>
      <c r="J15" s="2" t="s">
        <v>14</v>
      </c>
      <c r="K15" s="2" t="s">
        <v>15</v>
      </c>
      <c r="L15" s="1"/>
      <c r="M15" s="64"/>
      <c r="N15" s="64"/>
      <c r="O15" s="64"/>
      <c r="P15" s="64" t="str">
        <v>CAL</v>
      </c>
      <c r="Q15" s="64">
        <f>COUNTIF(D:D,P15)</f>
        <v>7</v>
      </c>
      <c r="R15" s="64"/>
      <c r="S15" s="64"/>
      <c r="T15" s="64"/>
      <c r="U15" s="30">
        <v>2839</v>
      </c>
      <c r="V15" s="31">
        <f>SUMIF('RawData'!A:A,Operative_Fabio_Mencio!U15,'RawData'!F:F)</f>
        <v>586</v>
      </c>
      <c r="W15" s="31"/>
      <c r="X15" s="31" t="b">
        <f t="shared" si="0"/>
        <v>1</v>
      </c>
      <c r="Y15" s="32"/>
      <c r="Z15" s="31"/>
      <c r="AA15" s="31">
        <v>2839</v>
      </c>
      <c r="AB15" s="31" t="str">
        <f>VLOOKUP(Operative_Fabio_Mencio!AA15,'RawData'!A:K,9,FALSE)</f>
        <v>Sì</v>
      </c>
      <c r="AC15" s="31"/>
      <c r="AD15" s="32"/>
      <c r="AE15" s="31">
        <v>2839</v>
      </c>
      <c r="AF15" s="34">
        <f>VLOOKUP(Operative_Fabio_Mencio!AA15,'RawData'!A:K,7,FALSE)</f>
        <v>20162</v>
      </c>
      <c r="AG15" s="35">
        <f t="shared" ca="1" si="1"/>
        <v>71</v>
      </c>
      <c r="AH15" s="35" t="b">
        <f t="shared" ca="1" si="2"/>
        <v>0</v>
      </c>
      <c r="AI15" s="31"/>
      <c r="AJ15" s="31"/>
      <c r="AK15" s="31"/>
      <c r="AL15" s="32"/>
      <c r="AM15" s="64"/>
      <c r="AN15" s="64"/>
      <c r="AO15" s="30">
        <v>3022</v>
      </c>
      <c r="AP15" s="35">
        <f>VLOOKUP(AO15,'RawData'!A:K,8,FALSE)</f>
        <v>1</v>
      </c>
      <c r="AQ15" s="45" t="str">
        <f>VLOOKUP(AO15,'RawData'!A:K,9,FALSE)</f>
        <v>Sì</v>
      </c>
      <c r="AR15" s="31"/>
      <c r="AS15" s="32"/>
      <c r="AT15" s="64"/>
      <c r="AU15" s="30">
        <v>3022</v>
      </c>
      <c r="AV15" s="31" t="str">
        <f>VLOOKUP(AU15,'RawData'!A:K,11)</f>
        <v>No</v>
      </c>
      <c r="AW15" s="31">
        <f>VLOOKUP(AU15,A:K,6,FALSE)</f>
        <v>492</v>
      </c>
      <c r="AX15" s="31"/>
      <c r="AY15" s="31"/>
      <c r="AZ15" s="32"/>
      <c r="BA15" s="64"/>
      <c r="BB15" s="31"/>
      <c r="BC15" s="55">
        <v>3022</v>
      </c>
      <c r="BD15" s="31" t="str">
        <f>VLOOKUP(BC15,'RawData'!A:K,11,FALSE)</f>
        <v>Sì</v>
      </c>
      <c r="BE15" s="31">
        <f>VLOOKUP(BC15,A:K,6,FALSE)</f>
        <v>492</v>
      </c>
      <c r="BF15" s="31"/>
      <c r="BG15" s="31"/>
      <c r="BH15" s="31"/>
      <c r="BI15" s="56"/>
      <c r="BJ15" s="64"/>
      <c r="BK15" s="64"/>
      <c r="BL15" s="64"/>
      <c r="BM15" s="68" t="s">
        <v>369</v>
      </c>
      <c r="BO15" s="64" t="str">
        <v>Messina</v>
      </c>
      <c r="BP15" s="64" t="str">
        <f>VLOOKUP(BO15,BM:BM,1,FALSE)</f>
        <v>Messina</v>
      </c>
      <c r="BQ15" s="64"/>
    </row>
    <row r="16" spans="1:69" ht="15" hidden="1">
      <c r="A16" s="12">
        <v>3943</v>
      </c>
      <c r="B16" s="3" t="s">
        <v>51</v>
      </c>
      <c r="C16" s="3" t="s">
        <v>52</v>
      </c>
      <c r="D16" s="23" t="s">
        <v>53</v>
      </c>
      <c r="E16" s="14">
        <v>6</v>
      </c>
      <c r="F16" s="14">
        <v>571</v>
      </c>
      <c r="G16" s="4">
        <v>27802</v>
      </c>
      <c r="H16" s="10">
        <v>5</v>
      </c>
      <c r="I16" s="2" t="s">
        <v>15</v>
      </c>
      <c r="J16" s="2" t="s">
        <v>15</v>
      </c>
      <c r="K16" s="2" t="s">
        <v>15</v>
      </c>
      <c r="L16" s="1"/>
      <c r="M16" s="64"/>
      <c r="N16" s="64"/>
      <c r="O16" s="64"/>
      <c r="P16" s="64" t="str">
        <v>UMB</v>
      </c>
      <c r="Q16" s="64">
        <f>COUNTIF(D:D,P16)</f>
        <v>5</v>
      </c>
      <c r="R16" s="64"/>
      <c r="S16" s="64"/>
      <c r="T16" s="64"/>
      <c r="U16" s="30">
        <v>2623</v>
      </c>
      <c r="V16" s="31">
        <f>SUMIF('RawData'!A:A,Operative_Fabio_Mencio!U16,'RawData'!F:F)</f>
        <v>578</v>
      </c>
      <c r="W16" s="31"/>
      <c r="X16" s="31" t="b">
        <f t="shared" si="0"/>
        <v>1</v>
      </c>
      <c r="Y16" s="32"/>
      <c r="Z16" s="31"/>
      <c r="AA16" s="31">
        <v>2623</v>
      </c>
      <c r="AB16" s="31" t="str">
        <f>VLOOKUP(Operative_Fabio_Mencio!AA16,'RawData'!A:K,9,FALSE)</f>
        <v>Sì</v>
      </c>
      <c r="AC16" s="31"/>
      <c r="AD16" s="32"/>
      <c r="AE16" s="31">
        <v>2623</v>
      </c>
      <c r="AF16" s="34">
        <f>VLOOKUP(Operative_Fabio_Mencio!AA16,'RawData'!A:K,7,FALSE)</f>
        <v>30415</v>
      </c>
      <c r="AG16" s="35">
        <f t="shared" ca="1" si="1"/>
        <v>43</v>
      </c>
      <c r="AH16" s="35" t="b">
        <f t="shared" ca="1" si="2"/>
        <v>0</v>
      </c>
      <c r="AI16" s="31"/>
      <c r="AJ16" s="31"/>
      <c r="AK16" s="31"/>
      <c r="AL16" s="32"/>
      <c r="AM16" s="64"/>
      <c r="AN16" s="64"/>
      <c r="AO16" s="30">
        <v>3943</v>
      </c>
      <c r="AP16" s="35">
        <f>VLOOKUP(AO16,'RawData'!A:K,8,FALSE)</f>
        <v>5</v>
      </c>
      <c r="AQ16" s="45" t="str">
        <f>VLOOKUP(AO16,'RawData'!A:K,9,FALSE)</f>
        <v>Sì</v>
      </c>
      <c r="AR16" s="31"/>
      <c r="AS16" s="32"/>
      <c r="AT16" s="64"/>
      <c r="AU16" s="30">
        <v>3943</v>
      </c>
      <c r="AV16" s="31" t="str">
        <f>VLOOKUP(AU16,'RawData'!A:K,11)</f>
        <v>Sì</v>
      </c>
      <c r="AW16" s="31">
        <f>VLOOKUP(AU16,A:K,6,FALSE)</f>
        <v>571</v>
      </c>
      <c r="AX16" s="31"/>
      <c r="AY16" s="31"/>
      <c r="AZ16" s="32"/>
      <c r="BA16" s="64"/>
      <c r="BB16" s="31"/>
      <c r="BC16" s="55">
        <v>3943</v>
      </c>
      <c r="BD16" s="31" t="str">
        <f>VLOOKUP(BC16,'RawData'!A:K,11,FALSE)</f>
        <v>Sì</v>
      </c>
      <c r="BE16" s="31">
        <f>VLOOKUP(BC16,A:K,6,FALSE)</f>
        <v>571</v>
      </c>
      <c r="BF16" s="31"/>
      <c r="BG16" s="31"/>
      <c r="BH16" s="31"/>
      <c r="BI16" s="56"/>
      <c r="BJ16" s="64"/>
      <c r="BK16" s="64"/>
      <c r="BL16" s="64"/>
      <c r="BM16" s="68" t="s">
        <v>370</v>
      </c>
      <c r="BO16" s="64" t="str">
        <v>Padova</v>
      </c>
      <c r="BP16" s="64" t="str">
        <f>VLOOKUP(BO16,BM:BM,1,FALSE)</f>
        <v>Padova</v>
      </c>
      <c r="BQ16" s="64"/>
    </row>
    <row r="17" spans="1:69" ht="15" hidden="1">
      <c r="A17" s="12">
        <v>3783</v>
      </c>
      <c r="B17" s="3" t="s">
        <v>54</v>
      </c>
      <c r="C17" s="3" t="s">
        <v>55</v>
      </c>
      <c r="D17" s="23" t="s">
        <v>18</v>
      </c>
      <c r="E17" s="14">
        <v>6</v>
      </c>
      <c r="F17" s="14">
        <v>470</v>
      </c>
      <c r="G17" s="4">
        <v>31895</v>
      </c>
      <c r="H17" s="10">
        <v>2</v>
      </c>
      <c r="I17" s="2" t="s">
        <v>14</v>
      </c>
      <c r="J17" s="2" t="s">
        <v>14</v>
      </c>
      <c r="K17" s="2" t="s">
        <v>14</v>
      </c>
      <c r="L17" s="1"/>
      <c r="M17" s="64"/>
      <c r="N17" s="64"/>
      <c r="O17" s="64"/>
      <c r="P17" s="64" t="str">
        <v>SAR</v>
      </c>
      <c r="Q17" s="64">
        <f>COUNTIF(D:D,P17)</f>
        <v>5</v>
      </c>
      <c r="R17" s="64"/>
      <c r="S17" s="64"/>
      <c r="T17" s="64"/>
      <c r="U17" s="30">
        <v>2789</v>
      </c>
      <c r="V17" s="31">
        <f>SUMIF('RawData'!A:A,Operative_Fabio_Mencio!U17,'RawData'!F:F)</f>
        <v>961</v>
      </c>
      <c r="W17" s="31"/>
      <c r="X17" s="31" t="b">
        <f t="shared" si="0"/>
        <v>1</v>
      </c>
      <c r="Y17" s="32"/>
      <c r="Z17" s="31"/>
      <c r="AA17" s="31">
        <v>2789</v>
      </c>
      <c r="AB17" s="31" t="str">
        <f>VLOOKUP(Operative_Fabio_Mencio!AA17,'RawData'!A:K,9,FALSE)</f>
        <v>No</v>
      </c>
      <c r="AC17" s="31"/>
      <c r="AD17" s="32"/>
      <c r="AE17" s="31">
        <v>2789</v>
      </c>
      <c r="AF17" s="34">
        <f>VLOOKUP(Operative_Fabio_Mencio!AA17,'RawData'!A:K,7,FALSE)</f>
        <v>31939</v>
      </c>
      <c r="AG17" s="35">
        <f t="shared" ca="1" si="1"/>
        <v>39</v>
      </c>
      <c r="AH17" s="35" t="b">
        <f t="shared" ca="1" si="2"/>
        <v>0</v>
      </c>
      <c r="AI17" s="31"/>
      <c r="AJ17" s="31"/>
      <c r="AK17" s="31"/>
      <c r="AL17" s="32"/>
      <c r="AM17" s="64"/>
      <c r="AN17" s="64"/>
      <c r="AO17" s="30">
        <v>3783</v>
      </c>
      <c r="AP17" s="35">
        <f>VLOOKUP(AO17,'RawData'!A:K,8,FALSE)</f>
        <v>2</v>
      </c>
      <c r="AQ17" s="45" t="str">
        <f>VLOOKUP(AO17,'RawData'!A:K,9,FALSE)</f>
        <v>No</v>
      </c>
      <c r="AR17" s="31"/>
      <c r="AS17" s="32"/>
      <c r="AT17" s="64"/>
      <c r="AU17" s="30">
        <v>3783</v>
      </c>
      <c r="AV17" s="31" t="str">
        <f>VLOOKUP(AU17,'RawData'!A:K,11)</f>
        <v>Sì</v>
      </c>
      <c r="AW17" s="31">
        <f>VLOOKUP(AU17,A:K,6,FALSE)</f>
        <v>470</v>
      </c>
      <c r="AX17" s="31"/>
      <c r="AY17" s="31"/>
      <c r="AZ17" s="32"/>
      <c r="BA17" s="64"/>
      <c r="BB17" s="64"/>
      <c r="BC17" s="55">
        <v>3783</v>
      </c>
      <c r="BD17" s="31" t="str">
        <f>VLOOKUP(BC17,'RawData'!A:K,11,FALSE)</f>
        <v>No</v>
      </c>
      <c r="BE17" s="31">
        <f>VLOOKUP(BC17,A:K,6,FALSE)</f>
        <v>470</v>
      </c>
      <c r="BF17" s="31"/>
      <c r="BG17" s="31"/>
      <c r="BH17" s="31"/>
      <c r="BI17" s="56"/>
      <c r="BJ17" s="64"/>
      <c r="BK17" s="64"/>
      <c r="BL17" s="64"/>
      <c r="BM17" s="68" t="s">
        <v>371</v>
      </c>
      <c r="BO17" s="64" t="str">
        <v>Trieste</v>
      </c>
      <c r="BP17" s="64" t="str">
        <f>VLOOKUP(BO17,BM:BM,1,FALSE)</f>
        <v>Trieste</v>
      </c>
      <c r="BQ17" s="64"/>
    </row>
    <row r="18" spans="1:69" ht="15" hidden="1">
      <c r="A18" s="12">
        <v>4951</v>
      </c>
      <c r="B18" s="3" t="s">
        <v>56</v>
      </c>
      <c r="C18" s="3" t="s">
        <v>57</v>
      </c>
      <c r="D18" s="23" t="s">
        <v>39</v>
      </c>
      <c r="E18" s="14">
        <v>1</v>
      </c>
      <c r="F18" s="14">
        <v>614</v>
      </c>
      <c r="G18" s="4">
        <v>25276</v>
      </c>
      <c r="H18" s="10">
        <v>4</v>
      </c>
      <c r="I18" s="2" t="s">
        <v>14</v>
      </c>
      <c r="J18" s="2" t="s">
        <v>15</v>
      </c>
      <c r="K18" s="2" t="s">
        <v>15</v>
      </c>
      <c r="L18" s="1"/>
      <c r="M18" s="64"/>
      <c r="N18" s="64"/>
      <c r="O18" s="64"/>
      <c r="P18" s="64" t="str">
        <v>ABR</v>
      </c>
      <c r="Q18" s="64">
        <f>COUNTIF(D:D,P18)</f>
        <v>6</v>
      </c>
      <c r="R18" s="64"/>
      <c r="S18" s="64"/>
      <c r="T18" s="64"/>
      <c r="U18" s="30">
        <v>2793</v>
      </c>
      <c r="V18" s="31">
        <f>SUMIF('RawData'!A:A,Operative_Fabio_Mencio!U18,'RawData'!F:F)</f>
        <v>313</v>
      </c>
      <c r="W18" s="31"/>
      <c r="X18" s="31" t="b">
        <f t="shared" si="0"/>
        <v>0</v>
      </c>
      <c r="Y18" s="32"/>
      <c r="Z18" s="31"/>
      <c r="AA18" s="31">
        <v>2793</v>
      </c>
      <c r="AB18" s="31" t="str">
        <f>VLOOKUP(Operative_Fabio_Mencio!AA18,'RawData'!A:K,9,FALSE)</f>
        <v>No</v>
      </c>
      <c r="AC18" s="31"/>
      <c r="AD18" s="32"/>
      <c r="AE18" s="31">
        <v>2793</v>
      </c>
      <c r="AF18" s="34">
        <f>VLOOKUP(Operative_Fabio_Mencio!AA18,'RawData'!A:K,7,FALSE)</f>
        <v>23450</v>
      </c>
      <c r="AG18" s="35">
        <f t="shared" ca="1" si="1"/>
        <v>62</v>
      </c>
      <c r="AH18" s="35" t="b">
        <f t="shared" ca="1" si="2"/>
        <v>0</v>
      </c>
      <c r="AI18" s="31"/>
      <c r="AJ18" s="31"/>
      <c r="AK18" s="31"/>
      <c r="AL18" s="32"/>
      <c r="AM18" s="64"/>
      <c r="AN18" s="64"/>
      <c r="AO18" s="30">
        <v>4951</v>
      </c>
      <c r="AP18" s="35">
        <f>VLOOKUP(AO18,'RawData'!A:K,8,FALSE)</f>
        <v>4</v>
      </c>
      <c r="AQ18" s="45" t="str">
        <f>VLOOKUP(AO18,'RawData'!A:K,9,FALSE)</f>
        <v>No</v>
      </c>
      <c r="AR18" s="31"/>
      <c r="AS18" s="32"/>
      <c r="AT18" s="64"/>
      <c r="AU18" s="30">
        <v>4951</v>
      </c>
      <c r="AV18" s="31" t="str">
        <f>VLOOKUP(AU18,'RawData'!A:K,11)</f>
        <v>Sì</v>
      </c>
      <c r="AW18" s="31">
        <f>VLOOKUP(AU18,A:K,6,FALSE)</f>
        <v>614</v>
      </c>
      <c r="AX18" s="31"/>
      <c r="AY18" s="31"/>
      <c r="AZ18" s="32"/>
      <c r="BA18" s="64"/>
      <c r="BB18" s="31"/>
      <c r="BC18" s="55">
        <v>4951</v>
      </c>
      <c r="BD18" s="31" t="str">
        <f>VLOOKUP(BC18,'RawData'!A:K,11,FALSE)</f>
        <v>Sì</v>
      </c>
      <c r="BE18" s="31">
        <f>VLOOKUP(BC18,A:K,6,FALSE)</f>
        <v>614</v>
      </c>
      <c r="BF18" s="31"/>
      <c r="BG18" s="31"/>
      <c r="BH18" s="31"/>
      <c r="BI18" s="56"/>
      <c r="BJ18" s="64"/>
      <c r="BK18" s="64"/>
      <c r="BL18" s="64"/>
      <c r="BM18" s="68" t="s">
        <v>372</v>
      </c>
      <c r="BO18" s="64" t="str">
        <v>Brescia</v>
      </c>
      <c r="BP18" s="64" t="str">
        <f>VLOOKUP(BO18,BM:BM,1,FALSE)</f>
        <v>Brescia</v>
      </c>
      <c r="BQ18" s="64"/>
    </row>
    <row r="19" spans="1:69" ht="15" hidden="1">
      <c r="A19" s="12">
        <v>5356</v>
      </c>
      <c r="B19" s="3" t="s">
        <v>58</v>
      </c>
      <c r="C19" s="3" t="s">
        <v>59</v>
      </c>
      <c r="D19" s="23" t="s">
        <v>36</v>
      </c>
      <c r="E19" s="14">
        <v>15</v>
      </c>
      <c r="F19" s="14">
        <v>833</v>
      </c>
      <c r="G19" s="4">
        <v>26631</v>
      </c>
      <c r="H19" s="10">
        <v>10</v>
      </c>
      <c r="I19" s="2" t="s">
        <v>15</v>
      </c>
      <c r="J19" s="2" t="s">
        <v>15</v>
      </c>
      <c r="K19" s="2" t="s">
        <v>15</v>
      </c>
      <c r="L19" s="1"/>
      <c r="M19" s="64"/>
      <c r="N19" s="64"/>
      <c r="O19" s="64"/>
      <c r="P19" s="64" t="str">
        <v>TAA</v>
      </c>
      <c r="Q19" s="64">
        <f>COUNTIF(D:D,P19)</f>
        <v>4</v>
      </c>
      <c r="R19" s="64"/>
      <c r="S19" s="64"/>
      <c r="T19" s="64"/>
      <c r="U19" s="30">
        <v>3022</v>
      </c>
      <c r="V19" s="31">
        <f>SUMIF('RawData'!A:A,Operative_Fabio_Mencio!U19,'RawData'!F:F)</f>
        <v>1319</v>
      </c>
      <c r="W19" s="31"/>
      <c r="X19" s="31" t="b">
        <f t="shared" si="0"/>
        <v>1</v>
      </c>
      <c r="Y19" s="32"/>
      <c r="Z19" s="31"/>
      <c r="AA19" s="31">
        <v>3022</v>
      </c>
      <c r="AB19" s="31" t="str">
        <f>VLOOKUP(Operative_Fabio_Mencio!AA19,'RawData'!A:K,9,FALSE)</f>
        <v>Sì</v>
      </c>
      <c r="AC19" s="31"/>
      <c r="AD19" s="32"/>
      <c r="AE19" s="31">
        <v>3022</v>
      </c>
      <c r="AF19" s="34">
        <f>VLOOKUP(Operative_Fabio_Mencio!AA19,'RawData'!A:K,7,FALSE)</f>
        <v>28645</v>
      </c>
      <c r="AG19" s="35">
        <f t="shared" ca="1" si="1"/>
        <v>48</v>
      </c>
      <c r="AH19" s="35" t="b">
        <f t="shared" ca="1" si="2"/>
        <v>0</v>
      </c>
      <c r="AI19" s="31"/>
      <c r="AJ19" s="31"/>
      <c r="AK19" s="31"/>
      <c r="AL19" s="32"/>
      <c r="AM19" s="64"/>
      <c r="AN19" s="64"/>
      <c r="AO19" s="30">
        <v>5356</v>
      </c>
      <c r="AP19" s="35">
        <f>VLOOKUP(AO19,'RawData'!A:K,8,FALSE)</f>
        <v>10</v>
      </c>
      <c r="AQ19" s="45" t="str">
        <f>VLOOKUP(AO19,'RawData'!A:K,9,FALSE)</f>
        <v>Sì</v>
      </c>
      <c r="AR19" s="31"/>
      <c r="AS19" s="32"/>
      <c r="AT19" s="64"/>
      <c r="AU19" s="30">
        <v>5356</v>
      </c>
      <c r="AV19" s="31" t="str">
        <f>VLOOKUP(AU19,'RawData'!A:K,11)</f>
        <v>Sì</v>
      </c>
      <c r="AW19" s="31">
        <f>VLOOKUP(AU19,A:K,6,FALSE)</f>
        <v>833</v>
      </c>
      <c r="AX19" s="31"/>
      <c r="AY19" s="31"/>
      <c r="AZ19" s="32"/>
      <c r="BA19" s="64"/>
      <c r="BB19" s="31"/>
      <c r="BC19" s="55">
        <v>5356</v>
      </c>
      <c r="BD19" s="31" t="str">
        <f>VLOOKUP(BC19,'RawData'!A:K,11,FALSE)</f>
        <v>Sì</v>
      </c>
      <c r="BE19" s="31">
        <f>VLOOKUP(BC19,A:K,6,FALSE)</f>
        <v>833</v>
      </c>
      <c r="BF19" s="31"/>
      <c r="BG19" s="31"/>
      <c r="BH19" s="31"/>
      <c r="BI19" s="56"/>
      <c r="BJ19" s="64"/>
      <c r="BK19" s="64"/>
      <c r="BL19" s="64"/>
      <c r="BM19" s="68" t="s">
        <v>373</v>
      </c>
      <c r="BO19" s="64" t="str">
        <v>Taranto</v>
      </c>
      <c r="BP19" s="64" t="str">
        <f>VLOOKUP(BO19,BM:BM,1,FALSE)</f>
        <v>Taranto</v>
      </c>
      <c r="BQ19" s="64"/>
    </row>
    <row r="20" spans="1:69" ht="15" hidden="1">
      <c r="A20" s="12">
        <v>5063</v>
      </c>
      <c r="B20" s="3" t="s">
        <v>60</v>
      </c>
      <c r="C20" s="3" t="s">
        <v>61</v>
      </c>
      <c r="D20" s="23" t="s">
        <v>33</v>
      </c>
      <c r="E20" s="14">
        <v>13</v>
      </c>
      <c r="F20" s="14">
        <v>364</v>
      </c>
      <c r="G20" s="4">
        <v>21654</v>
      </c>
      <c r="H20" s="10">
        <v>4</v>
      </c>
      <c r="I20" s="2" t="s">
        <v>14</v>
      </c>
      <c r="J20" s="2" t="s">
        <v>15</v>
      </c>
      <c r="K20" s="2" t="s">
        <v>15</v>
      </c>
      <c r="L20" s="1"/>
      <c r="M20" s="64"/>
      <c r="N20" s="64"/>
      <c r="O20" s="64"/>
      <c r="P20" s="64" t="str">
        <v>MAR</v>
      </c>
      <c r="Q20" s="64">
        <f>COUNTIF(D:D,P20)</f>
        <v>9</v>
      </c>
      <c r="R20" s="64"/>
      <c r="S20" s="64"/>
      <c r="T20" s="64"/>
      <c r="U20" s="30">
        <v>3943</v>
      </c>
      <c r="V20" s="31">
        <f>SUMIF('RawData'!A:A,Operative_Fabio_Mencio!U20,'RawData'!F:F)</f>
        <v>571</v>
      </c>
      <c r="W20" s="31"/>
      <c r="X20" s="31" t="b">
        <f t="shared" si="0"/>
        <v>1</v>
      </c>
      <c r="Y20" s="32"/>
      <c r="Z20" s="31"/>
      <c r="AA20" s="31">
        <v>3943</v>
      </c>
      <c r="AB20" s="31" t="str">
        <f>VLOOKUP(Operative_Fabio_Mencio!AA20,'RawData'!A:K,9,FALSE)</f>
        <v>Sì</v>
      </c>
      <c r="AC20" s="31"/>
      <c r="AD20" s="32"/>
      <c r="AE20" s="31">
        <v>3943</v>
      </c>
      <c r="AF20" s="34">
        <f>VLOOKUP(Operative_Fabio_Mencio!AA20,'RawData'!A:K,7,FALSE)</f>
        <v>27802</v>
      </c>
      <c r="AG20" s="35">
        <f t="shared" ca="1" si="1"/>
        <v>50</v>
      </c>
      <c r="AH20" s="35" t="b">
        <f t="shared" ca="1" si="2"/>
        <v>0</v>
      </c>
      <c r="AI20" s="31"/>
      <c r="AJ20" s="31"/>
      <c r="AK20" s="31"/>
      <c r="AL20" s="32"/>
      <c r="AM20" s="64"/>
      <c r="AN20" s="64"/>
      <c r="AO20" s="30">
        <v>5063</v>
      </c>
      <c r="AP20" s="35">
        <f>VLOOKUP(AO20,'RawData'!A:K,8,FALSE)</f>
        <v>4</v>
      </c>
      <c r="AQ20" s="45" t="str">
        <f>VLOOKUP(AO20,'RawData'!A:K,9,FALSE)</f>
        <v>No</v>
      </c>
      <c r="AR20" s="31"/>
      <c r="AS20" s="32"/>
      <c r="AT20" s="64"/>
      <c r="AU20" s="30">
        <v>5063</v>
      </c>
      <c r="AV20" s="31" t="str">
        <f>VLOOKUP(AU20,'RawData'!A:K,11)</f>
        <v>Sì</v>
      </c>
      <c r="AW20" s="31">
        <f>VLOOKUP(AU20,A:K,6,FALSE)</f>
        <v>364</v>
      </c>
      <c r="AX20" s="31"/>
      <c r="AY20" s="31"/>
      <c r="AZ20" s="32"/>
      <c r="BA20" s="64"/>
      <c r="BB20" s="31"/>
      <c r="BC20" s="55">
        <v>5063</v>
      </c>
      <c r="BD20" s="31" t="str">
        <f>VLOOKUP(BC20,'RawData'!A:K,11,FALSE)</f>
        <v>Sì</v>
      </c>
      <c r="BE20" s="31">
        <f>VLOOKUP(BC20,A:K,6,FALSE)</f>
        <v>364</v>
      </c>
      <c r="BF20" s="31"/>
      <c r="BG20" s="31"/>
      <c r="BH20" s="31"/>
      <c r="BI20" s="56"/>
      <c r="BJ20" s="64"/>
      <c r="BK20" s="64"/>
      <c r="BL20" s="64"/>
      <c r="BM20" s="68" t="s">
        <v>374</v>
      </c>
      <c r="BO20" s="64" t="str">
        <v>Prato</v>
      </c>
      <c r="BP20" s="64" t="str">
        <f>VLOOKUP(BO20,BM:BM,1,FALSE)</f>
        <v>Prato</v>
      </c>
      <c r="BQ20" s="64"/>
    </row>
    <row r="21" spans="1:69" ht="15" hidden="1">
      <c r="A21" s="12">
        <v>4159</v>
      </c>
      <c r="B21" s="3" t="s">
        <v>62</v>
      </c>
      <c r="C21" s="3" t="s">
        <v>63</v>
      </c>
      <c r="D21" s="23" t="s">
        <v>64</v>
      </c>
      <c r="E21" s="14">
        <v>1</v>
      </c>
      <c r="F21" s="14">
        <v>196</v>
      </c>
      <c r="G21" s="4">
        <v>28252</v>
      </c>
      <c r="H21" s="10">
        <v>7</v>
      </c>
      <c r="I21" s="2" t="s">
        <v>15</v>
      </c>
      <c r="J21" s="2" t="s">
        <v>14</v>
      </c>
      <c r="K21" s="2" t="s">
        <v>15</v>
      </c>
      <c r="L21" s="1"/>
      <c r="M21" s="64"/>
      <c r="N21" s="64"/>
      <c r="O21" s="64"/>
      <c r="P21" s="64" t="str">
        <v>MOL</v>
      </c>
      <c r="Q21" s="64">
        <f>COUNTIF(D:D,P21)</f>
        <v>1</v>
      </c>
      <c r="R21" s="64"/>
      <c r="S21" s="64"/>
      <c r="T21" s="64"/>
      <c r="U21" s="30">
        <v>3783</v>
      </c>
      <c r="V21" s="31">
        <f>SUMIF('RawData'!A:A,Operative_Fabio_Mencio!U21,'RawData'!F:F)</f>
        <v>470</v>
      </c>
      <c r="W21" s="31"/>
      <c r="X21" s="31" t="b">
        <f t="shared" si="0"/>
        <v>0</v>
      </c>
      <c r="Y21" s="32"/>
      <c r="Z21" s="31"/>
      <c r="AA21" s="31">
        <v>3783</v>
      </c>
      <c r="AB21" s="31" t="str">
        <f>VLOOKUP(Operative_Fabio_Mencio!AA21,'RawData'!A:K,9,FALSE)</f>
        <v>No</v>
      </c>
      <c r="AC21" s="31"/>
      <c r="AD21" s="32"/>
      <c r="AE21" s="31">
        <v>3783</v>
      </c>
      <c r="AF21" s="34">
        <f>VLOOKUP(Operative_Fabio_Mencio!AA21,'RawData'!A:K,7,FALSE)</f>
        <v>31895</v>
      </c>
      <c r="AG21" s="35">
        <f t="shared" ca="1" si="1"/>
        <v>39</v>
      </c>
      <c r="AH21" s="35" t="b">
        <f t="shared" ca="1" si="2"/>
        <v>0</v>
      </c>
      <c r="AI21" s="31"/>
      <c r="AJ21" s="31"/>
      <c r="AK21" s="31"/>
      <c r="AL21" s="32"/>
      <c r="AM21" s="64"/>
      <c r="AN21" s="64"/>
      <c r="AO21" s="30">
        <v>4159</v>
      </c>
      <c r="AP21" s="35">
        <f>VLOOKUP(AO21,'RawData'!A:K,8,FALSE)</f>
        <v>7</v>
      </c>
      <c r="AQ21" s="45" t="str">
        <f>VLOOKUP(AO21,'RawData'!A:K,9,FALSE)</f>
        <v>Sì</v>
      </c>
      <c r="AR21" s="31"/>
      <c r="AS21" s="32"/>
      <c r="AT21" s="64"/>
      <c r="AU21" s="30">
        <v>4159</v>
      </c>
      <c r="AV21" s="31" t="str">
        <f>VLOOKUP(AU21,'RawData'!A:K,11)</f>
        <v>Sì</v>
      </c>
      <c r="AW21" s="31">
        <f>VLOOKUP(AU21,A:K,6,FALSE)</f>
        <v>196</v>
      </c>
      <c r="AX21" s="31"/>
      <c r="AY21" s="31"/>
      <c r="AZ21" s="32"/>
      <c r="BA21" s="64"/>
      <c r="BB21" s="31"/>
      <c r="BC21" s="55">
        <v>4159</v>
      </c>
      <c r="BD21" s="31" t="str">
        <f>VLOOKUP(BC21,'RawData'!A:K,11,FALSE)</f>
        <v>Sì</v>
      </c>
      <c r="BE21" s="31">
        <f>VLOOKUP(BC21,A:K,6,FALSE)</f>
        <v>196</v>
      </c>
      <c r="BF21" s="31"/>
      <c r="BG21" s="31"/>
      <c r="BH21" s="31"/>
      <c r="BI21" s="56"/>
      <c r="BJ21" s="64"/>
      <c r="BK21" s="64"/>
      <c r="BL21" s="64"/>
      <c r="BM21" s="68" t="s">
        <v>375</v>
      </c>
      <c r="BO21" s="64" t="str">
        <v>Parma</v>
      </c>
      <c r="BP21" s="64" t="str">
        <f>VLOOKUP(BO21,BM:BM,1,FALSE)</f>
        <v>Parma</v>
      </c>
      <c r="BQ21" s="64"/>
    </row>
    <row r="22" spans="1:69" ht="15" hidden="1">
      <c r="A22" s="12">
        <v>5473</v>
      </c>
      <c r="B22" s="3" t="s">
        <v>65</v>
      </c>
      <c r="C22" s="3" t="s">
        <v>66</v>
      </c>
      <c r="D22" s="23" t="s">
        <v>33</v>
      </c>
      <c r="E22" s="14">
        <v>1</v>
      </c>
      <c r="F22" s="14">
        <v>853</v>
      </c>
      <c r="G22" s="4">
        <v>22688</v>
      </c>
      <c r="H22" s="10">
        <v>1</v>
      </c>
      <c r="I22" s="2" t="s">
        <v>14</v>
      </c>
      <c r="J22" s="2" t="s">
        <v>14</v>
      </c>
      <c r="K22" s="2" t="s">
        <v>14</v>
      </c>
      <c r="L22" s="1"/>
      <c r="M22" s="64"/>
      <c r="N22" s="64"/>
      <c r="O22" s="64"/>
      <c r="P22" s="64" t="str">
        <v>VDA</v>
      </c>
      <c r="Q22" s="64">
        <f>COUNTIF(D:D,P22)</f>
        <v>1</v>
      </c>
      <c r="R22" s="64"/>
      <c r="S22" s="64"/>
      <c r="T22" s="64"/>
      <c r="U22" s="30">
        <v>4951</v>
      </c>
      <c r="V22" s="31">
        <f>SUMIF('RawData'!A:A,Operative_Fabio_Mencio!U22,'RawData'!F:F)</f>
        <v>1071</v>
      </c>
      <c r="W22" s="31"/>
      <c r="X22" s="31" t="b">
        <f t="shared" si="0"/>
        <v>1</v>
      </c>
      <c r="Y22" s="32"/>
      <c r="Z22" s="31"/>
      <c r="AA22" s="31">
        <v>4951</v>
      </c>
      <c r="AB22" s="31" t="str">
        <f>VLOOKUP(Operative_Fabio_Mencio!AA22,'RawData'!A:K,9,FALSE)</f>
        <v>No</v>
      </c>
      <c r="AC22" s="31"/>
      <c r="AD22" s="32"/>
      <c r="AE22" s="31">
        <v>4951</v>
      </c>
      <c r="AF22" s="34">
        <f>VLOOKUP(Operative_Fabio_Mencio!AA22,'RawData'!A:K,7,FALSE)</f>
        <v>25276</v>
      </c>
      <c r="AG22" s="35">
        <f t="shared" ca="1" si="1"/>
        <v>57</v>
      </c>
      <c r="AH22" s="35" t="b">
        <f t="shared" ca="1" si="2"/>
        <v>0</v>
      </c>
      <c r="AI22" s="31"/>
      <c r="AJ22" s="31"/>
      <c r="AK22" s="31"/>
      <c r="AL22" s="32"/>
      <c r="AM22" s="64"/>
      <c r="AN22" s="64"/>
      <c r="AO22" s="30">
        <v>5473</v>
      </c>
      <c r="AP22" s="35">
        <f>VLOOKUP(AO22,'RawData'!A:K,8,FALSE)</f>
        <v>1</v>
      </c>
      <c r="AQ22" s="45" t="str">
        <f>VLOOKUP(AO22,'RawData'!A:K,9,FALSE)</f>
        <v>No</v>
      </c>
      <c r="AR22" s="31"/>
      <c r="AS22" s="32"/>
      <c r="AT22" s="64"/>
      <c r="AU22" s="30">
        <v>5473</v>
      </c>
      <c r="AV22" s="31" t="str">
        <f>VLOOKUP(AU22,'RawData'!A:K,11)</f>
        <v>Sì</v>
      </c>
      <c r="AW22" s="31">
        <f>VLOOKUP(AU22,A:K,6,FALSE)</f>
        <v>853</v>
      </c>
      <c r="AX22" s="31"/>
      <c r="AY22" s="31"/>
      <c r="AZ22" s="32"/>
      <c r="BA22" s="64"/>
      <c r="BB22" s="64"/>
      <c r="BC22" s="55">
        <v>5473</v>
      </c>
      <c r="BD22" s="31" t="str">
        <f>VLOOKUP(BC22,'RawData'!A:K,11,FALSE)</f>
        <v>No</v>
      </c>
      <c r="BE22" s="31">
        <f>VLOOKUP(BC22,A:K,6,FALSE)</f>
        <v>853</v>
      </c>
      <c r="BF22" s="31"/>
      <c r="BG22" s="31"/>
      <c r="BH22" s="31"/>
      <c r="BI22" s="56"/>
      <c r="BJ22" s="64"/>
      <c r="BK22" s="64"/>
      <c r="BL22" s="64"/>
      <c r="BM22" s="68" t="s">
        <v>376</v>
      </c>
      <c r="BO22" s="64" t="str">
        <v>Reggio Calabria</v>
      </c>
      <c r="BP22" s="64" t="str">
        <f>VLOOKUP(BO22,BM:BM,1,FALSE)</f>
        <v>Reggio Calabria</v>
      </c>
      <c r="BQ22" s="64"/>
    </row>
    <row r="23" spans="1:69" ht="15" hidden="1">
      <c r="A23" s="12">
        <v>3028</v>
      </c>
      <c r="B23" s="3" t="s">
        <v>67</v>
      </c>
      <c r="C23" s="3" t="s">
        <v>68</v>
      </c>
      <c r="D23" s="23" t="s">
        <v>33</v>
      </c>
      <c r="E23" s="14">
        <v>12</v>
      </c>
      <c r="F23" s="14">
        <v>650</v>
      </c>
      <c r="G23" s="4">
        <v>30900</v>
      </c>
      <c r="H23" s="10">
        <v>9</v>
      </c>
      <c r="I23" s="2" t="s">
        <v>15</v>
      </c>
      <c r="J23" s="2" t="s">
        <v>15</v>
      </c>
      <c r="K23" s="2" t="s">
        <v>15</v>
      </c>
      <c r="L23" s="1"/>
      <c r="M23" s="64"/>
      <c r="N23" s="64"/>
      <c r="O23" s="64"/>
      <c r="P23" s="64">
        <v>0</v>
      </c>
      <c r="Q23" s="64"/>
      <c r="R23" s="64"/>
      <c r="S23" s="64"/>
      <c r="T23" s="64"/>
      <c r="U23" s="30">
        <v>5356</v>
      </c>
      <c r="V23" s="31">
        <f>SUMIF('RawData'!A:A,Operative_Fabio_Mencio!U23,'RawData'!F:F)</f>
        <v>833</v>
      </c>
      <c r="W23" s="31"/>
      <c r="X23" s="31" t="b">
        <f t="shared" si="0"/>
        <v>1</v>
      </c>
      <c r="Y23" s="32"/>
      <c r="Z23" s="31"/>
      <c r="AA23" s="31">
        <v>5356</v>
      </c>
      <c r="AB23" s="31" t="str">
        <f>VLOOKUP(Operative_Fabio_Mencio!AA23,'RawData'!A:K,9,FALSE)</f>
        <v>Sì</v>
      </c>
      <c r="AC23" s="31"/>
      <c r="AD23" s="32"/>
      <c r="AE23" s="31">
        <v>5356</v>
      </c>
      <c r="AF23" s="34">
        <f>VLOOKUP(Operative_Fabio_Mencio!AA23,'RawData'!A:K,7,FALSE)</f>
        <v>26631</v>
      </c>
      <c r="AG23" s="35">
        <f t="shared" ca="1" si="1"/>
        <v>53</v>
      </c>
      <c r="AH23" s="35" t="b">
        <f t="shared" ca="1" si="2"/>
        <v>0</v>
      </c>
      <c r="AI23" s="31"/>
      <c r="AJ23" s="31"/>
      <c r="AK23" s="31"/>
      <c r="AL23" s="32"/>
      <c r="AM23" s="64"/>
      <c r="AN23" s="64"/>
      <c r="AO23" s="30">
        <v>3028</v>
      </c>
      <c r="AP23" s="35">
        <f>VLOOKUP(AO23,'RawData'!A:K,8,FALSE)</f>
        <v>9</v>
      </c>
      <c r="AQ23" s="45" t="str">
        <f>VLOOKUP(AO23,'RawData'!A:K,9,FALSE)</f>
        <v>Sì</v>
      </c>
      <c r="AR23" s="31"/>
      <c r="AS23" s="32"/>
      <c r="AT23" s="64"/>
      <c r="AU23" s="30">
        <v>3028</v>
      </c>
      <c r="AV23" s="31" t="str">
        <f>VLOOKUP(AU23,'RawData'!A:K,11)</f>
        <v>No</v>
      </c>
      <c r="AW23" s="31">
        <f>VLOOKUP(AU23,A:K,6,FALSE)</f>
        <v>650</v>
      </c>
      <c r="AX23" s="31"/>
      <c r="AY23" s="31"/>
      <c r="AZ23" s="32"/>
      <c r="BA23" s="64"/>
      <c r="BB23" s="31"/>
      <c r="BC23" s="55">
        <v>3028</v>
      </c>
      <c r="BD23" s="31" t="str">
        <f>VLOOKUP(BC23,'RawData'!A:K,11,FALSE)</f>
        <v>Sì</v>
      </c>
      <c r="BE23" s="31">
        <f>VLOOKUP(BC23,A:K,6,FALSE)</f>
        <v>650</v>
      </c>
      <c r="BF23" s="31"/>
      <c r="BG23" s="31"/>
      <c r="BH23" s="31"/>
      <c r="BI23" s="56"/>
      <c r="BJ23" s="64"/>
      <c r="BK23" s="64"/>
      <c r="BL23" s="64"/>
      <c r="BM23" s="68" t="s">
        <v>377</v>
      </c>
      <c r="BO23" s="64" t="str">
        <v>Modena</v>
      </c>
      <c r="BP23" s="64" t="str">
        <f>VLOOKUP(BO23,BM:BM,1,FALSE)</f>
        <v>Modena</v>
      </c>
      <c r="BQ23" s="64" t="s">
        <v>67</v>
      </c>
    </row>
    <row r="24" spans="1:69" ht="15" hidden="1">
      <c r="A24" s="12">
        <v>3071</v>
      </c>
      <c r="B24" s="3" t="s">
        <v>69</v>
      </c>
      <c r="C24" s="3" t="s">
        <v>70</v>
      </c>
      <c r="D24" s="23" t="s">
        <v>71</v>
      </c>
      <c r="E24" s="14">
        <v>2</v>
      </c>
      <c r="F24" s="14">
        <v>809</v>
      </c>
      <c r="G24" s="4">
        <v>29934</v>
      </c>
      <c r="H24" s="10">
        <v>7</v>
      </c>
      <c r="I24" s="2" t="s">
        <v>15</v>
      </c>
      <c r="J24" s="2" t="s">
        <v>15</v>
      </c>
      <c r="K24" s="2" t="s">
        <v>15</v>
      </c>
      <c r="L24" s="1"/>
      <c r="M24" s="64"/>
      <c r="N24" s="64"/>
      <c r="O24" s="64"/>
      <c r="P24" s="64"/>
      <c r="Q24" s="64"/>
      <c r="R24" s="64"/>
      <c r="S24" s="64"/>
      <c r="T24" s="64"/>
      <c r="U24" s="30">
        <v>5063</v>
      </c>
      <c r="V24" s="31">
        <f>SUMIF('RawData'!A:A,Operative_Fabio_Mencio!U24,'RawData'!F:F)</f>
        <v>364</v>
      </c>
      <c r="W24" s="31"/>
      <c r="X24" s="31" t="b">
        <f t="shared" si="0"/>
        <v>0</v>
      </c>
      <c r="Y24" s="32"/>
      <c r="Z24" s="31"/>
      <c r="AA24" s="31">
        <v>5063</v>
      </c>
      <c r="AB24" s="31" t="str">
        <f>VLOOKUP(Operative_Fabio_Mencio!AA24,'RawData'!A:K,9,FALSE)</f>
        <v>No</v>
      </c>
      <c r="AC24" s="31"/>
      <c r="AD24" s="32"/>
      <c r="AE24" s="31">
        <v>5063</v>
      </c>
      <c r="AF24" s="34">
        <f>VLOOKUP(Operative_Fabio_Mencio!AA24,'RawData'!A:K,7,FALSE)</f>
        <v>21654</v>
      </c>
      <c r="AG24" s="35">
        <f t="shared" ca="1" si="1"/>
        <v>67</v>
      </c>
      <c r="AH24" s="35" t="b">
        <f t="shared" ca="1" si="2"/>
        <v>0</v>
      </c>
      <c r="AI24" s="31"/>
      <c r="AJ24" s="31"/>
      <c r="AK24" s="31"/>
      <c r="AL24" s="32"/>
      <c r="AM24" s="64"/>
      <c r="AN24" s="64"/>
      <c r="AO24" s="30">
        <v>3071</v>
      </c>
      <c r="AP24" s="35">
        <f>VLOOKUP(AO24,'RawData'!A:K,8,FALSE)</f>
        <v>7</v>
      </c>
      <c r="AQ24" s="45" t="str">
        <f>VLOOKUP(AO24,'RawData'!A:K,9,FALSE)</f>
        <v>Sì</v>
      </c>
      <c r="AR24" s="31"/>
      <c r="AS24" s="32"/>
      <c r="AT24" s="64"/>
      <c r="AU24" s="30">
        <v>3071</v>
      </c>
      <c r="AV24" s="31" t="str">
        <f>VLOOKUP(AU24,'RawData'!A:K,11)</f>
        <v>No</v>
      </c>
      <c r="AW24" s="31">
        <f>VLOOKUP(AU24,A:K,6,FALSE)</f>
        <v>809</v>
      </c>
      <c r="AX24" s="31"/>
      <c r="AY24" s="31"/>
      <c r="AZ24" s="32"/>
      <c r="BA24" s="64"/>
      <c r="BB24" s="31"/>
      <c r="BC24" s="55">
        <v>3071</v>
      </c>
      <c r="BD24" s="31" t="str">
        <f>VLOOKUP(BC24,'RawData'!A:K,11,FALSE)</f>
        <v>Sì</v>
      </c>
      <c r="BE24" s="31">
        <f>VLOOKUP(BC24,A:K,6,FALSE)</f>
        <v>809</v>
      </c>
      <c r="BF24" s="31"/>
      <c r="BG24" s="31"/>
      <c r="BH24" s="31"/>
      <c r="BI24" s="56"/>
      <c r="BJ24" s="64"/>
      <c r="BK24" s="64"/>
      <c r="BL24" s="64"/>
      <c r="BM24" s="68" t="s">
        <v>378</v>
      </c>
      <c r="BO24" s="64" t="str">
        <v>Reggio Emilia</v>
      </c>
      <c r="BP24" s="64" t="str">
        <f>VLOOKUP(BO24,BM:BM,1,FALSE)</f>
        <v>Reggio Emilia</v>
      </c>
      <c r="BQ24" s="64"/>
    </row>
    <row r="25" spans="1:69" ht="15" hidden="1">
      <c r="A25" s="12">
        <v>5592</v>
      </c>
      <c r="B25" s="3" t="s">
        <v>72</v>
      </c>
      <c r="C25" s="3" t="s">
        <v>73</v>
      </c>
      <c r="D25" s="23" t="s">
        <v>36</v>
      </c>
      <c r="E25" s="14">
        <v>3</v>
      </c>
      <c r="F25" s="14">
        <v>71</v>
      </c>
      <c r="G25" s="4">
        <v>33488</v>
      </c>
      <c r="H25" s="10">
        <v>3</v>
      </c>
      <c r="I25" s="2" t="s">
        <v>15</v>
      </c>
      <c r="J25" s="2" t="s">
        <v>14</v>
      </c>
      <c r="K25" s="2" t="s">
        <v>14</v>
      </c>
      <c r="L25" s="1"/>
      <c r="M25" s="64"/>
      <c r="N25" s="64"/>
      <c r="O25" s="64"/>
      <c r="P25" s="64"/>
      <c r="Q25" s="64"/>
      <c r="R25" s="64"/>
      <c r="S25" s="64"/>
      <c r="T25" s="64"/>
      <c r="U25" s="30">
        <v>4159</v>
      </c>
      <c r="V25" s="31">
        <f>SUMIF('RawData'!A:A,Operative_Fabio_Mencio!U25,'RawData'!F:F)</f>
        <v>196</v>
      </c>
      <c r="W25" s="31"/>
      <c r="X25" s="31" t="b">
        <f t="shared" si="0"/>
        <v>0</v>
      </c>
      <c r="Y25" s="32"/>
      <c r="Z25" s="31"/>
      <c r="AA25" s="31">
        <v>4159</v>
      </c>
      <c r="AB25" s="31" t="str">
        <f>VLOOKUP(Operative_Fabio_Mencio!AA25,'RawData'!A:K,9,FALSE)</f>
        <v>Sì</v>
      </c>
      <c r="AC25" s="31"/>
      <c r="AD25" s="32"/>
      <c r="AE25" s="31">
        <v>4159</v>
      </c>
      <c r="AF25" s="34">
        <f>VLOOKUP(Operative_Fabio_Mencio!AA25,'RawData'!A:K,7,FALSE)</f>
        <v>28252</v>
      </c>
      <c r="AG25" s="35">
        <f t="shared" ca="1" si="1"/>
        <v>49</v>
      </c>
      <c r="AH25" s="35" t="b">
        <f t="shared" ca="1" si="2"/>
        <v>0</v>
      </c>
      <c r="AI25" s="31"/>
      <c r="AJ25" s="31"/>
      <c r="AK25" s="31"/>
      <c r="AL25" s="32"/>
      <c r="AM25" s="64"/>
      <c r="AN25" s="64"/>
      <c r="AO25" s="30">
        <v>5592</v>
      </c>
      <c r="AP25" s="35">
        <f>VLOOKUP(AO25,'RawData'!A:K,8,FALSE)</f>
        <v>3</v>
      </c>
      <c r="AQ25" s="45" t="str">
        <f>VLOOKUP(AO25,'RawData'!A:K,9,FALSE)</f>
        <v>Sì</v>
      </c>
      <c r="AR25" s="31"/>
      <c r="AS25" s="32"/>
      <c r="AT25" s="64"/>
      <c r="AU25" s="30">
        <v>5592</v>
      </c>
      <c r="AV25" s="31" t="str">
        <f>VLOOKUP(AU25,'RawData'!A:K,11)</f>
        <v>Sì</v>
      </c>
      <c r="AW25" s="31">
        <f>VLOOKUP(AU25,A:K,6,FALSE)</f>
        <v>71</v>
      </c>
      <c r="AX25" s="31"/>
      <c r="AY25" s="31"/>
      <c r="AZ25" s="32"/>
      <c r="BA25" s="64"/>
      <c r="BB25" s="64"/>
      <c r="BC25" s="55">
        <v>5592</v>
      </c>
      <c r="BD25" s="31" t="str">
        <f>VLOOKUP(BC25,'RawData'!A:K,11,FALSE)</f>
        <v>No</v>
      </c>
      <c r="BE25" s="31">
        <f>VLOOKUP(BC25,A:K,6,FALSE)</f>
        <v>71</v>
      </c>
      <c r="BF25" s="31"/>
      <c r="BG25" s="31"/>
      <c r="BH25" s="31"/>
      <c r="BI25" s="56"/>
      <c r="BJ25" s="64"/>
      <c r="BK25" s="64"/>
      <c r="BL25" s="64"/>
      <c r="BM25" s="68" t="s">
        <v>158</v>
      </c>
      <c r="BO25" s="64" t="str">
        <v>Perugia</v>
      </c>
      <c r="BP25" s="64" t="str">
        <f>VLOOKUP(BO25,BM:BM,1,FALSE)</f>
        <v>Perugia</v>
      </c>
      <c r="BQ25" s="64" t="s">
        <v>243</v>
      </c>
    </row>
    <row r="26" spans="1:69" ht="15" hidden="1">
      <c r="A26" s="12">
        <v>3573</v>
      </c>
      <c r="B26" s="3" t="s">
        <v>74</v>
      </c>
      <c r="C26" s="3" t="s">
        <v>75</v>
      </c>
      <c r="D26" s="23" t="s">
        <v>33</v>
      </c>
      <c r="E26" s="14">
        <v>2</v>
      </c>
      <c r="F26" s="14">
        <v>38</v>
      </c>
      <c r="G26" s="4">
        <v>27002</v>
      </c>
      <c r="H26" s="10">
        <v>7</v>
      </c>
      <c r="I26" s="2" t="s">
        <v>15</v>
      </c>
      <c r="J26" s="2" t="s">
        <v>14</v>
      </c>
      <c r="K26" s="2" t="s">
        <v>15</v>
      </c>
      <c r="L26" s="1"/>
      <c r="M26" s="64"/>
      <c r="N26" s="64"/>
      <c r="O26" s="64"/>
      <c r="P26" s="64"/>
      <c r="Q26" s="64"/>
      <c r="R26" s="64"/>
      <c r="S26" s="64"/>
      <c r="T26" s="64"/>
      <c r="U26" s="30">
        <v>5473</v>
      </c>
      <c r="V26" s="31">
        <f>SUMIF('RawData'!A:A,Operative_Fabio_Mencio!U26,'RawData'!F:F)</f>
        <v>853</v>
      </c>
      <c r="W26" s="31"/>
      <c r="X26" s="31" t="b">
        <f t="shared" si="0"/>
        <v>1</v>
      </c>
      <c r="Y26" s="32"/>
      <c r="Z26" s="31"/>
      <c r="AA26" s="31">
        <v>5473</v>
      </c>
      <c r="AB26" s="31" t="str">
        <f>VLOOKUP(Operative_Fabio_Mencio!AA26,'RawData'!A:K,9,FALSE)</f>
        <v>No</v>
      </c>
      <c r="AC26" s="31"/>
      <c r="AD26" s="32"/>
      <c r="AE26" s="31">
        <v>5473</v>
      </c>
      <c r="AF26" s="34">
        <f>VLOOKUP(Operative_Fabio_Mencio!AA26,'RawData'!A:K,7,FALSE)</f>
        <v>22688</v>
      </c>
      <c r="AG26" s="35">
        <f t="shared" ca="1" si="1"/>
        <v>64</v>
      </c>
      <c r="AH26" s="35" t="b">
        <f t="shared" ca="1" si="2"/>
        <v>0</v>
      </c>
      <c r="AI26" s="31"/>
      <c r="AJ26" s="31"/>
      <c r="AK26" s="31"/>
      <c r="AL26" s="32"/>
      <c r="AM26" s="64"/>
      <c r="AN26" s="64"/>
      <c r="AO26" s="30">
        <v>3573</v>
      </c>
      <c r="AP26" s="35">
        <f>VLOOKUP(AO26,'RawData'!A:K,8,FALSE)</f>
        <v>7</v>
      </c>
      <c r="AQ26" s="45" t="str">
        <f>VLOOKUP(AO26,'RawData'!A:K,9,FALSE)</f>
        <v>Sì</v>
      </c>
      <c r="AR26" s="31"/>
      <c r="AS26" s="32"/>
      <c r="AT26" s="64"/>
      <c r="AU26" s="30">
        <v>3573</v>
      </c>
      <c r="AV26" s="31" t="str">
        <f>VLOOKUP(AU26,'RawData'!A:K,11)</f>
        <v>Sì</v>
      </c>
      <c r="AW26" s="31">
        <f>VLOOKUP(AU26,A:K,6,FALSE)</f>
        <v>38</v>
      </c>
      <c r="AX26" s="31"/>
      <c r="AY26" s="31"/>
      <c r="AZ26" s="32"/>
      <c r="BA26" s="64"/>
      <c r="BB26" s="31"/>
      <c r="BC26" s="55">
        <v>3573</v>
      </c>
      <c r="BD26" s="31" t="str">
        <f>VLOOKUP(BC26,'RawData'!A:K,11,FALSE)</f>
        <v>Sì</v>
      </c>
      <c r="BE26" s="31">
        <f>VLOOKUP(BC26,A:K,6,FALSE)</f>
        <v>38</v>
      </c>
      <c r="BF26" s="31"/>
      <c r="BG26" s="31"/>
      <c r="BH26" s="31"/>
      <c r="BI26" s="56"/>
      <c r="BJ26" s="64"/>
      <c r="BK26" s="64"/>
      <c r="BL26" s="64"/>
      <c r="BM26" s="68" t="s">
        <v>379</v>
      </c>
      <c r="BO26" s="64" t="str">
        <v>Livorno</v>
      </c>
      <c r="BP26" s="64" t="str">
        <f>VLOOKUP(BO26,BM:BM,1,FALSE)</f>
        <v>Livorno</v>
      </c>
      <c r="BQ26" s="64" t="s">
        <v>266</v>
      </c>
    </row>
    <row r="27" spans="1:69" ht="15" hidden="1">
      <c r="A27" s="12">
        <v>2681</v>
      </c>
      <c r="B27" s="3" t="s">
        <v>76</v>
      </c>
      <c r="C27" s="3" t="s">
        <v>77</v>
      </c>
      <c r="D27" s="23" t="s">
        <v>78</v>
      </c>
      <c r="E27" s="14">
        <v>2</v>
      </c>
      <c r="F27" s="14">
        <v>802</v>
      </c>
      <c r="G27" s="4">
        <v>30796</v>
      </c>
      <c r="H27" s="10">
        <v>2</v>
      </c>
      <c r="I27" s="2" t="s">
        <v>14</v>
      </c>
      <c r="J27" s="2" t="s">
        <v>15</v>
      </c>
      <c r="K27" s="2" t="s">
        <v>15</v>
      </c>
      <c r="L27" s="1"/>
      <c r="M27" s="64"/>
      <c r="N27" s="64"/>
      <c r="O27" s="64"/>
      <c r="P27" s="73" t="s">
        <v>333</v>
      </c>
      <c r="Q27" s="74"/>
      <c r="R27" s="74"/>
      <c r="S27" s="75"/>
      <c r="T27" s="64"/>
      <c r="U27" s="30">
        <v>3028</v>
      </c>
      <c r="V27" s="31">
        <f>SUMIF('RawData'!A:A,Operative_Fabio_Mencio!U27,'RawData'!F:F)</f>
        <v>1584</v>
      </c>
      <c r="W27" s="31"/>
      <c r="X27" s="31" t="b">
        <f t="shared" si="0"/>
        <v>1</v>
      </c>
      <c r="Y27" s="32"/>
      <c r="Z27" s="31"/>
      <c r="AA27" s="31">
        <v>3028</v>
      </c>
      <c r="AB27" s="31" t="str">
        <f>VLOOKUP(Operative_Fabio_Mencio!AA27,'RawData'!A:K,9,FALSE)</f>
        <v>Sì</v>
      </c>
      <c r="AC27" s="31"/>
      <c r="AD27" s="32"/>
      <c r="AE27" s="31">
        <v>3028</v>
      </c>
      <c r="AF27" s="34">
        <f>VLOOKUP(Operative_Fabio_Mencio!AA27,'RawData'!A:K,7,FALSE)</f>
        <v>30900</v>
      </c>
      <c r="AG27" s="35">
        <f t="shared" ca="1" si="1"/>
        <v>41</v>
      </c>
      <c r="AH27" s="35" t="b">
        <f t="shared" ca="1" si="2"/>
        <v>0</v>
      </c>
      <c r="AI27" s="31"/>
      <c r="AJ27" s="31"/>
      <c r="AK27" s="31"/>
      <c r="AL27" s="32"/>
      <c r="AM27" s="64"/>
      <c r="AN27" s="64"/>
      <c r="AO27" s="30">
        <v>2681</v>
      </c>
      <c r="AP27" s="35">
        <f>VLOOKUP(AO27,'RawData'!A:K,8,FALSE)</f>
        <v>2</v>
      </c>
      <c r="AQ27" s="45" t="str">
        <f>VLOOKUP(AO27,'RawData'!A:K,9,FALSE)</f>
        <v>No</v>
      </c>
      <c r="AR27" s="31"/>
      <c r="AS27" s="32"/>
      <c r="AT27" s="64"/>
      <c r="AU27" s="30">
        <v>2681</v>
      </c>
      <c r="AV27" s="31" t="str">
        <f>VLOOKUP(AU27,'RawData'!A:K,11)</f>
        <v>No</v>
      </c>
      <c r="AW27" s="31">
        <f>VLOOKUP(AU27,A:K,6,FALSE)</f>
        <v>802</v>
      </c>
      <c r="AX27" s="31"/>
      <c r="AY27" s="31"/>
      <c r="AZ27" s="32"/>
      <c r="BA27" s="64"/>
      <c r="BB27" s="31"/>
      <c r="BC27" s="55">
        <v>2681</v>
      </c>
      <c r="BD27" s="31" t="str">
        <f>VLOOKUP(BC27,'RawData'!A:K,11,FALSE)</f>
        <v>Sì</v>
      </c>
      <c r="BE27" s="31">
        <f>VLOOKUP(BC27,A:K,6,FALSE)</f>
        <v>802</v>
      </c>
      <c r="BF27" s="31"/>
      <c r="BG27" s="31"/>
      <c r="BH27" s="31"/>
      <c r="BI27" s="56"/>
      <c r="BJ27" s="64"/>
      <c r="BK27" s="64"/>
      <c r="BL27" s="64"/>
      <c r="BM27" s="68" t="s">
        <v>380</v>
      </c>
      <c r="BO27" s="64" t="str">
        <v>Ravenna</v>
      </c>
      <c r="BP27" s="64" t="str">
        <f>VLOOKUP(BO27,BM:BM,1,FALSE)</f>
        <v>Ravenna</v>
      </c>
      <c r="BQ27" s="64"/>
    </row>
    <row r="28" spans="1:69" ht="15" hidden="1">
      <c r="A28" s="12">
        <v>4736</v>
      </c>
      <c r="B28" s="3" t="s">
        <v>79</v>
      </c>
      <c r="C28" s="3" t="s">
        <v>80</v>
      </c>
      <c r="D28" s="23" t="s">
        <v>39</v>
      </c>
      <c r="E28" s="14">
        <v>10</v>
      </c>
      <c r="F28" s="14">
        <v>387</v>
      </c>
      <c r="G28" s="4">
        <v>26011</v>
      </c>
      <c r="H28" s="10">
        <v>7</v>
      </c>
      <c r="I28" s="2" t="s">
        <v>14</v>
      </c>
      <c r="J28" s="2" t="s">
        <v>14</v>
      </c>
      <c r="K28" s="2" t="s">
        <v>15</v>
      </c>
      <c r="L28" s="1"/>
      <c r="M28" s="64"/>
      <c r="N28" s="64"/>
      <c r="O28" s="64"/>
      <c r="P28" s="64"/>
      <c r="Q28" s="64"/>
      <c r="R28" s="64"/>
      <c r="S28" s="64"/>
      <c r="T28" s="64"/>
      <c r="U28" s="30">
        <v>3071</v>
      </c>
      <c r="V28" s="31">
        <f>SUMIF('RawData'!A:A,Operative_Fabio_Mencio!U28,'RawData'!F:F)</f>
        <v>1515</v>
      </c>
      <c r="W28" s="31"/>
      <c r="X28" s="31" t="b">
        <f t="shared" si="0"/>
        <v>1</v>
      </c>
      <c r="Y28" s="32"/>
      <c r="Z28" s="31"/>
      <c r="AA28" s="31">
        <v>3071</v>
      </c>
      <c r="AB28" s="31" t="str">
        <f>VLOOKUP(Operative_Fabio_Mencio!AA28,'RawData'!A:K,9,FALSE)</f>
        <v>Sì</v>
      </c>
      <c r="AC28" s="31"/>
      <c r="AD28" s="32"/>
      <c r="AE28" s="31">
        <v>3071</v>
      </c>
      <c r="AF28" s="34">
        <f>VLOOKUP(Operative_Fabio_Mencio!AA28,'RawData'!A:K,7,FALSE)</f>
        <v>29934</v>
      </c>
      <c r="AG28" s="35">
        <f t="shared" ca="1" si="1"/>
        <v>44</v>
      </c>
      <c r="AH28" s="35" t="b">
        <f t="shared" ca="1" si="2"/>
        <v>0</v>
      </c>
      <c r="AI28" s="31"/>
      <c r="AJ28" s="31"/>
      <c r="AK28" s="31"/>
      <c r="AL28" s="32"/>
      <c r="AM28" s="64"/>
      <c r="AN28" s="64"/>
      <c r="AO28" s="30">
        <v>4736</v>
      </c>
      <c r="AP28" s="35">
        <f>VLOOKUP(AO28,'RawData'!A:K,8,FALSE)</f>
        <v>7</v>
      </c>
      <c r="AQ28" s="45" t="str">
        <f>VLOOKUP(AO28,'RawData'!A:K,9,FALSE)</f>
        <v>No</v>
      </c>
      <c r="AR28" s="31"/>
      <c r="AS28" s="32"/>
      <c r="AT28" s="64"/>
      <c r="AU28" s="30">
        <v>4736</v>
      </c>
      <c r="AV28" s="31" t="str">
        <f>VLOOKUP(AU28,'RawData'!A:K,11)</f>
        <v>Sì</v>
      </c>
      <c r="AW28" s="31">
        <f>VLOOKUP(AU28,A:K,6,FALSE)</f>
        <v>387</v>
      </c>
      <c r="AX28" s="31"/>
      <c r="AY28" s="31"/>
      <c r="AZ28" s="32"/>
      <c r="BA28" s="64"/>
      <c r="BB28" s="31"/>
      <c r="BC28" s="55">
        <v>4736</v>
      </c>
      <c r="BD28" s="31" t="str">
        <f>VLOOKUP(BC28,'RawData'!A:K,11,FALSE)</f>
        <v>Sì</v>
      </c>
      <c r="BE28" s="31">
        <f>VLOOKUP(BC28,A:K,6,FALSE)</f>
        <v>387</v>
      </c>
      <c r="BF28" s="31"/>
      <c r="BG28" s="31"/>
      <c r="BH28" s="31"/>
      <c r="BI28" s="56"/>
      <c r="BJ28" s="64"/>
      <c r="BK28" s="64"/>
      <c r="BL28" s="64"/>
      <c r="BM28" s="68" t="s">
        <v>381</v>
      </c>
      <c r="BO28" s="64" t="str">
        <v>Cagliari</v>
      </c>
      <c r="BP28" s="64" t="str">
        <f>VLOOKUP(BO28,BM:BM,1,FALSE)</f>
        <v>Cagliari</v>
      </c>
      <c r="BQ28" s="64"/>
    </row>
    <row r="29" spans="1:69" ht="15" hidden="1">
      <c r="A29" s="12">
        <v>4396</v>
      </c>
      <c r="B29" s="3" t="s">
        <v>81</v>
      </c>
      <c r="C29" s="3" t="s">
        <v>82</v>
      </c>
      <c r="D29" s="23" t="s">
        <v>33</v>
      </c>
      <c r="E29" s="14">
        <v>1</v>
      </c>
      <c r="F29" s="14">
        <v>953</v>
      </c>
      <c r="G29" s="4">
        <v>20605</v>
      </c>
      <c r="H29" s="10">
        <v>3</v>
      </c>
      <c r="I29" s="2" t="s">
        <v>15</v>
      </c>
      <c r="J29" s="2" t="s">
        <v>15</v>
      </c>
      <c r="K29" s="2" t="s">
        <v>15</v>
      </c>
      <c r="L29" s="1"/>
      <c r="M29" s="64"/>
      <c r="N29" s="64"/>
      <c r="O29" s="64"/>
      <c r="P29" s="64"/>
      <c r="Q29" s="64"/>
      <c r="R29" s="64"/>
      <c r="S29" s="64"/>
      <c r="T29" s="64"/>
      <c r="U29" s="30">
        <v>5592</v>
      </c>
      <c r="V29" s="31">
        <f>SUMIF('RawData'!A:A,Operative_Fabio_Mencio!U29,'RawData'!F:F)</f>
        <v>474</v>
      </c>
      <c r="W29" s="31"/>
      <c r="X29" s="31" t="b">
        <f t="shared" si="0"/>
        <v>0</v>
      </c>
      <c r="Y29" s="32"/>
      <c r="Z29" s="31"/>
      <c r="AA29" s="31">
        <v>5592</v>
      </c>
      <c r="AB29" s="31" t="str">
        <f>VLOOKUP(Operative_Fabio_Mencio!AA29,'RawData'!A:K,9,FALSE)</f>
        <v>Sì</v>
      </c>
      <c r="AC29" s="31"/>
      <c r="AD29" s="32"/>
      <c r="AE29" s="31">
        <v>5592</v>
      </c>
      <c r="AF29" s="34">
        <f>VLOOKUP(Operative_Fabio_Mencio!AA29,'RawData'!A:K,7,FALSE)</f>
        <v>33488</v>
      </c>
      <c r="AG29" s="35">
        <f t="shared" ca="1" si="1"/>
        <v>34</v>
      </c>
      <c r="AH29" s="35" t="b">
        <f t="shared" ca="1" si="2"/>
        <v>0</v>
      </c>
      <c r="AI29" s="31"/>
      <c r="AJ29" s="31"/>
      <c r="AK29" s="31"/>
      <c r="AL29" s="32"/>
      <c r="AM29" s="64"/>
      <c r="AN29" s="64"/>
      <c r="AO29" s="30">
        <v>4396</v>
      </c>
      <c r="AP29" s="35">
        <f>VLOOKUP(AO29,'RawData'!A:K,8,FALSE)</f>
        <v>3</v>
      </c>
      <c r="AQ29" s="45" t="str">
        <f>VLOOKUP(AO29,'RawData'!A:K,9,FALSE)</f>
        <v>Sì</v>
      </c>
      <c r="AR29" s="31"/>
      <c r="AS29" s="32"/>
      <c r="AT29" s="64"/>
      <c r="AU29" s="30">
        <v>4396</v>
      </c>
      <c r="AV29" s="31" t="str">
        <f>VLOOKUP(AU29,'RawData'!A:K,11)</f>
        <v>Sì</v>
      </c>
      <c r="AW29" s="31">
        <f>VLOOKUP(AU29,A:K,6,FALSE)</f>
        <v>953</v>
      </c>
      <c r="AX29" s="31"/>
      <c r="AY29" s="31"/>
      <c r="AZ29" s="32"/>
      <c r="BA29" s="64"/>
      <c r="BB29" s="31"/>
      <c r="BC29" s="55">
        <v>4396</v>
      </c>
      <c r="BD29" s="31" t="str">
        <f>VLOOKUP(BC29,'RawData'!A:K,11,FALSE)</f>
        <v>Sì</v>
      </c>
      <c r="BE29" s="31">
        <f>VLOOKUP(BC29,A:K,6,FALSE)</f>
        <v>953</v>
      </c>
      <c r="BF29" s="31"/>
      <c r="BG29" s="31"/>
      <c r="BH29" s="31"/>
      <c r="BI29" s="56"/>
      <c r="BJ29" s="64"/>
      <c r="BK29" s="64"/>
      <c r="BL29" s="64"/>
      <c r="BM29" s="68" t="s">
        <v>382</v>
      </c>
      <c r="BO29" s="64" t="str">
        <v>Foggia</v>
      </c>
      <c r="BP29" s="64" t="str">
        <f>VLOOKUP(BO29,BM:BM,1,FALSE)</f>
        <v>Foggia</v>
      </c>
      <c r="BQ29" s="64"/>
    </row>
    <row r="30" spans="1:69" ht="15" hidden="1">
      <c r="A30" s="12">
        <v>4657</v>
      </c>
      <c r="B30" s="3" t="s">
        <v>83</v>
      </c>
      <c r="C30" s="3" t="s">
        <v>84</v>
      </c>
      <c r="D30" s="23" t="s">
        <v>21</v>
      </c>
      <c r="E30" s="14">
        <v>5</v>
      </c>
      <c r="F30" s="14">
        <v>95</v>
      </c>
      <c r="G30" s="4">
        <v>30572</v>
      </c>
      <c r="H30" s="10">
        <v>2</v>
      </c>
      <c r="I30" s="2" t="s">
        <v>15</v>
      </c>
      <c r="J30" s="2" t="s">
        <v>14</v>
      </c>
      <c r="K30" s="2" t="s">
        <v>14</v>
      </c>
      <c r="L30" s="1"/>
      <c r="M30" s="64"/>
      <c r="N30" s="64"/>
      <c r="O30" s="64"/>
      <c r="P30" s="64" cm="1">
        <f t="array" aca="1" ref="P30:R207" ca="1">_xlfn._xlws.FILTER(A2:C301, COUNTIF(B2:B301, B2:B301)=1)</f>
        <v>2839</v>
      </c>
      <c r="Q30" s="64">
        <f ca="1"/>
        <v>138</v>
      </c>
      <c r="R30" s="64" t="str">
        <f ca="1"/>
        <v>CT</v>
      </c>
      <c r="S30" s="64"/>
      <c r="T30" s="64"/>
      <c r="U30" s="30">
        <v>3573</v>
      </c>
      <c r="V30" s="31">
        <f>SUMIF('RawData'!A:A,Operative_Fabio_Mencio!U30,'RawData'!F:F)</f>
        <v>38</v>
      </c>
      <c r="W30" s="31"/>
      <c r="X30" s="31" t="b">
        <f t="shared" si="0"/>
        <v>0</v>
      </c>
      <c r="Y30" s="32"/>
      <c r="Z30" s="31"/>
      <c r="AA30" s="31">
        <v>3573</v>
      </c>
      <c r="AB30" s="31" t="str">
        <f>VLOOKUP(Operative_Fabio_Mencio!AA30,'RawData'!A:K,9,FALSE)</f>
        <v>Sì</v>
      </c>
      <c r="AC30" s="31"/>
      <c r="AD30" s="32"/>
      <c r="AE30" s="31">
        <v>3573</v>
      </c>
      <c r="AF30" s="34">
        <f>VLOOKUP(Operative_Fabio_Mencio!AA30,'RawData'!A:K,7,FALSE)</f>
        <v>27002</v>
      </c>
      <c r="AG30" s="35">
        <f t="shared" ca="1" si="1"/>
        <v>52</v>
      </c>
      <c r="AH30" s="35" t="b">
        <f t="shared" ca="1" si="2"/>
        <v>0</v>
      </c>
      <c r="AI30" s="31"/>
      <c r="AJ30" s="31"/>
      <c r="AK30" s="31"/>
      <c r="AL30" s="32"/>
      <c r="AM30" s="64"/>
      <c r="AN30" s="64"/>
      <c r="AO30" s="30">
        <v>3475</v>
      </c>
      <c r="AP30" s="35">
        <f>VLOOKUP(AO30,'RawData'!A:K,8,FALSE)</f>
        <v>2</v>
      </c>
      <c r="AQ30" s="45" t="str">
        <f>VLOOKUP(AO30,'RawData'!A:K,9,FALSE)</f>
        <v>Sì</v>
      </c>
      <c r="AR30" s="31"/>
      <c r="AS30" s="32"/>
      <c r="AT30" s="64"/>
      <c r="AU30" s="30">
        <v>3475</v>
      </c>
      <c r="AV30" s="31" t="str">
        <f>VLOOKUP(AU30,'RawData'!A:K,11)</f>
        <v>Sì</v>
      </c>
      <c r="AW30" s="31">
        <f>VLOOKUP(AU30,A:K,6,FALSE)</f>
        <v>582</v>
      </c>
      <c r="AX30" s="31"/>
      <c r="AY30" s="31"/>
      <c r="AZ30" s="32"/>
      <c r="BA30" s="64"/>
      <c r="BB30" s="64"/>
      <c r="BC30" s="55">
        <v>3475</v>
      </c>
      <c r="BD30" s="31" t="str">
        <f>VLOOKUP(BC30,'RawData'!A:K,11,FALSE)</f>
        <v>No</v>
      </c>
      <c r="BE30" s="31">
        <f>VLOOKUP(BC30,A:K,6,FALSE)</f>
        <v>582</v>
      </c>
      <c r="BF30" s="31"/>
      <c r="BG30" s="31"/>
      <c r="BH30" s="31"/>
      <c r="BI30" s="56"/>
      <c r="BJ30" s="64"/>
      <c r="BK30" s="64"/>
      <c r="BL30" s="64"/>
      <c r="BM30" s="68" t="s">
        <v>383</v>
      </c>
      <c r="BO30" s="64" t="str">
        <v>Rimini</v>
      </c>
      <c r="BP30" s="64" t="str">
        <f>VLOOKUP(BO30,BM:BM,1,FALSE)</f>
        <v>Rimini</v>
      </c>
      <c r="BQ30" s="64"/>
    </row>
    <row r="31" spans="1:69" ht="15" hidden="1">
      <c r="A31" s="12">
        <v>3475</v>
      </c>
      <c r="B31" s="3" t="s">
        <v>85</v>
      </c>
      <c r="C31" s="3" t="s">
        <v>86</v>
      </c>
      <c r="D31" s="23" t="s">
        <v>33</v>
      </c>
      <c r="E31" s="14">
        <v>10</v>
      </c>
      <c r="F31" s="14">
        <v>582</v>
      </c>
      <c r="G31" s="4">
        <v>34722</v>
      </c>
      <c r="H31" s="10">
        <v>2</v>
      </c>
      <c r="I31" s="2" t="s">
        <v>15</v>
      </c>
      <c r="J31" s="2" t="s">
        <v>15</v>
      </c>
      <c r="K31" s="2" t="s">
        <v>14</v>
      </c>
      <c r="L31" s="1"/>
      <c r="M31" s="64"/>
      <c r="N31" s="64"/>
      <c r="O31" s="64"/>
      <c r="P31" s="64">
        <f ca="1"/>
        <v>2623</v>
      </c>
      <c r="Q31" s="64" t="str">
        <f ca="1"/>
        <v>0  0</v>
      </c>
      <c r="R31" s="64" t="str">
        <f ca="1"/>
        <v>VE</v>
      </c>
      <c r="S31" s="64"/>
      <c r="T31" s="64"/>
      <c r="U31" s="30">
        <v>2681</v>
      </c>
      <c r="V31" s="31">
        <f>SUMIF('RawData'!A:A,Operative_Fabio_Mencio!U31,'RawData'!F:F)</f>
        <v>802</v>
      </c>
      <c r="W31" s="31"/>
      <c r="X31" s="31" t="b">
        <f t="shared" si="0"/>
        <v>1</v>
      </c>
      <c r="Y31" s="32"/>
      <c r="Z31" s="31"/>
      <c r="AA31" s="31">
        <v>2681</v>
      </c>
      <c r="AB31" s="31" t="str">
        <f>VLOOKUP(Operative_Fabio_Mencio!AA31,'RawData'!A:K,9,FALSE)</f>
        <v>No</v>
      </c>
      <c r="AC31" s="31"/>
      <c r="AD31" s="32"/>
      <c r="AE31" s="31">
        <v>2681</v>
      </c>
      <c r="AF31" s="34">
        <f>VLOOKUP(Operative_Fabio_Mencio!AA31,'RawData'!A:K,7,FALSE)</f>
        <v>30796</v>
      </c>
      <c r="AG31" s="35">
        <f t="shared" ca="1" si="1"/>
        <v>42</v>
      </c>
      <c r="AH31" s="35" t="b">
        <f t="shared" ca="1" si="2"/>
        <v>0</v>
      </c>
      <c r="AI31" s="31"/>
      <c r="AJ31" s="31"/>
      <c r="AK31" s="31"/>
      <c r="AL31" s="32"/>
      <c r="AM31" s="64"/>
      <c r="AN31" s="64"/>
      <c r="AO31" s="30">
        <v>3681</v>
      </c>
      <c r="AP31" s="35">
        <f>VLOOKUP(AO31,'RawData'!A:K,8,FALSE)</f>
        <v>6</v>
      </c>
      <c r="AQ31" s="45" t="str">
        <f>VLOOKUP(AO31,'RawData'!A:K,9,FALSE)</f>
        <v>No</v>
      </c>
      <c r="AR31" s="31"/>
      <c r="AS31" s="32"/>
      <c r="AT31" s="64"/>
      <c r="AU31" s="30">
        <v>3681</v>
      </c>
      <c r="AV31" s="31" t="str">
        <f>VLOOKUP(AU31,'RawData'!A:K,11)</f>
        <v>Sì</v>
      </c>
      <c r="AW31" s="31">
        <f>VLOOKUP(AU31,A:K,6,FALSE)</f>
        <v>933</v>
      </c>
      <c r="AX31" s="31"/>
      <c r="AY31" s="31"/>
      <c r="AZ31" s="32"/>
      <c r="BA31" s="64"/>
      <c r="BB31" s="64"/>
      <c r="BC31" s="55">
        <v>3681</v>
      </c>
      <c r="BD31" s="31" t="str">
        <f>VLOOKUP(BC31,'RawData'!A:K,11,FALSE)</f>
        <v>No</v>
      </c>
      <c r="BE31" s="31">
        <f>VLOOKUP(BC31,A:K,6,FALSE)</f>
        <v>933</v>
      </c>
      <c r="BF31" s="31"/>
      <c r="BG31" s="31"/>
      <c r="BH31" s="31"/>
      <c r="BI31" s="56"/>
      <c r="BJ31" s="64"/>
      <c r="BK31" s="64"/>
      <c r="BL31" s="64"/>
      <c r="BM31" s="68" t="s">
        <v>384</v>
      </c>
      <c r="BO31" s="64" t="str">
        <v>Salerno</v>
      </c>
      <c r="BP31" s="64" t="str">
        <f>VLOOKUP(BO31,BM:BM,1,FALSE)</f>
        <v>Salerno</v>
      </c>
      <c r="BQ31" s="64"/>
    </row>
    <row r="32" spans="1:69" ht="15" hidden="1">
      <c r="A32" s="12">
        <v>3681</v>
      </c>
      <c r="B32" s="3" t="s">
        <v>87</v>
      </c>
      <c r="C32" s="3" t="s">
        <v>88</v>
      </c>
      <c r="D32" s="23" t="s">
        <v>78</v>
      </c>
      <c r="E32" s="14">
        <v>13</v>
      </c>
      <c r="F32" s="14">
        <v>933</v>
      </c>
      <c r="G32" s="4">
        <v>23968</v>
      </c>
      <c r="H32" s="10">
        <v>6</v>
      </c>
      <c r="I32" s="2" t="s">
        <v>14</v>
      </c>
      <c r="J32" s="2" t="s">
        <v>15</v>
      </c>
      <c r="K32" s="2" t="s">
        <v>14</v>
      </c>
      <c r="L32" s="1"/>
      <c r="M32" s="64"/>
      <c r="N32" s="64"/>
      <c r="O32" s="64"/>
      <c r="P32" s="64">
        <f ca="1"/>
        <v>4396</v>
      </c>
      <c r="Q32" s="64" t="str">
        <f ca="1"/>
        <v>Rimini</v>
      </c>
      <c r="R32" s="64" t="str">
        <f ca="1"/>
        <v>RN</v>
      </c>
      <c r="S32" s="64"/>
      <c r="T32" s="64"/>
      <c r="U32" s="30">
        <v>4736</v>
      </c>
      <c r="V32" s="31">
        <f>SUMIF('RawData'!A:A,Operative_Fabio_Mencio!U32,'RawData'!F:F)</f>
        <v>387</v>
      </c>
      <c r="W32" s="31"/>
      <c r="X32" s="31" t="b">
        <f t="shared" si="0"/>
        <v>0</v>
      </c>
      <c r="Y32" s="32"/>
      <c r="Z32" s="31"/>
      <c r="AA32" s="31">
        <v>4736</v>
      </c>
      <c r="AB32" s="31" t="str">
        <f>VLOOKUP(Operative_Fabio_Mencio!AA32,'RawData'!A:K,9,FALSE)</f>
        <v>No</v>
      </c>
      <c r="AC32" s="31"/>
      <c r="AD32" s="32"/>
      <c r="AE32" s="31">
        <v>4736</v>
      </c>
      <c r="AF32" s="34">
        <f>VLOOKUP(Operative_Fabio_Mencio!AA32,'RawData'!A:K,7,FALSE)</f>
        <v>26011</v>
      </c>
      <c r="AG32" s="35">
        <f t="shared" ca="1" si="1"/>
        <v>55</v>
      </c>
      <c r="AH32" s="35" t="b">
        <f t="shared" ca="1" si="2"/>
        <v>0</v>
      </c>
      <c r="AI32" s="31"/>
      <c r="AJ32" s="31"/>
      <c r="AK32" s="31"/>
      <c r="AL32" s="32"/>
      <c r="AM32" s="64"/>
      <c r="AN32" s="64"/>
      <c r="AO32" s="30">
        <v>4150</v>
      </c>
      <c r="AP32" s="35">
        <f>VLOOKUP(AO32,'RawData'!A:K,8,FALSE)</f>
        <v>1</v>
      </c>
      <c r="AQ32" s="45" t="str">
        <f>VLOOKUP(AO32,'RawData'!A:K,9,FALSE)</f>
        <v>No</v>
      </c>
      <c r="AR32" s="31"/>
      <c r="AS32" s="32"/>
      <c r="AT32" s="64"/>
      <c r="AU32" s="30">
        <v>4150</v>
      </c>
      <c r="AV32" s="31" t="str">
        <f>VLOOKUP(AU32,'RawData'!A:K,11)</f>
        <v>Sì</v>
      </c>
      <c r="AW32" s="31">
        <f>VLOOKUP(AU32,A:K,6,FALSE)</f>
        <v>427</v>
      </c>
      <c r="AX32" s="31"/>
      <c r="AY32" s="31"/>
      <c r="AZ32" s="32"/>
      <c r="BA32" s="64"/>
      <c r="BB32" s="64"/>
      <c r="BC32" s="55">
        <v>4150</v>
      </c>
      <c r="BD32" s="31" t="str">
        <f>VLOOKUP(BC32,'RawData'!A:K,11,FALSE)</f>
        <v>No</v>
      </c>
      <c r="BE32" s="31">
        <f>VLOOKUP(BC32,A:K,6,FALSE)</f>
        <v>427</v>
      </c>
      <c r="BF32" s="31"/>
      <c r="BG32" s="31"/>
      <c r="BH32" s="31"/>
      <c r="BI32" s="56"/>
      <c r="BJ32" s="64"/>
      <c r="BK32" s="64"/>
      <c r="BL32" s="64"/>
      <c r="BM32" s="68" t="s">
        <v>385</v>
      </c>
      <c r="BO32" s="64" t="str">
        <v>Ferrara</v>
      </c>
      <c r="BP32" s="64" t="str">
        <f>VLOOKUP(BO32,BM:BM,1,FALSE)</f>
        <v>Ferrara</v>
      </c>
      <c r="BQ32" s="64"/>
    </row>
    <row r="33" spans="1:68" ht="15" hidden="1">
      <c r="A33" s="12">
        <v>4150</v>
      </c>
      <c r="B33" s="3" t="s">
        <v>89</v>
      </c>
      <c r="C33" s="3" t="s">
        <v>90</v>
      </c>
      <c r="D33" s="23" t="s">
        <v>27</v>
      </c>
      <c r="E33" s="14">
        <v>1</v>
      </c>
      <c r="F33" s="14">
        <v>427</v>
      </c>
      <c r="G33" s="4">
        <v>29010</v>
      </c>
      <c r="H33" s="10">
        <v>1</v>
      </c>
      <c r="I33" s="2" t="s">
        <v>14</v>
      </c>
      <c r="J33" s="2" t="s">
        <v>15</v>
      </c>
      <c r="K33" s="2" t="s">
        <v>14</v>
      </c>
      <c r="L33" s="1"/>
      <c r="M33" s="64"/>
      <c r="N33" s="64"/>
      <c r="O33" s="64"/>
      <c r="P33" s="64">
        <f ca="1"/>
        <v>4657</v>
      </c>
      <c r="Q33" s="64" t="str">
        <f ca="1"/>
        <v>Salerno</v>
      </c>
      <c r="R33" s="64" t="str">
        <f ca="1"/>
        <v>SA</v>
      </c>
      <c r="S33" s="64"/>
      <c r="T33" s="64"/>
      <c r="U33" s="30">
        <v>4396</v>
      </c>
      <c r="V33" s="31">
        <f>SUMIF('RawData'!A:A,Operative_Fabio_Mencio!U33,'RawData'!F:F)</f>
        <v>953</v>
      </c>
      <c r="W33" s="31"/>
      <c r="X33" s="31" t="b">
        <f t="shared" si="0"/>
        <v>1</v>
      </c>
      <c r="Y33" s="32"/>
      <c r="Z33" s="31"/>
      <c r="AA33" s="31">
        <v>4396</v>
      </c>
      <c r="AB33" s="31" t="str">
        <f>VLOOKUP(Operative_Fabio_Mencio!AA33,'RawData'!A:K,9,FALSE)</f>
        <v>Sì</v>
      </c>
      <c r="AC33" s="31"/>
      <c r="AD33" s="32"/>
      <c r="AE33" s="31">
        <v>4396</v>
      </c>
      <c r="AF33" s="34">
        <f>VLOOKUP(Operative_Fabio_Mencio!AA33,'RawData'!A:K,7,FALSE)</f>
        <v>20605</v>
      </c>
      <c r="AG33" s="35">
        <f t="shared" ca="1" si="1"/>
        <v>70</v>
      </c>
      <c r="AH33" s="35" t="b">
        <f t="shared" ca="1" si="2"/>
        <v>0</v>
      </c>
      <c r="AI33" s="31"/>
      <c r="AJ33" s="31"/>
      <c r="AK33" s="31"/>
      <c r="AL33" s="32"/>
      <c r="AM33" s="64"/>
      <c r="AN33" s="64"/>
      <c r="AO33" s="30">
        <v>4561</v>
      </c>
      <c r="AP33" s="35">
        <f>VLOOKUP(AO33,'RawData'!A:K,8,FALSE)</f>
        <v>9</v>
      </c>
      <c r="AQ33" s="45" t="str">
        <f>VLOOKUP(AO33,'RawData'!A:K,9,FALSE)</f>
        <v>No</v>
      </c>
      <c r="AR33" s="31"/>
      <c r="AS33" s="32"/>
      <c r="AT33" s="64"/>
      <c r="AU33" s="30">
        <v>4561</v>
      </c>
      <c r="AV33" s="31" t="str">
        <f>VLOOKUP(AU33,'RawData'!A:K,11)</f>
        <v>Sì</v>
      </c>
      <c r="AW33" s="31">
        <f>VLOOKUP(AU33,A:K,6,FALSE)</f>
        <v>445</v>
      </c>
      <c r="AX33" s="31"/>
      <c r="AY33" s="31"/>
      <c r="AZ33" s="32"/>
      <c r="BA33" s="64"/>
      <c r="BB33" s="64"/>
      <c r="BC33" s="55">
        <v>4561</v>
      </c>
      <c r="BD33" s="31" t="str">
        <f>VLOOKUP(BC33,'RawData'!A:K,11,FALSE)</f>
        <v>Sì</v>
      </c>
      <c r="BE33" s="31">
        <f>VLOOKUP(BC33,A:K,6,FALSE)</f>
        <v>445</v>
      </c>
      <c r="BF33" s="31"/>
      <c r="BG33" s="31"/>
      <c r="BH33" s="31"/>
      <c r="BI33" s="56"/>
      <c r="BJ33" s="64"/>
      <c r="BK33" s="64"/>
      <c r="BL33" s="64"/>
      <c r="BM33" s="68" t="s">
        <v>386</v>
      </c>
      <c r="BO33" s="64" t="str">
        <v>Sassari</v>
      </c>
      <c r="BP33" s="64" t="str">
        <f>VLOOKUP(BO33,BM:BM,1,FALSE)</f>
        <v>Sassari</v>
      </c>
    </row>
    <row r="34" spans="1:68" ht="15" hidden="1">
      <c r="A34" s="12">
        <v>4561</v>
      </c>
      <c r="B34" s="3" t="s">
        <v>91</v>
      </c>
      <c r="C34" s="3" t="s">
        <v>92</v>
      </c>
      <c r="D34" s="23" t="s">
        <v>93</v>
      </c>
      <c r="E34" s="14">
        <v>5</v>
      </c>
      <c r="F34" s="14">
        <v>445</v>
      </c>
      <c r="G34" s="4">
        <v>30296</v>
      </c>
      <c r="H34" s="10">
        <v>9</v>
      </c>
      <c r="I34" s="2" t="s">
        <v>14</v>
      </c>
      <c r="J34" s="2" t="s">
        <v>15</v>
      </c>
      <c r="K34" s="2" t="s">
        <v>15</v>
      </c>
      <c r="L34" s="1"/>
      <c r="M34" s="64"/>
      <c r="N34" s="64"/>
      <c r="O34" s="64"/>
      <c r="P34" s="64">
        <f ca="1"/>
        <v>3475</v>
      </c>
      <c r="Q34" s="64" t="str">
        <f ca="1"/>
        <v>Ferrara</v>
      </c>
      <c r="R34" s="64" t="str">
        <f ca="1"/>
        <v>FE</v>
      </c>
      <c r="S34" s="64"/>
      <c r="T34" s="64"/>
      <c r="U34" s="30">
        <v>3475</v>
      </c>
      <c r="V34" s="31">
        <f>SUMIF('RawData'!A:A,Operative_Fabio_Mencio!U34,'RawData'!F:F)</f>
        <v>582</v>
      </c>
      <c r="W34" s="31"/>
      <c r="X34" s="31" t="b">
        <f t="shared" si="0"/>
        <v>1</v>
      </c>
      <c r="Y34" s="32"/>
      <c r="Z34" s="31"/>
      <c r="AA34" s="31">
        <v>3475</v>
      </c>
      <c r="AB34" s="31" t="str">
        <f>VLOOKUP(Operative_Fabio_Mencio!AA34,'RawData'!A:K,9,FALSE)</f>
        <v>Sì</v>
      </c>
      <c r="AC34" s="31"/>
      <c r="AD34" s="32"/>
      <c r="AE34" s="31">
        <v>3475</v>
      </c>
      <c r="AF34" s="34">
        <f>VLOOKUP(Operative_Fabio_Mencio!AA34,'RawData'!A:K,7,FALSE)</f>
        <v>34722</v>
      </c>
      <c r="AG34" s="35">
        <f t="shared" ca="1" si="1"/>
        <v>31</v>
      </c>
      <c r="AH34" s="35" t="b">
        <f t="shared" ca="1" si="2"/>
        <v>0</v>
      </c>
      <c r="AI34" s="31"/>
      <c r="AJ34" s="31"/>
      <c r="AK34" s="31"/>
      <c r="AL34" s="32"/>
      <c r="AM34" s="64"/>
      <c r="AN34" s="64"/>
      <c r="AO34" s="30">
        <v>4661</v>
      </c>
      <c r="AP34" s="35">
        <f>VLOOKUP(AO34,'RawData'!A:K,8,FALSE)</f>
        <v>7</v>
      </c>
      <c r="AQ34" s="45" t="str">
        <f>VLOOKUP(AO34,'RawData'!A:K,9,FALSE)</f>
        <v>Sì</v>
      </c>
      <c r="AR34" s="31"/>
      <c r="AS34" s="32"/>
      <c r="AT34" s="64"/>
      <c r="AU34" s="30">
        <v>4661</v>
      </c>
      <c r="AV34" s="31" t="str">
        <f>VLOOKUP(AU34,'RawData'!A:K,11)</f>
        <v>Sì</v>
      </c>
      <c r="AW34" s="31">
        <f>VLOOKUP(AU34,A:K,6,FALSE)</f>
        <v>655</v>
      </c>
      <c r="AX34" s="31"/>
      <c r="AY34" s="31"/>
      <c r="AZ34" s="32"/>
      <c r="BA34" s="64"/>
      <c r="BB34" s="31"/>
      <c r="BC34" s="55">
        <v>4661</v>
      </c>
      <c r="BD34" s="31" t="str">
        <f>VLOOKUP(BC34,'RawData'!A:K,11,FALSE)</f>
        <v>No</v>
      </c>
      <c r="BE34" s="31">
        <f>VLOOKUP(BC34,A:K,6,FALSE)</f>
        <v>655</v>
      </c>
      <c r="BF34" s="31"/>
      <c r="BG34" s="31"/>
      <c r="BH34" s="31"/>
      <c r="BI34" s="56"/>
      <c r="BJ34" s="64"/>
      <c r="BK34" s="64"/>
      <c r="BL34" s="64"/>
      <c r="BM34" s="68" t="s">
        <v>387</v>
      </c>
      <c r="BO34" s="64" t="str">
        <v>Siracusa</v>
      </c>
      <c r="BP34" s="64" t="str">
        <f>VLOOKUP(BO34,BM:BM,1,FALSE)</f>
        <v>Siracusa</v>
      </c>
    </row>
    <row r="35" spans="1:68" ht="15" hidden="1">
      <c r="A35" s="12">
        <v>4661</v>
      </c>
      <c r="B35" s="3" t="s">
        <v>94</v>
      </c>
      <c r="C35" s="3" t="s">
        <v>95</v>
      </c>
      <c r="D35" s="23" t="s">
        <v>18</v>
      </c>
      <c r="E35" s="14">
        <v>2</v>
      </c>
      <c r="F35" s="14">
        <v>655</v>
      </c>
      <c r="G35" s="4">
        <v>30731</v>
      </c>
      <c r="H35" s="10">
        <v>7</v>
      </c>
      <c r="I35" s="2" t="s">
        <v>15</v>
      </c>
      <c r="J35" s="2" t="s">
        <v>14</v>
      </c>
      <c r="K35" s="2" t="s">
        <v>14</v>
      </c>
      <c r="L35" s="1"/>
      <c r="M35" s="64"/>
      <c r="N35" s="64"/>
      <c r="O35" s="64"/>
      <c r="P35" s="64">
        <f ca="1"/>
        <v>3681</v>
      </c>
      <c r="Q35" s="64" t="str">
        <f ca="1"/>
        <v>Sassari</v>
      </c>
      <c r="R35" s="64" t="str">
        <f ca="1"/>
        <v>SS</v>
      </c>
      <c r="S35" s="64"/>
      <c r="T35" s="64"/>
      <c r="U35" s="30">
        <v>3681</v>
      </c>
      <c r="V35" s="31">
        <f>SUMIF('RawData'!A:A,Operative_Fabio_Mencio!U35,'RawData'!F:F)</f>
        <v>933</v>
      </c>
      <c r="W35" s="31"/>
      <c r="X35" s="31" t="b">
        <f t="shared" si="0"/>
        <v>1</v>
      </c>
      <c r="Y35" s="32"/>
      <c r="Z35" s="31"/>
      <c r="AA35" s="31">
        <v>3681</v>
      </c>
      <c r="AB35" s="31" t="str">
        <f>VLOOKUP(Operative_Fabio_Mencio!AA35,'RawData'!A:K,9,FALSE)</f>
        <v>No</v>
      </c>
      <c r="AC35" s="31"/>
      <c r="AD35" s="32"/>
      <c r="AE35" s="31">
        <v>3681</v>
      </c>
      <c r="AF35" s="34">
        <f>VLOOKUP(Operative_Fabio_Mencio!AA35,'RawData'!A:K,7,FALSE)</f>
        <v>23968</v>
      </c>
      <c r="AG35" s="35">
        <f t="shared" ca="1" si="1"/>
        <v>60</v>
      </c>
      <c r="AH35" s="35" t="b">
        <f t="shared" ca="1" si="2"/>
        <v>0</v>
      </c>
      <c r="AI35" s="31"/>
      <c r="AJ35" s="31"/>
      <c r="AK35" s="31"/>
      <c r="AL35" s="32"/>
      <c r="AM35" s="64"/>
      <c r="AN35" s="64"/>
      <c r="AO35" s="30">
        <v>3394</v>
      </c>
      <c r="AP35" s="35">
        <f>VLOOKUP(AO35,'RawData'!A:K,8,FALSE)</f>
        <v>1</v>
      </c>
      <c r="AQ35" s="45" t="str">
        <f>VLOOKUP(AO35,'RawData'!A:K,9,FALSE)</f>
        <v>No</v>
      </c>
      <c r="AR35" s="31"/>
      <c r="AS35" s="32"/>
      <c r="AT35" s="64"/>
      <c r="AU35" s="30">
        <v>3394</v>
      </c>
      <c r="AV35" s="31" t="str">
        <f>VLOOKUP(AU35,'RawData'!A:K,11)</f>
        <v>Sì</v>
      </c>
      <c r="AW35" s="31">
        <f>VLOOKUP(AU35,A:K,6,FALSE)</f>
        <v>312</v>
      </c>
      <c r="AX35" s="31"/>
      <c r="AY35" s="31"/>
      <c r="AZ35" s="32"/>
      <c r="BA35" s="64"/>
      <c r="BB35" s="64"/>
      <c r="BC35" s="55">
        <v>3394</v>
      </c>
      <c r="BD35" s="31" t="str">
        <f>VLOOKUP(BC35,'RawData'!A:K,11,FALSE)</f>
        <v>No</v>
      </c>
      <c r="BE35" s="31">
        <f>VLOOKUP(BC35,A:K,6,FALSE)</f>
        <v>312</v>
      </c>
      <c r="BF35" s="31"/>
      <c r="BG35" s="31"/>
      <c r="BH35" s="31"/>
      <c r="BI35" s="56"/>
      <c r="BJ35" s="64"/>
      <c r="BK35" s="64"/>
      <c r="BL35" s="64"/>
      <c r="BM35" s="68" t="s">
        <v>388</v>
      </c>
      <c r="BO35" s="64" t="str">
        <v>Pescara</v>
      </c>
      <c r="BP35" s="64" t="str">
        <f>VLOOKUP(BO35,BM:BM,1,FALSE)</f>
        <v>Pescara</v>
      </c>
    </row>
    <row r="36" spans="1:68" ht="15" hidden="1">
      <c r="A36" s="12">
        <v>3394</v>
      </c>
      <c r="B36" s="3" t="s">
        <v>96</v>
      </c>
      <c r="C36" s="3" t="s">
        <v>97</v>
      </c>
      <c r="D36" s="23" t="s">
        <v>13</v>
      </c>
      <c r="E36" s="14">
        <v>14</v>
      </c>
      <c r="F36" s="14">
        <v>312</v>
      </c>
      <c r="G36" s="4">
        <v>31836</v>
      </c>
      <c r="H36" s="10">
        <v>1</v>
      </c>
      <c r="I36" s="2" t="s">
        <v>14</v>
      </c>
      <c r="J36" s="2" t="s">
        <v>14</v>
      </c>
      <c r="K36" s="2" t="s">
        <v>14</v>
      </c>
      <c r="L36" s="1"/>
      <c r="M36" s="64"/>
      <c r="N36" s="64"/>
      <c r="O36" s="64"/>
      <c r="P36" s="64">
        <f ca="1"/>
        <v>4150</v>
      </c>
      <c r="Q36" s="64" t="str">
        <f ca="1"/>
        <v>Siracusa</v>
      </c>
      <c r="R36" s="64" t="str">
        <f ca="1"/>
        <v>SR</v>
      </c>
      <c r="S36" s="64"/>
      <c r="T36" s="64"/>
      <c r="U36" s="30">
        <v>4150</v>
      </c>
      <c r="V36" s="31">
        <f>SUMIF('RawData'!A:A,Operative_Fabio_Mencio!U36,'RawData'!F:F)</f>
        <v>427</v>
      </c>
      <c r="W36" s="31"/>
      <c r="X36" s="31" t="b">
        <f t="shared" si="0"/>
        <v>0</v>
      </c>
      <c r="Y36" s="32"/>
      <c r="Z36" s="31"/>
      <c r="AA36" s="31">
        <v>4150</v>
      </c>
      <c r="AB36" s="31" t="str">
        <f>VLOOKUP(Operative_Fabio_Mencio!AA36,'RawData'!A:K,9,FALSE)</f>
        <v>No</v>
      </c>
      <c r="AC36" s="31"/>
      <c r="AD36" s="32"/>
      <c r="AE36" s="31">
        <v>4150</v>
      </c>
      <c r="AF36" s="34">
        <f>VLOOKUP(Operative_Fabio_Mencio!AA36,'RawData'!A:K,7,FALSE)</f>
        <v>29010</v>
      </c>
      <c r="AG36" s="35">
        <f t="shared" ca="1" si="1"/>
        <v>47</v>
      </c>
      <c r="AH36" s="35" t="b">
        <f t="shared" ca="1" si="2"/>
        <v>0</v>
      </c>
      <c r="AI36" s="31"/>
      <c r="AJ36" s="31"/>
      <c r="AK36" s="31"/>
      <c r="AL36" s="32"/>
      <c r="AM36" s="64"/>
      <c r="AN36" s="64"/>
      <c r="AO36" s="30">
        <v>3717</v>
      </c>
      <c r="AP36" s="35">
        <f>VLOOKUP(AO36,'RawData'!A:K,8,FALSE)</f>
        <v>10</v>
      </c>
      <c r="AQ36" s="45" t="str">
        <f>VLOOKUP(AO36,'RawData'!A:K,9,FALSE)</f>
        <v>Sì</v>
      </c>
      <c r="AR36" s="31"/>
      <c r="AS36" s="32"/>
      <c r="AT36" s="64"/>
      <c r="AU36" s="30">
        <v>3717</v>
      </c>
      <c r="AV36" s="31" t="str">
        <f>VLOOKUP(AU36,'RawData'!A:K,11)</f>
        <v>Sì</v>
      </c>
      <c r="AW36" s="31">
        <f>VLOOKUP(AU36,A:K,6,FALSE)</f>
        <v>518</v>
      </c>
      <c r="AX36" s="31"/>
      <c r="AY36" s="31"/>
      <c r="AZ36" s="32"/>
      <c r="BA36" s="64"/>
      <c r="BB36" s="64"/>
      <c r="BC36" s="55">
        <v>3717</v>
      </c>
      <c r="BD36" s="31" t="str">
        <f>VLOOKUP(BC36,'RawData'!A:K,11,FALSE)</f>
        <v>No</v>
      </c>
      <c r="BE36" s="31">
        <f>VLOOKUP(BC36,A:K,6,FALSE)</f>
        <v>518</v>
      </c>
      <c r="BF36" s="31"/>
      <c r="BG36" s="31"/>
      <c r="BH36" s="31"/>
      <c r="BI36" s="56"/>
      <c r="BJ36" s="64"/>
      <c r="BK36" s="64"/>
      <c r="BL36" s="64"/>
      <c r="BM36" s="68" t="s">
        <v>389</v>
      </c>
      <c r="BO36" s="64" t="str">
        <v>Monza</v>
      </c>
      <c r="BP36" s="64" t="str">
        <f>VLOOKUP(BO36,BM:BM,1,FALSE)</f>
        <v>Monza</v>
      </c>
    </row>
    <row r="37" spans="1:68" ht="15" hidden="1">
      <c r="A37" s="12">
        <v>3717</v>
      </c>
      <c r="B37" s="3" t="s">
        <v>98</v>
      </c>
      <c r="C37" s="3" t="s">
        <v>99</v>
      </c>
      <c r="D37" s="23" t="s">
        <v>18</v>
      </c>
      <c r="E37" s="14">
        <v>11</v>
      </c>
      <c r="F37" s="14">
        <v>518</v>
      </c>
      <c r="G37" s="4">
        <v>25868</v>
      </c>
      <c r="H37" s="10">
        <v>10</v>
      </c>
      <c r="I37" s="2" t="s">
        <v>15</v>
      </c>
      <c r="J37" s="2" t="s">
        <v>15</v>
      </c>
      <c r="K37" s="2" t="s">
        <v>14</v>
      </c>
      <c r="L37" s="1"/>
      <c r="M37" s="64"/>
      <c r="N37" s="64"/>
      <c r="O37" s="64"/>
      <c r="P37" s="64">
        <f ca="1"/>
        <v>4561</v>
      </c>
      <c r="Q37" s="64" t="str">
        <f ca="1"/>
        <v>Pescara</v>
      </c>
      <c r="R37" s="64" t="str">
        <f ca="1"/>
        <v>PE</v>
      </c>
      <c r="S37" s="64"/>
      <c r="T37" s="64"/>
      <c r="U37" s="30">
        <v>4561</v>
      </c>
      <c r="V37" s="31">
        <f>SUMIF('RawData'!A:A,Operative_Fabio_Mencio!U37,'RawData'!F:F)</f>
        <v>445</v>
      </c>
      <c r="W37" s="31"/>
      <c r="X37" s="31" t="b">
        <f t="shared" si="0"/>
        <v>0</v>
      </c>
      <c r="Y37" s="32"/>
      <c r="Z37" s="31"/>
      <c r="AA37" s="31">
        <v>4561</v>
      </c>
      <c r="AB37" s="31" t="str">
        <f>VLOOKUP(Operative_Fabio_Mencio!AA37,'RawData'!A:K,9,FALSE)</f>
        <v>No</v>
      </c>
      <c r="AC37" s="31"/>
      <c r="AD37" s="32"/>
      <c r="AE37" s="31">
        <v>4561</v>
      </c>
      <c r="AF37" s="34">
        <f>VLOOKUP(Operative_Fabio_Mencio!AA37,'RawData'!A:K,7,FALSE)</f>
        <v>30296</v>
      </c>
      <c r="AG37" s="35">
        <f t="shared" ca="1" si="1"/>
        <v>43</v>
      </c>
      <c r="AH37" s="35" t="b">
        <f t="shared" ca="1" si="2"/>
        <v>0</v>
      </c>
      <c r="AI37" s="31"/>
      <c r="AJ37" s="31"/>
      <c r="AK37" s="31"/>
      <c r="AL37" s="32"/>
      <c r="AM37" s="64"/>
      <c r="AN37" s="64"/>
      <c r="AO37" s="30">
        <v>4938</v>
      </c>
      <c r="AP37" s="35">
        <f>VLOOKUP(AO37,'RawData'!A:K,8,FALSE)</f>
        <v>7</v>
      </c>
      <c r="AQ37" s="45" t="str">
        <f>VLOOKUP(AO37,'RawData'!A:K,9,FALSE)</f>
        <v>Sì</v>
      </c>
      <c r="AR37" s="31"/>
      <c r="AS37" s="32"/>
      <c r="AT37" s="64"/>
      <c r="AU37" s="30">
        <v>4938</v>
      </c>
      <c r="AV37" s="31" t="str">
        <f>VLOOKUP(AU37,'RawData'!A:K,11)</f>
        <v>Sì</v>
      </c>
      <c r="AW37" s="31">
        <f>VLOOKUP(AU37,A:K,6,FALSE)</f>
        <v>589</v>
      </c>
      <c r="AX37" s="31"/>
      <c r="AY37" s="31"/>
      <c r="AZ37" s="32"/>
      <c r="BA37" s="64"/>
      <c r="BB37" s="64"/>
      <c r="BC37" s="55">
        <v>4938</v>
      </c>
      <c r="BD37" s="31" t="str">
        <f>VLOOKUP(BC37,'RawData'!A:K,11,FALSE)</f>
        <v>No</v>
      </c>
      <c r="BE37" s="31">
        <f>VLOOKUP(BC37,A:K,6,FALSE)</f>
        <v>589</v>
      </c>
      <c r="BF37" s="31"/>
      <c r="BG37" s="31"/>
      <c r="BH37" s="31"/>
      <c r="BI37" s="56"/>
      <c r="BJ37" s="64"/>
      <c r="BK37" s="64"/>
      <c r="BL37" s="64"/>
      <c r="BM37" s="68" t="s">
        <v>390</v>
      </c>
      <c r="BO37" s="64" t="str">
        <v>Latina</v>
      </c>
      <c r="BP37" s="64" t="str">
        <f>VLOOKUP(BO37,BM:BM,1,FALSE)</f>
        <v>Latina</v>
      </c>
    </row>
    <row r="38" spans="1:68" ht="15" hidden="1">
      <c r="A38" s="12">
        <v>4938</v>
      </c>
      <c r="B38" s="3" t="s">
        <v>100</v>
      </c>
      <c r="C38" s="3" t="s">
        <v>101</v>
      </c>
      <c r="D38" s="23" t="s">
        <v>33</v>
      </c>
      <c r="E38" s="14">
        <v>13</v>
      </c>
      <c r="F38" s="14">
        <v>589</v>
      </c>
      <c r="G38" s="4">
        <v>34765</v>
      </c>
      <c r="H38" s="10">
        <v>7</v>
      </c>
      <c r="I38" s="2" t="s">
        <v>15</v>
      </c>
      <c r="J38" s="2" t="s">
        <v>15</v>
      </c>
      <c r="K38" s="2" t="s">
        <v>14</v>
      </c>
      <c r="L38" s="1"/>
      <c r="M38" s="64"/>
      <c r="N38" s="64"/>
      <c r="O38" s="64"/>
      <c r="P38" s="64">
        <f ca="1"/>
        <v>4661</v>
      </c>
      <c r="Q38" s="64" t="str">
        <f ca="1"/>
        <v>Monza</v>
      </c>
      <c r="R38" s="64" t="str">
        <f ca="1"/>
        <v>MB</v>
      </c>
      <c r="S38" s="64"/>
      <c r="T38" s="64"/>
      <c r="U38" s="30">
        <v>4661</v>
      </c>
      <c r="V38" s="31">
        <f>SUMIF('RawData'!A:A,Operative_Fabio_Mencio!U38,'RawData'!F:F)</f>
        <v>655</v>
      </c>
      <c r="W38" s="31"/>
      <c r="X38" s="31" t="b">
        <f t="shared" si="0"/>
        <v>1</v>
      </c>
      <c r="Y38" s="32"/>
      <c r="Z38" s="31"/>
      <c r="AA38" s="31">
        <v>4661</v>
      </c>
      <c r="AB38" s="31" t="str">
        <f>VLOOKUP(Operative_Fabio_Mencio!AA38,'RawData'!A:K,9,FALSE)</f>
        <v>Sì</v>
      </c>
      <c r="AC38" s="31"/>
      <c r="AD38" s="32"/>
      <c r="AE38" s="31">
        <v>4661</v>
      </c>
      <c r="AF38" s="34">
        <f>VLOOKUP(Operative_Fabio_Mencio!AA38,'RawData'!A:K,7,FALSE)</f>
        <v>30731</v>
      </c>
      <c r="AG38" s="35">
        <f t="shared" ca="1" si="1"/>
        <v>42</v>
      </c>
      <c r="AH38" s="35" t="b">
        <f t="shared" ca="1" si="2"/>
        <v>0</v>
      </c>
      <c r="AI38" s="31"/>
      <c r="AJ38" s="31"/>
      <c r="AK38" s="31"/>
      <c r="AL38" s="32"/>
      <c r="AM38" s="64"/>
      <c r="AN38" s="64"/>
      <c r="AO38" s="30">
        <v>4332</v>
      </c>
      <c r="AP38" s="35">
        <f>VLOOKUP(AO38,'RawData'!A:K,8,FALSE)</f>
        <v>4</v>
      </c>
      <c r="AQ38" s="45" t="str">
        <f>VLOOKUP(AO38,'RawData'!A:K,9,FALSE)</f>
        <v>No</v>
      </c>
      <c r="AR38" s="31"/>
      <c r="AS38" s="32"/>
      <c r="AT38" s="64"/>
      <c r="AU38" s="30">
        <v>4332</v>
      </c>
      <c r="AV38" s="31" t="str">
        <f>VLOOKUP(AU38,'RawData'!A:K,11)</f>
        <v>Sì</v>
      </c>
      <c r="AW38" s="31">
        <f>VLOOKUP(AU38,A:K,6,FALSE)</f>
        <v>365</v>
      </c>
      <c r="AX38" s="31"/>
      <c r="AY38" s="31"/>
      <c r="AZ38" s="32"/>
      <c r="BA38" s="64"/>
      <c r="BB38" s="64"/>
      <c r="BC38" s="55">
        <v>4332</v>
      </c>
      <c r="BD38" s="31" t="str">
        <f>VLOOKUP(BC38,'RawData'!A:K,11,FALSE)</f>
        <v>Sì</v>
      </c>
      <c r="BE38" s="31">
        <f>VLOOKUP(BC38,A:K,6,FALSE)</f>
        <v>365</v>
      </c>
      <c r="BF38" s="31"/>
      <c r="BG38" s="31"/>
      <c r="BH38" s="31"/>
      <c r="BI38" s="56"/>
      <c r="BJ38" s="64"/>
      <c r="BK38" s="64"/>
      <c r="BL38" s="64"/>
      <c r="BM38" s="68" t="s">
        <v>391</v>
      </c>
      <c r="BO38" s="64" t="str">
        <v>Bergamo</v>
      </c>
      <c r="BP38" s="64" t="str">
        <f>VLOOKUP(BO38,BM:BM,1,FALSE)</f>
        <v>Bergamo</v>
      </c>
    </row>
    <row r="39" spans="1:68" ht="15" hidden="1">
      <c r="A39" s="12">
        <v>4332</v>
      </c>
      <c r="B39" s="3" t="s">
        <v>102</v>
      </c>
      <c r="C39" s="3" t="s">
        <v>20</v>
      </c>
      <c r="D39" s="23" t="s">
        <v>21</v>
      </c>
      <c r="E39" s="14">
        <v>9</v>
      </c>
      <c r="F39" s="14">
        <v>365</v>
      </c>
      <c r="G39" s="4">
        <v>28930</v>
      </c>
      <c r="H39" s="10">
        <v>4</v>
      </c>
      <c r="I39" s="2" t="s">
        <v>14</v>
      </c>
      <c r="J39" s="2" t="s">
        <v>15</v>
      </c>
      <c r="K39" s="2" t="s">
        <v>15</v>
      </c>
      <c r="L39" s="1"/>
      <c r="M39" s="64"/>
      <c r="N39" s="64"/>
      <c r="O39" s="64"/>
      <c r="P39" s="64">
        <f ca="1"/>
        <v>3394</v>
      </c>
      <c r="Q39" s="64" t="str">
        <f ca="1"/>
        <v>Latina</v>
      </c>
      <c r="R39" s="64" t="str">
        <f ca="1"/>
        <v>LT</v>
      </c>
      <c r="S39" s="64"/>
      <c r="T39" s="64"/>
      <c r="U39" s="30">
        <v>3394</v>
      </c>
      <c r="V39" s="31">
        <f>SUMIF('RawData'!A:A,Operative_Fabio_Mencio!U39,'RawData'!F:F)</f>
        <v>312</v>
      </c>
      <c r="W39" s="31"/>
      <c r="X39" s="31" t="b">
        <f t="shared" si="0"/>
        <v>0</v>
      </c>
      <c r="Y39" s="32"/>
      <c r="Z39" s="31"/>
      <c r="AA39" s="31">
        <v>3394</v>
      </c>
      <c r="AB39" s="31" t="str">
        <f>VLOOKUP(Operative_Fabio_Mencio!AA39,'RawData'!A:K,9,FALSE)</f>
        <v>No</v>
      </c>
      <c r="AC39" s="31"/>
      <c r="AD39" s="32"/>
      <c r="AE39" s="31">
        <v>3394</v>
      </c>
      <c r="AF39" s="34">
        <f>VLOOKUP(Operative_Fabio_Mencio!AA39,'RawData'!A:K,7,FALSE)</f>
        <v>31836</v>
      </c>
      <c r="AG39" s="35">
        <f t="shared" ca="1" si="1"/>
        <v>39</v>
      </c>
      <c r="AH39" s="35" t="b">
        <f t="shared" ca="1" si="2"/>
        <v>0</v>
      </c>
      <c r="AI39" s="31"/>
      <c r="AJ39" s="31"/>
      <c r="AK39" s="31"/>
      <c r="AL39" s="32"/>
      <c r="AM39" s="64"/>
      <c r="AN39" s="64"/>
      <c r="AO39" s="30">
        <v>2532</v>
      </c>
      <c r="AP39" s="35">
        <f>VLOOKUP(AO39,'RawData'!A:K,8,FALSE)</f>
        <v>4</v>
      </c>
      <c r="AQ39" s="45" t="str">
        <f>VLOOKUP(AO39,'RawData'!A:K,9,FALSE)</f>
        <v>Sì</v>
      </c>
      <c r="AR39" s="31"/>
      <c r="AS39" s="32"/>
      <c r="AT39" s="64"/>
      <c r="AU39" s="30">
        <v>2532</v>
      </c>
      <c r="AV39" s="31" t="str">
        <f>VLOOKUP(AU39,'RawData'!A:K,11)</f>
        <v>No</v>
      </c>
      <c r="AW39" s="31">
        <f>VLOOKUP(AU39,A:K,6,FALSE)</f>
        <v>353</v>
      </c>
      <c r="AX39" s="31"/>
      <c r="AY39" s="31"/>
      <c r="AZ39" s="32"/>
      <c r="BA39" s="64"/>
      <c r="BB39" s="31"/>
      <c r="BC39" s="55">
        <v>2532</v>
      </c>
      <c r="BD39" s="31" t="str">
        <f>VLOOKUP(BC39,'RawData'!A:K,11,FALSE)</f>
        <v>Sì</v>
      </c>
      <c r="BE39" s="31">
        <f>VLOOKUP(BC39,A:K,6,FALSE)</f>
        <v>353</v>
      </c>
      <c r="BF39" s="31"/>
      <c r="BG39" s="31"/>
      <c r="BH39" s="31"/>
      <c r="BI39" s="56"/>
      <c r="BJ39" s="64"/>
      <c r="BK39" s="64"/>
      <c r="BL39" s="64"/>
      <c r="BM39" s="68" t="s">
        <v>392</v>
      </c>
      <c r="BO39" s="64" t="str">
        <v>Forlì</v>
      </c>
      <c r="BP39" s="64" t="str">
        <f>VLOOKUP(BO39,BM:BM,1,FALSE)</f>
        <v>Forlì</v>
      </c>
    </row>
    <row r="40" spans="1:68" ht="15" hidden="1">
      <c r="A40" s="12">
        <v>2532</v>
      </c>
      <c r="B40" s="3" t="s">
        <v>103</v>
      </c>
      <c r="C40" s="3" t="s">
        <v>104</v>
      </c>
      <c r="D40" s="23" t="s">
        <v>105</v>
      </c>
      <c r="E40" s="14">
        <v>13</v>
      </c>
      <c r="F40" s="14">
        <v>353</v>
      </c>
      <c r="G40" s="4">
        <v>29038</v>
      </c>
      <c r="H40" s="10">
        <v>4</v>
      </c>
      <c r="I40" s="2" t="s">
        <v>15</v>
      </c>
      <c r="J40" s="2" t="s">
        <v>14</v>
      </c>
      <c r="K40" s="2" t="s">
        <v>15</v>
      </c>
      <c r="L40" s="1"/>
      <c r="M40" s="64"/>
      <c r="N40" s="64"/>
      <c r="O40" s="64"/>
      <c r="P40" s="64">
        <f ca="1"/>
        <v>3717</v>
      </c>
      <c r="Q40" s="64" t="str">
        <f ca="1"/>
        <v>Bergamo</v>
      </c>
      <c r="R40" s="64" t="str">
        <f ca="1"/>
        <v>BG</v>
      </c>
      <c r="S40" s="64"/>
      <c r="T40" s="64"/>
      <c r="U40" s="30">
        <v>3717</v>
      </c>
      <c r="V40" s="31">
        <f>SUMIF('RawData'!A:A,Operative_Fabio_Mencio!U40,'RawData'!F:F)</f>
        <v>518</v>
      </c>
      <c r="W40" s="31"/>
      <c r="X40" s="31" t="b">
        <f t="shared" si="0"/>
        <v>1</v>
      </c>
      <c r="Y40" s="32"/>
      <c r="Z40" s="31"/>
      <c r="AA40" s="31">
        <v>3717</v>
      </c>
      <c r="AB40" s="31" t="str">
        <f>VLOOKUP(Operative_Fabio_Mencio!AA40,'RawData'!A:K,9,FALSE)</f>
        <v>Sì</v>
      </c>
      <c r="AC40" s="31"/>
      <c r="AD40" s="32"/>
      <c r="AE40" s="31">
        <v>3717</v>
      </c>
      <c r="AF40" s="34">
        <f>VLOOKUP(Operative_Fabio_Mencio!AA40,'RawData'!A:K,7,FALSE)</f>
        <v>25868</v>
      </c>
      <c r="AG40" s="35">
        <f t="shared" ca="1" si="1"/>
        <v>55</v>
      </c>
      <c r="AH40" s="35" t="b">
        <f t="shared" ca="1" si="2"/>
        <v>0</v>
      </c>
      <c r="AI40" s="31"/>
      <c r="AJ40" s="31"/>
      <c r="AK40" s="31"/>
      <c r="AL40" s="32"/>
      <c r="AM40" s="64"/>
      <c r="AN40" s="64"/>
      <c r="AO40" s="30">
        <v>5477</v>
      </c>
      <c r="AP40" s="35">
        <f>VLOOKUP(AO40,'RawData'!A:K,8,FALSE)</f>
        <v>8</v>
      </c>
      <c r="AQ40" s="45" t="str">
        <f>VLOOKUP(AO40,'RawData'!A:K,9,FALSE)</f>
        <v>Sì</v>
      </c>
      <c r="AR40" s="31"/>
      <c r="AS40" s="32"/>
      <c r="AT40" s="64"/>
      <c r="AU40" s="30">
        <v>5477</v>
      </c>
      <c r="AV40" s="31" t="str">
        <f>VLOOKUP(AU40,'RawData'!A:K,11)</f>
        <v>Sì</v>
      </c>
      <c r="AW40" s="31">
        <f>VLOOKUP(AU40,A:K,6,FALSE)</f>
        <v>787</v>
      </c>
      <c r="AX40" s="31"/>
      <c r="AY40" s="31"/>
      <c r="AZ40" s="32"/>
      <c r="BA40" s="64"/>
      <c r="BB40" s="31"/>
      <c r="BC40" s="55">
        <v>5477</v>
      </c>
      <c r="BD40" s="31" t="str">
        <f>VLOOKUP(BC40,'RawData'!A:K,11,FALSE)</f>
        <v>Sì</v>
      </c>
      <c r="BE40" s="31">
        <f>VLOOKUP(BC40,A:K,6,FALSE)</f>
        <v>787</v>
      </c>
      <c r="BF40" s="31"/>
      <c r="BG40" s="31"/>
      <c r="BH40" s="31"/>
      <c r="BI40" s="56"/>
      <c r="BJ40" s="64"/>
      <c r="BK40" s="64"/>
      <c r="BL40" s="64"/>
      <c r="BM40" s="68" t="s">
        <v>393</v>
      </c>
      <c r="BO40" s="64" t="str">
        <v>Giugliano in Campania</v>
      </c>
      <c r="BP40" s="64" t="str">
        <f>VLOOKUP(BO40,BM:BM,1,FALSE)</f>
        <v>Giugliano in Campania</v>
      </c>
    </row>
    <row r="41" spans="1:68" ht="15" hidden="1">
      <c r="A41" s="12">
        <v>5477</v>
      </c>
      <c r="B41" s="3" t="s">
        <v>106</v>
      </c>
      <c r="C41" s="3" t="s">
        <v>107</v>
      </c>
      <c r="D41" s="23" t="s">
        <v>44</v>
      </c>
      <c r="E41" s="14">
        <v>4</v>
      </c>
      <c r="F41" s="14">
        <v>787</v>
      </c>
      <c r="G41" s="4">
        <v>21232</v>
      </c>
      <c r="H41" s="10">
        <v>8</v>
      </c>
      <c r="I41" s="2" t="s">
        <v>15</v>
      </c>
      <c r="J41" s="2" t="s">
        <v>14</v>
      </c>
      <c r="K41" s="2" t="s">
        <v>15</v>
      </c>
      <c r="L41" s="1"/>
      <c r="M41" s="64"/>
      <c r="N41" s="64"/>
      <c r="O41" s="64"/>
      <c r="P41" s="64">
        <f ca="1"/>
        <v>4938</v>
      </c>
      <c r="Q41" s="64" t="str">
        <f ca="1"/>
        <v>Forlì</v>
      </c>
      <c r="R41" s="64" t="str">
        <f ca="1"/>
        <v>FC</v>
      </c>
      <c r="S41" s="64"/>
      <c r="T41" s="64"/>
      <c r="U41" s="30">
        <v>4938</v>
      </c>
      <c r="V41" s="31">
        <f>SUMIF('RawData'!A:A,Operative_Fabio_Mencio!U41,'RawData'!F:F)</f>
        <v>589</v>
      </c>
      <c r="W41" s="31"/>
      <c r="X41" s="31" t="b">
        <f t="shared" si="0"/>
        <v>1</v>
      </c>
      <c r="Y41" s="32"/>
      <c r="Z41" s="31"/>
      <c r="AA41" s="31">
        <v>4938</v>
      </c>
      <c r="AB41" s="31" t="str">
        <f>VLOOKUP(Operative_Fabio_Mencio!AA41,'RawData'!A:K,9,FALSE)</f>
        <v>Sì</v>
      </c>
      <c r="AC41" s="31"/>
      <c r="AD41" s="32"/>
      <c r="AE41" s="31">
        <v>4938</v>
      </c>
      <c r="AF41" s="34">
        <f>VLOOKUP(Operative_Fabio_Mencio!AA41,'RawData'!A:K,7,FALSE)</f>
        <v>34765</v>
      </c>
      <c r="AG41" s="35">
        <f t="shared" ca="1" si="1"/>
        <v>31</v>
      </c>
      <c r="AH41" s="35" t="b">
        <f t="shared" ca="1" si="2"/>
        <v>0</v>
      </c>
      <c r="AI41" s="31"/>
      <c r="AJ41" s="31"/>
      <c r="AK41" s="31"/>
      <c r="AL41" s="32"/>
      <c r="AM41" s="64"/>
      <c r="AN41" s="64"/>
      <c r="AO41" s="30">
        <v>2943</v>
      </c>
      <c r="AP41" s="35">
        <f>VLOOKUP(AO41,'RawData'!A:K,8,FALSE)</f>
        <v>5</v>
      </c>
      <c r="AQ41" s="45" t="str">
        <f>VLOOKUP(AO41,'RawData'!A:K,9,FALSE)</f>
        <v>Sì</v>
      </c>
      <c r="AR41" s="31"/>
      <c r="AS41" s="32"/>
      <c r="AT41" s="64"/>
      <c r="AU41" s="30">
        <v>2943</v>
      </c>
      <c r="AV41" s="31" t="str">
        <f>VLOOKUP(AU41,'RawData'!A:K,11)</f>
        <v>No</v>
      </c>
      <c r="AW41" s="31">
        <f>VLOOKUP(AU41,A:K,6,FALSE)</f>
        <v>983</v>
      </c>
      <c r="AX41" s="31"/>
      <c r="AY41" s="31"/>
      <c r="AZ41" s="32"/>
      <c r="BA41" s="64"/>
      <c r="BB41" s="31"/>
      <c r="BC41" s="55">
        <v>2943</v>
      </c>
      <c r="BD41" s="31" t="str">
        <f>VLOOKUP(BC41,'RawData'!A:K,11,FALSE)</f>
        <v>No</v>
      </c>
      <c r="BE41" s="31">
        <f>VLOOKUP(BC41,A:K,6,FALSE)</f>
        <v>983</v>
      </c>
      <c r="BF41" s="31"/>
      <c r="BG41" s="31"/>
      <c r="BH41" s="31"/>
      <c r="BI41" s="56"/>
      <c r="BJ41" s="64"/>
      <c r="BK41" s="64"/>
      <c r="BL41" s="64"/>
      <c r="BM41" s="68" t="s">
        <v>394</v>
      </c>
      <c r="BO41" s="64" t="str">
        <v>Trento</v>
      </c>
      <c r="BP41" s="64" t="str">
        <f>VLOOKUP(BO41,BM:BM,1,FALSE)</f>
        <v>Trento</v>
      </c>
    </row>
    <row r="42" spans="1:68" ht="15" hidden="1">
      <c r="A42" s="12">
        <v>2943</v>
      </c>
      <c r="B42" s="3" t="s">
        <v>108</v>
      </c>
      <c r="C42" s="3" t="s">
        <v>109</v>
      </c>
      <c r="D42" s="23" t="s">
        <v>71</v>
      </c>
      <c r="E42" s="14">
        <v>10</v>
      </c>
      <c r="F42" s="14">
        <v>983</v>
      </c>
      <c r="G42" s="4">
        <v>33072</v>
      </c>
      <c r="H42" s="10">
        <v>5</v>
      </c>
      <c r="I42" s="2" t="s">
        <v>15</v>
      </c>
      <c r="J42" s="2" t="s">
        <v>14</v>
      </c>
      <c r="K42" s="2" t="s">
        <v>14</v>
      </c>
      <c r="L42" s="1"/>
      <c r="M42" s="64"/>
      <c r="N42" s="64"/>
      <c r="O42" s="64"/>
      <c r="P42" s="64">
        <f ca="1"/>
        <v>4332</v>
      </c>
      <c r="Q42" s="64" t="str">
        <f ca="1"/>
        <v>Giugliano in Campania</v>
      </c>
      <c r="R42" s="64" t="str">
        <f ca="1"/>
        <v>NA</v>
      </c>
      <c r="S42" s="64"/>
      <c r="T42" s="64"/>
      <c r="U42" s="30">
        <v>4332</v>
      </c>
      <c r="V42" s="31">
        <f>SUMIF('RawData'!A:A,Operative_Fabio_Mencio!U42,'RawData'!F:F)</f>
        <v>365</v>
      </c>
      <c r="W42" s="31"/>
      <c r="X42" s="31" t="b">
        <f t="shared" si="0"/>
        <v>0</v>
      </c>
      <c r="Y42" s="32"/>
      <c r="Z42" s="31"/>
      <c r="AA42" s="31">
        <v>4332</v>
      </c>
      <c r="AB42" s="31" t="str">
        <f>VLOOKUP(Operative_Fabio_Mencio!AA42,'RawData'!A:K,9,FALSE)</f>
        <v>No</v>
      </c>
      <c r="AC42" s="31"/>
      <c r="AD42" s="32"/>
      <c r="AE42" s="31">
        <v>4332</v>
      </c>
      <c r="AF42" s="34">
        <f>VLOOKUP(Operative_Fabio_Mencio!AA42,'RawData'!A:K,7,FALSE)</f>
        <v>28930</v>
      </c>
      <c r="AG42" s="35">
        <f t="shared" ca="1" si="1"/>
        <v>47</v>
      </c>
      <c r="AH42" s="35" t="b">
        <f t="shared" ca="1" si="2"/>
        <v>0</v>
      </c>
      <c r="AI42" s="31"/>
      <c r="AJ42" s="31"/>
      <c r="AK42" s="31"/>
      <c r="AL42" s="32"/>
      <c r="AM42" s="64"/>
      <c r="AN42" s="64"/>
      <c r="AO42" s="30">
        <v>3969</v>
      </c>
      <c r="AP42" s="35">
        <f>VLOOKUP(AO42,'RawData'!A:K,8,FALSE)</f>
        <v>3</v>
      </c>
      <c r="AQ42" s="45" t="str">
        <f>VLOOKUP(AO42,'RawData'!A:K,9,FALSE)</f>
        <v>Sì</v>
      </c>
      <c r="AR42" s="31"/>
      <c r="AS42" s="32"/>
      <c r="AT42" s="64"/>
      <c r="AU42" s="30">
        <v>3969</v>
      </c>
      <c r="AV42" s="31" t="str">
        <f>VLOOKUP(AU42,'RawData'!A:K,11)</f>
        <v>Sì</v>
      </c>
      <c r="AW42" s="31">
        <f>VLOOKUP(AU42,A:K,6,FALSE)</f>
        <v>149</v>
      </c>
      <c r="AX42" s="31"/>
      <c r="AY42" s="31"/>
      <c r="AZ42" s="32"/>
      <c r="BA42" s="64"/>
      <c r="BB42" s="64"/>
      <c r="BC42" s="55">
        <v>3969</v>
      </c>
      <c r="BD42" s="31" t="str">
        <f>VLOOKUP(BC42,'RawData'!A:K,11,FALSE)</f>
        <v>Sì</v>
      </c>
      <c r="BE42" s="31">
        <f>VLOOKUP(BC42,A:K,6,FALSE)</f>
        <v>149</v>
      </c>
      <c r="BF42" s="31"/>
      <c r="BG42" s="31"/>
      <c r="BH42" s="31"/>
      <c r="BI42" s="56"/>
      <c r="BJ42" s="64"/>
      <c r="BK42" s="64"/>
      <c r="BL42" s="64"/>
      <c r="BM42" s="68" t="s">
        <v>395</v>
      </c>
      <c r="BO42" s="64" t="str">
        <v>Vicenza</v>
      </c>
      <c r="BP42" s="64" t="str">
        <f>VLOOKUP(BO42,BM:BM,1,FALSE)</f>
        <v>Vicenza</v>
      </c>
    </row>
    <row r="43" spans="1:68" ht="15" hidden="1">
      <c r="A43" s="12">
        <v>3969</v>
      </c>
      <c r="B43" s="3" t="s">
        <v>110</v>
      </c>
      <c r="C43" s="3" t="s">
        <v>111</v>
      </c>
      <c r="D43" s="23" t="s">
        <v>24</v>
      </c>
      <c r="E43" s="14">
        <v>1</v>
      </c>
      <c r="F43" s="14">
        <v>149</v>
      </c>
      <c r="G43" s="4">
        <v>25385</v>
      </c>
      <c r="H43" s="10">
        <v>3</v>
      </c>
      <c r="I43" s="2" t="s">
        <v>15</v>
      </c>
      <c r="J43" s="2" t="s">
        <v>15</v>
      </c>
      <c r="K43" s="2" t="s">
        <v>15</v>
      </c>
      <c r="L43" s="1"/>
      <c r="M43" s="64"/>
      <c r="N43" s="64"/>
      <c r="O43" s="64"/>
      <c r="P43" s="64">
        <f ca="1"/>
        <v>2532</v>
      </c>
      <c r="Q43" s="64" t="str">
        <f ca="1"/>
        <v>Trento</v>
      </c>
      <c r="R43" s="64" t="str">
        <f ca="1"/>
        <v>TN</v>
      </c>
      <c r="S43" s="64"/>
      <c r="T43" s="64"/>
      <c r="U43" s="30">
        <v>2532</v>
      </c>
      <c r="V43" s="31">
        <f>SUMIF('RawData'!A:A,Operative_Fabio_Mencio!U43,'RawData'!F:F)</f>
        <v>353</v>
      </c>
      <c r="W43" s="31"/>
      <c r="X43" s="31" t="b">
        <f t="shared" si="0"/>
        <v>0</v>
      </c>
      <c r="Y43" s="32"/>
      <c r="Z43" s="31"/>
      <c r="AA43" s="31">
        <v>2532</v>
      </c>
      <c r="AB43" s="31" t="str">
        <f>VLOOKUP(Operative_Fabio_Mencio!AA43,'RawData'!A:K,9,FALSE)</f>
        <v>Sì</v>
      </c>
      <c r="AC43" s="31"/>
      <c r="AD43" s="32"/>
      <c r="AE43" s="31">
        <v>2532</v>
      </c>
      <c r="AF43" s="34">
        <f>VLOOKUP(Operative_Fabio_Mencio!AA43,'RawData'!A:K,7,FALSE)</f>
        <v>29038</v>
      </c>
      <c r="AG43" s="35">
        <f t="shared" ca="1" si="1"/>
        <v>46</v>
      </c>
      <c r="AH43" s="35" t="b">
        <f t="shared" ca="1" si="2"/>
        <v>0</v>
      </c>
      <c r="AI43" s="31"/>
      <c r="AJ43" s="31"/>
      <c r="AK43" s="31"/>
      <c r="AL43" s="32"/>
      <c r="AM43" s="64"/>
      <c r="AN43" s="64"/>
      <c r="AO43" s="30">
        <v>4468</v>
      </c>
      <c r="AP43" s="35">
        <f>VLOOKUP(AO43,'RawData'!A:K,8,FALSE)</f>
        <v>4</v>
      </c>
      <c r="AQ43" s="45" t="str">
        <f>VLOOKUP(AO43,'RawData'!A:K,9,FALSE)</f>
        <v>No</v>
      </c>
      <c r="AR43" s="31"/>
      <c r="AS43" s="32"/>
      <c r="AT43" s="64"/>
      <c r="AU43" s="30">
        <v>4468</v>
      </c>
      <c r="AV43" s="31" t="str">
        <f>VLOOKUP(AU43,'RawData'!A:K,11)</f>
        <v>Sì</v>
      </c>
      <c r="AW43" s="31">
        <f>VLOOKUP(AU43,A:K,6,FALSE)</f>
        <v>559</v>
      </c>
      <c r="AX43" s="31"/>
      <c r="AY43" s="31"/>
      <c r="AZ43" s="32"/>
      <c r="BA43" s="64"/>
      <c r="BB43" s="31"/>
      <c r="BC43" s="55">
        <v>4468</v>
      </c>
      <c r="BD43" s="31" t="str">
        <f>VLOOKUP(BC43,'RawData'!A:K,11,FALSE)</f>
        <v>No</v>
      </c>
      <c r="BE43" s="31">
        <f>VLOOKUP(BC43,A:K,6,FALSE)</f>
        <v>559</v>
      </c>
      <c r="BF43" s="31"/>
      <c r="BG43" s="31"/>
      <c r="BH43" s="31"/>
      <c r="BI43" s="56"/>
      <c r="BJ43" s="64"/>
      <c r="BK43" s="64"/>
      <c r="BL43" s="64"/>
      <c r="BM43" s="68" t="s">
        <v>396</v>
      </c>
      <c r="BO43" s="64" t="str">
        <v>Terni</v>
      </c>
      <c r="BP43" s="64" t="str">
        <f>VLOOKUP(BO43,BM:BM,1,FALSE)</f>
        <v>Terni</v>
      </c>
    </row>
    <row r="44" spans="1:68" ht="15" hidden="1">
      <c r="A44" s="12">
        <v>4468</v>
      </c>
      <c r="B44" s="3" t="s">
        <v>112</v>
      </c>
      <c r="C44" s="3" t="s">
        <v>113</v>
      </c>
      <c r="D44" s="23" t="s">
        <v>105</v>
      </c>
      <c r="E44" s="14">
        <v>4</v>
      </c>
      <c r="F44" s="14">
        <v>559</v>
      </c>
      <c r="G44" s="4">
        <v>31434</v>
      </c>
      <c r="H44" s="10">
        <v>4</v>
      </c>
      <c r="I44" s="2" t="s">
        <v>14</v>
      </c>
      <c r="J44" s="2" t="s">
        <v>14</v>
      </c>
      <c r="K44" s="2" t="s">
        <v>14</v>
      </c>
      <c r="L44" s="1"/>
      <c r="M44" s="64"/>
      <c r="N44" s="64"/>
      <c r="O44" s="64"/>
      <c r="P44" s="64">
        <f ca="1"/>
        <v>5477</v>
      </c>
      <c r="Q44" s="64" t="str">
        <f ca="1"/>
        <v>Vicenza</v>
      </c>
      <c r="R44" s="64" t="str">
        <f ca="1"/>
        <v>VI</v>
      </c>
      <c r="S44" s="64"/>
      <c r="T44" s="64"/>
      <c r="U44" s="30">
        <v>5477</v>
      </c>
      <c r="V44" s="31">
        <f>SUMIF('RawData'!A:A,Operative_Fabio_Mencio!U44,'RawData'!F:F)</f>
        <v>787</v>
      </c>
      <c r="W44" s="31"/>
      <c r="X44" s="31" t="b">
        <f t="shared" si="0"/>
        <v>1</v>
      </c>
      <c r="Y44" s="32"/>
      <c r="Z44" s="31"/>
      <c r="AA44" s="31">
        <v>5477</v>
      </c>
      <c r="AB44" s="31" t="str">
        <f>VLOOKUP(Operative_Fabio_Mencio!AA44,'RawData'!A:K,9,FALSE)</f>
        <v>Sì</v>
      </c>
      <c r="AC44" s="31"/>
      <c r="AD44" s="32"/>
      <c r="AE44" s="31">
        <v>5477</v>
      </c>
      <c r="AF44" s="34">
        <f>VLOOKUP(Operative_Fabio_Mencio!AA44,'RawData'!A:K,7,FALSE)</f>
        <v>21232</v>
      </c>
      <c r="AG44" s="35">
        <f t="shared" ca="1" si="1"/>
        <v>68</v>
      </c>
      <c r="AH44" s="35" t="b">
        <f t="shared" ca="1" si="2"/>
        <v>0</v>
      </c>
      <c r="AI44" s="31"/>
      <c r="AJ44" s="31"/>
      <c r="AK44" s="31"/>
      <c r="AL44" s="32"/>
      <c r="AM44" s="64"/>
      <c r="AN44" s="64"/>
      <c r="AO44" s="30">
        <v>3936</v>
      </c>
      <c r="AP44" s="35">
        <f>VLOOKUP(AO44,'RawData'!A:K,8,FALSE)</f>
        <v>9</v>
      </c>
      <c r="AQ44" s="45" t="str">
        <f>VLOOKUP(AO44,'RawData'!A:K,9,FALSE)</f>
        <v>Sì</v>
      </c>
      <c r="AR44" s="31"/>
      <c r="AS44" s="32"/>
      <c r="AT44" s="64"/>
      <c r="AU44" s="30">
        <v>3936</v>
      </c>
      <c r="AV44" s="31" t="str">
        <f>VLOOKUP(AU44,'RawData'!A:K,11)</f>
        <v>Sì</v>
      </c>
      <c r="AW44" s="31">
        <f>VLOOKUP(AU44,A:K,6,FALSE)</f>
        <v>27</v>
      </c>
      <c r="AX44" s="31"/>
      <c r="AY44" s="31"/>
      <c r="AZ44" s="32"/>
      <c r="BA44" s="64"/>
      <c r="BB44" s="64"/>
      <c r="BC44" s="55">
        <v>3936</v>
      </c>
      <c r="BD44" s="31" t="str">
        <f>VLOOKUP(BC44,'RawData'!A:K,11,FALSE)</f>
        <v>No</v>
      </c>
      <c r="BE44" s="31">
        <f>VLOOKUP(BC44,A:K,6,FALSE)</f>
        <v>27</v>
      </c>
      <c r="BF44" s="31"/>
      <c r="BG44" s="31"/>
      <c r="BH44" s="31"/>
      <c r="BI44" s="56"/>
      <c r="BJ44" s="64"/>
      <c r="BK44" s="64"/>
      <c r="BL44" s="64"/>
      <c r="BM44" s="68" t="s">
        <v>397</v>
      </c>
      <c r="BO44" s="64" t="str">
        <v>Novara</v>
      </c>
      <c r="BP44" s="64" t="str">
        <f>VLOOKUP(BO44,BM:BM,1,FALSE)</f>
        <v>Novara</v>
      </c>
    </row>
    <row r="45" spans="1:68" ht="15" hidden="1">
      <c r="A45" s="12">
        <v>3936</v>
      </c>
      <c r="B45" s="3" t="s">
        <v>114</v>
      </c>
      <c r="C45" s="3" t="s">
        <v>115</v>
      </c>
      <c r="D45" s="23" t="s">
        <v>33</v>
      </c>
      <c r="E45" s="14">
        <v>11</v>
      </c>
      <c r="F45" s="14">
        <v>27</v>
      </c>
      <c r="G45" s="4">
        <v>29124</v>
      </c>
      <c r="H45" s="10">
        <v>9</v>
      </c>
      <c r="I45" s="2" t="s">
        <v>15</v>
      </c>
      <c r="J45" s="2" t="s">
        <v>15</v>
      </c>
      <c r="K45" s="2" t="s">
        <v>14</v>
      </c>
      <c r="L45" s="1"/>
      <c r="M45" s="64"/>
      <c r="N45" s="64"/>
      <c r="O45" s="64"/>
      <c r="P45" s="64">
        <f ca="1"/>
        <v>2943</v>
      </c>
      <c r="Q45" s="64" t="str">
        <f ca="1"/>
        <v>Terni</v>
      </c>
      <c r="R45" s="64" t="str">
        <f ca="1"/>
        <v>TR</v>
      </c>
      <c r="S45" s="64"/>
      <c r="T45" s="64"/>
      <c r="U45" s="30">
        <v>2943</v>
      </c>
      <c r="V45" s="31">
        <f>SUMIF('RawData'!A:A,Operative_Fabio_Mencio!U45,'RawData'!F:F)</f>
        <v>983</v>
      </c>
      <c r="W45" s="31"/>
      <c r="X45" s="31" t="b">
        <f t="shared" si="0"/>
        <v>1</v>
      </c>
      <c r="Y45" s="32"/>
      <c r="Z45" s="31"/>
      <c r="AA45" s="31">
        <v>2943</v>
      </c>
      <c r="AB45" s="31" t="str">
        <f>VLOOKUP(Operative_Fabio_Mencio!AA45,'RawData'!A:K,9,FALSE)</f>
        <v>Sì</v>
      </c>
      <c r="AC45" s="31"/>
      <c r="AD45" s="32"/>
      <c r="AE45" s="31">
        <v>2943</v>
      </c>
      <c r="AF45" s="34">
        <f>VLOOKUP(Operative_Fabio_Mencio!AA45,'RawData'!A:K,7,FALSE)</f>
        <v>33072</v>
      </c>
      <c r="AG45" s="35">
        <f t="shared" ca="1" si="1"/>
        <v>35</v>
      </c>
      <c r="AH45" s="35" t="b">
        <f t="shared" ca="1" si="2"/>
        <v>0</v>
      </c>
      <c r="AI45" s="31"/>
      <c r="AJ45" s="31"/>
      <c r="AK45" s="31"/>
      <c r="AL45" s="32"/>
      <c r="AM45" s="64"/>
      <c r="AN45" s="64"/>
      <c r="AO45" s="30">
        <v>4349</v>
      </c>
      <c r="AP45" s="35">
        <f>VLOOKUP(AO45,'RawData'!A:K,8,FALSE)</f>
        <v>9</v>
      </c>
      <c r="AQ45" s="45" t="str">
        <f>VLOOKUP(AO45,'RawData'!A:K,9,FALSE)</f>
        <v>Sì</v>
      </c>
      <c r="AR45" s="31"/>
      <c r="AS45" s="32"/>
      <c r="AT45" s="64"/>
      <c r="AU45" s="30">
        <v>4349</v>
      </c>
      <c r="AV45" s="31" t="str">
        <f>VLOOKUP(AU45,'RawData'!A:K,11)</f>
        <v>Sì</v>
      </c>
      <c r="AW45" s="31">
        <f>VLOOKUP(AU45,A:K,6,FALSE)</f>
        <v>653</v>
      </c>
      <c r="AX45" s="31"/>
      <c r="AY45" s="31"/>
      <c r="AZ45" s="32"/>
      <c r="BA45" s="64"/>
      <c r="BB45" s="64"/>
      <c r="BC45" s="55">
        <v>4349</v>
      </c>
      <c r="BD45" s="31" t="str">
        <f>VLOOKUP(BC45,'RawData'!A:K,11,FALSE)</f>
        <v>Sì</v>
      </c>
      <c r="BE45" s="31">
        <f>VLOOKUP(BC45,A:K,6,FALSE)</f>
        <v>653</v>
      </c>
      <c r="BF45" s="31"/>
      <c r="BG45" s="31"/>
      <c r="BH45" s="31"/>
      <c r="BI45" s="56"/>
      <c r="BJ45" s="64"/>
      <c r="BK45" s="64"/>
      <c r="BL45" s="64"/>
      <c r="BM45" s="68" t="s">
        <v>398</v>
      </c>
      <c r="BO45" s="64" t="str">
        <v>Bolzano</v>
      </c>
      <c r="BP45" s="64" t="str">
        <f>VLOOKUP(BO45,BM:BM,1,FALSE)</f>
        <v>Bolzano</v>
      </c>
    </row>
    <row r="46" spans="1:68" ht="15" hidden="1">
      <c r="A46" s="12">
        <v>4349</v>
      </c>
      <c r="B46" s="3" t="s">
        <v>116</v>
      </c>
      <c r="C46" s="3" t="s">
        <v>117</v>
      </c>
      <c r="D46" s="23" t="s">
        <v>118</v>
      </c>
      <c r="E46" s="14">
        <v>14</v>
      </c>
      <c r="F46" s="14">
        <v>653</v>
      </c>
      <c r="G46" s="4">
        <v>34710</v>
      </c>
      <c r="H46" s="10">
        <v>9</v>
      </c>
      <c r="I46" s="2" t="s">
        <v>15</v>
      </c>
      <c r="J46" s="2" t="s">
        <v>15</v>
      </c>
      <c r="K46" s="2" t="s">
        <v>15</v>
      </c>
      <c r="L46" s="1"/>
      <c r="M46" s="64"/>
      <c r="N46" s="64"/>
      <c r="O46" s="64"/>
      <c r="P46" s="64">
        <f ca="1"/>
        <v>3969</v>
      </c>
      <c r="Q46" s="64" t="str">
        <f ca="1"/>
        <v>Novara</v>
      </c>
      <c r="R46" s="64" t="str">
        <f ca="1"/>
        <v>NO</v>
      </c>
      <c r="S46" s="64"/>
      <c r="T46" s="64"/>
      <c r="U46" s="30">
        <v>3969</v>
      </c>
      <c r="V46" s="31">
        <f>SUMIF('RawData'!A:A,Operative_Fabio_Mencio!U46,'RawData'!F:F)</f>
        <v>149</v>
      </c>
      <c r="W46" s="31"/>
      <c r="X46" s="31" t="b">
        <f t="shared" si="0"/>
        <v>0</v>
      </c>
      <c r="Y46" s="32"/>
      <c r="Z46" s="31"/>
      <c r="AA46" s="31">
        <v>3969</v>
      </c>
      <c r="AB46" s="31" t="str">
        <f>VLOOKUP(Operative_Fabio_Mencio!AA46,'RawData'!A:K,9,FALSE)</f>
        <v>Sì</v>
      </c>
      <c r="AC46" s="31"/>
      <c r="AD46" s="32"/>
      <c r="AE46" s="31">
        <v>3969</v>
      </c>
      <c r="AF46" s="34">
        <f>VLOOKUP(Operative_Fabio_Mencio!AA46,'RawData'!A:K,7,FALSE)</f>
        <v>25385</v>
      </c>
      <c r="AG46" s="35">
        <f t="shared" ca="1" si="1"/>
        <v>56</v>
      </c>
      <c r="AH46" s="35" t="b">
        <f t="shared" ca="1" si="2"/>
        <v>0</v>
      </c>
      <c r="AI46" s="31"/>
      <c r="AJ46" s="31"/>
      <c r="AK46" s="31"/>
      <c r="AL46" s="32"/>
      <c r="AM46" s="64"/>
      <c r="AN46" s="64"/>
      <c r="AO46" s="30">
        <v>4596</v>
      </c>
      <c r="AP46" s="35">
        <f>VLOOKUP(AO46,'RawData'!A:K,8,FALSE)</f>
        <v>4</v>
      </c>
      <c r="AQ46" s="45" t="str">
        <f>VLOOKUP(AO46,'RawData'!A:K,9,FALSE)</f>
        <v>No</v>
      </c>
      <c r="AR46" s="31"/>
      <c r="AS46" s="32"/>
      <c r="AT46" s="64"/>
      <c r="AU46" s="30">
        <v>4596</v>
      </c>
      <c r="AV46" s="31" t="str">
        <f>VLOOKUP(AU46,'RawData'!A:K,11)</f>
        <v>No</v>
      </c>
      <c r="AW46" s="31">
        <f>VLOOKUP(AU46,A:K,6,FALSE)</f>
        <v>779</v>
      </c>
      <c r="AX46" s="31"/>
      <c r="AY46" s="31"/>
      <c r="AZ46" s="32"/>
      <c r="BA46" s="64"/>
      <c r="BB46" s="31"/>
      <c r="BC46" s="55">
        <v>4596</v>
      </c>
      <c r="BD46" s="31" t="str">
        <f>VLOOKUP(BC46,'RawData'!A:K,11,FALSE)</f>
        <v>No</v>
      </c>
      <c r="BE46" s="31">
        <f>VLOOKUP(BC46,A:K,6,FALSE)</f>
        <v>779</v>
      </c>
      <c r="BF46" s="31"/>
      <c r="BG46" s="31"/>
      <c r="BH46" s="31"/>
      <c r="BI46" s="56"/>
      <c r="BJ46" s="64"/>
      <c r="BK46" s="64"/>
      <c r="BL46" s="64"/>
      <c r="BM46" s="68" t="s">
        <v>399</v>
      </c>
      <c r="BO46" s="64" t="str">
        <v>Piacenza</v>
      </c>
      <c r="BP46" s="64" t="str">
        <f>VLOOKUP(BO46,BM:BM,1,FALSE)</f>
        <v>Piacenza</v>
      </c>
    </row>
    <row r="47" spans="1:68" ht="15" hidden="1">
      <c r="A47" s="12">
        <v>4596</v>
      </c>
      <c r="B47" s="3" t="s">
        <v>119</v>
      </c>
      <c r="C47" s="3" t="s">
        <v>120</v>
      </c>
      <c r="D47" s="23" t="s">
        <v>36</v>
      </c>
      <c r="E47" s="14">
        <v>9</v>
      </c>
      <c r="F47" s="14">
        <v>779</v>
      </c>
      <c r="G47" s="4">
        <v>20088</v>
      </c>
      <c r="H47" s="10">
        <v>4</v>
      </c>
      <c r="I47" s="2" t="s">
        <v>14</v>
      </c>
      <c r="J47" s="2" t="s">
        <v>14</v>
      </c>
      <c r="K47" s="2" t="s">
        <v>14</v>
      </c>
      <c r="L47" s="1"/>
      <c r="M47" s="64"/>
      <c r="N47" s="64"/>
      <c r="O47" s="64"/>
      <c r="P47" s="64">
        <f ca="1"/>
        <v>4468</v>
      </c>
      <c r="Q47" s="64" t="str">
        <f ca="1"/>
        <v>Bolzano</v>
      </c>
      <c r="R47" s="64" t="str">
        <f ca="1"/>
        <v>BZ</v>
      </c>
      <c r="S47" s="64"/>
      <c r="T47" s="64"/>
      <c r="U47" s="30">
        <v>4468</v>
      </c>
      <c r="V47" s="31">
        <f>SUMIF('RawData'!A:A,Operative_Fabio_Mencio!U47,'RawData'!F:F)</f>
        <v>1436</v>
      </c>
      <c r="W47" s="31"/>
      <c r="X47" s="31" t="b">
        <f t="shared" si="0"/>
        <v>1</v>
      </c>
      <c r="Y47" s="32"/>
      <c r="Z47" s="31"/>
      <c r="AA47" s="31">
        <v>4468</v>
      </c>
      <c r="AB47" s="31" t="str">
        <f>VLOOKUP(Operative_Fabio_Mencio!AA47,'RawData'!A:K,9,FALSE)</f>
        <v>No</v>
      </c>
      <c r="AC47" s="31"/>
      <c r="AD47" s="32"/>
      <c r="AE47" s="31">
        <v>4468</v>
      </c>
      <c r="AF47" s="34">
        <f>VLOOKUP(Operative_Fabio_Mencio!AA47,'RawData'!A:K,7,FALSE)</f>
        <v>31434</v>
      </c>
      <c r="AG47" s="35">
        <f t="shared" ca="1" si="1"/>
        <v>40</v>
      </c>
      <c r="AH47" s="35" t="b">
        <f t="shared" ca="1" si="2"/>
        <v>0</v>
      </c>
      <c r="AI47" s="31"/>
      <c r="AJ47" s="31"/>
      <c r="AK47" s="31"/>
      <c r="AL47" s="32"/>
      <c r="AM47" s="64"/>
      <c r="AN47" s="64"/>
      <c r="AO47" s="30">
        <v>4281</v>
      </c>
      <c r="AP47" s="35">
        <f>VLOOKUP(AO47,'RawData'!A:K,8,FALSE)</f>
        <v>2</v>
      </c>
      <c r="AQ47" s="45" t="str">
        <f>VLOOKUP(AO47,'RawData'!A:K,9,FALSE)</f>
        <v>Sì</v>
      </c>
      <c r="AR47" s="31"/>
      <c r="AS47" s="32"/>
      <c r="AT47" s="64"/>
      <c r="AU47" s="30">
        <v>4281</v>
      </c>
      <c r="AV47" s="31" t="str">
        <f>VLOOKUP(AU47,'RawData'!A:K,11)</f>
        <v>Sì</v>
      </c>
      <c r="AW47" s="31">
        <f>VLOOKUP(AU47,A:K,6,FALSE)</f>
        <v>531</v>
      </c>
      <c r="AX47" s="31"/>
      <c r="AY47" s="31"/>
      <c r="AZ47" s="32"/>
      <c r="BA47" s="64"/>
      <c r="BB47" s="64"/>
      <c r="BC47" s="55">
        <v>4281</v>
      </c>
      <c r="BD47" s="31" t="str">
        <f>VLOOKUP(BC47,'RawData'!A:K,11,FALSE)</f>
        <v>No</v>
      </c>
      <c r="BE47" s="31">
        <f>VLOOKUP(BC47,A:K,6,FALSE)</f>
        <v>531</v>
      </c>
      <c r="BF47" s="31"/>
      <c r="BG47" s="31"/>
      <c r="BH47" s="31"/>
      <c r="BI47" s="56"/>
      <c r="BJ47" s="64"/>
      <c r="BK47" s="64"/>
      <c r="BL47" s="64"/>
      <c r="BM47" s="68" t="s">
        <v>279</v>
      </c>
      <c r="BO47" s="64" t="str">
        <v>Ancona</v>
      </c>
      <c r="BP47" s="64" t="str">
        <f>VLOOKUP(BO47,BM:BM,1,FALSE)</f>
        <v>Ancona</v>
      </c>
    </row>
    <row r="48" spans="1:68" ht="15" hidden="1">
      <c r="A48" s="12">
        <v>4281</v>
      </c>
      <c r="B48" s="3" t="s">
        <v>121</v>
      </c>
      <c r="C48" s="3" t="s">
        <v>122</v>
      </c>
      <c r="D48" s="23" t="s">
        <v>39</v>
      </c>
      <c r="E48" s="14">
        <v>11</v>
      </c>
      <c r="F48" s="14">
        <v>531</v>
      </c>
      <c r="G48" s="4">
        <v>20998</v>
      </c>
      <c r="H48" s="10">
        <v>2</v>
      </c>
      <c r="I48" s="2" t="s">
        <v>15</v>
      </c>
      <c r="J48" s="2" t="s">
        <v>15</v>
      </c>
      <c r="K48" s="2" t="s">
        <v>14</v>
      </c>
      <c r="L48" s="1"/>
      <c r="M48" s="64"/>
      <c r="N48" s="64"/>
      <c r="O48" s="64"/>
      <c r="P48" s="64">
        <f ca="1"/>
        <v>3936</v>
      </c>
      <c r="Q48" s="64" t="str">
        <f ca="1"/>
        <v>Piacenza</v>
      </c>
      <c r="R48" s="64" t="str">
        <f ca="1"/>
        <v>PC</v>
      </c>
      <c r="S48" s="64"/>
      <c r="T48" s="64"/>
      <c r="U48" s="30">
        <v>3936</v>
      </c>
      <c r="V48" s="31">
        <f>SUMIF('RawData'!A:A,Operative_Fabio_Mencio!U48,'RawData'!F:F)</f>
        <v>272</v>
      </c>
      <c r="W48" s="31"/>
      <c r="X48" s="31" t="b">
        <f t="shared" si="0"/>
        <v>0</v>
      </c>
      <c r="Y48" s="32"/>
      <c r="Z48" s="31"/>
      <c r="AA48" s="31">
        <v>3936</v>
      </c>
      <c r="AB48" s="31" t="str">
        <f>VLOOKUP(Operative_Fabio_Mencio!AA48,'RawData'!A:K,9,FALSE)</f>
        <v>Sì</v>
      </c>
      <c r="AC48" s="31"/>
      <c r="AD48" s="32"/>
      <c r="AE48" s="31">
        <v>3936</v>
      </c>
      <c r="AF48" s="34">
        <f>VLOOKUP(Operative_Fabio_Mencio!AA48,'RawData'!A:K,7,FALSE)</f>
        <v>29124</v>
      </c>
      <c r="AG48" s="35">
        <f t="shared" ca="1" si="1"/>
        <v>46</v>
      </c>
      <c r="AH48" s="35" t="b">
        <f t="shared" ca="1" si="2"/>
        <v>0</v>
      </c>
      <c r="AI48" s="31"/>
      <c r="AJ48" s="31"/>
      <c r="AK48" s="31"/>
      <c r="AL48" s="32"/>
      <c r="AM48" s="64"/>
      <c r="AN48" s="64"/>
      <c r="AO48" s="30">
        <v>5516</v>
      </c>
      <c r="AP48" s="35">
        <f>VLOOKUP(AO48,'RawData'!A:K,8,FALSE)</f>
        <v>3</v>
      </c>
      <c r="AQ48" s="45" t="str">
        <f>VLOOKUP(AO48,'RawData'!A:K,9,FALSE)</f>
        <v>Sì</v>
      </c>
      <c r="AR48" s="31"/>
      <c r="AS48" s="32"/>
      <c r="AT48" s="64"/>
      <c r="AU48" s="30">
        <v>5516</v>
      </c>
      <c r="AV48" s="31" t="str">
        <f>VLOOKUP(AU48,'RawData'!A:K,11)</f>
        <v>Sì</v>
      </c>
      <c r="AW48" s="31">
        <f>VLOOKUP(AU48,A:K,6,FALSE)</f>
        <v>183</v>
      </c>
      <c r="AX48" s="31"/>
      <c r="AY48" s="31"/>
      <c r="AZ48" s="32"/>
      <c r="BA48" s="64"/>
      <c r="BB48" s="64"/>
      <c r="BC48" s="55">
        <v>5516</v>
      </c>
      <c r="BD48" s="31" t="str">
        <f>VLOOKUP(BC48,'RawData'!A:K,11,FALSE)</f>
        <v>No</v>
      </c>
      <c r="BE48" s="31">
        <f>VLOOKUP(BC48,A:K,6,FALSE)</f>
        <v>183</v>
      </c>
      <c r="BF48" s="31"/>
      <c r="BG48" s="31"/>
      <c r="BH48" s="31"/>
      <c r="BI48" s="56"/>
      <c r="BJ48" s="64"/>
      <c r="BK48" s="64"/>
      <c r="BL48" s="64"/>
      <c r="BM48" s="68" t="s">
        <v>400</v>
      </c>
      <c r="BO48" s="64" t="str">
        <v>Arezzo</v>
      </c>
      <c r="BP48" s="64" t="str">
        <f>VLOOKUP(BO48,BM:BM,1,FALSE)</f>
        <v>Arezzo</v>
      </c>
    </row>
    <row r="49" spans="1:68" ht="15" hidden="1">
      <c r="A49" s="12">
        <v>5516</v>
      </c>
      <c r="B49" s="3" t="s">
        <v>123</v>
      </c>
      <c r="C49" s="3" t="s">
        <v>124</v>
      </c>
      <c r="D49" s="23" t="s">
        <v>53</v>
      </c>
      <c r="E49" s="14">
        <v>14</v>
      </c>
      <c r="F49" s="14">
        <v>183</v>
      </c>
      <c r="G49" s="4">
        <v>21000</v>
      </c>
      <c r="H49" s="10">
        <v>3</v>
      </c>
      <c r="I49" s="2" t="s">
        <v>15</v>
      </c>
      <c r="J49" s="2" t="s">
        <v>15</v>
      </c>
      <c r="K49" s="2" t="s">
        <v>14</v>
      </c>
      <c r="L49" s="1"/>
      <c r="M49" s="64"/>
      <c r="N49" s="64"/>
      <c r="O49" s="64"/>
      <c r="P49" s="64">
        <f ca="1"/>
        <v>4349</v>
      </c>
      <c r="Q49" s="64" t="str">
        <f ca="1"/>
        <v>Ancona</v>
      </c>
      <c r="R49" s="64" t="str">
        <f ca="1"/>
        <v>AN</v>
      </c>
      <c r="S49" s="64"/>
      <c r="T49" s="64"/>
      <c r="U49" s="30">
        <v>4349</v>
      </c>
      <c r="V49" s="31">
        <f>SUMIF('RawData'!A:A,Operative_Fabio_Mencio!U49,'RawData'!F:F)</f>
        <v>653</v>
      </c>
      <c r="W49" s="31"/>
      <c r="X49" s="31" t="b">
        <f t="shared" si="0"/>
        <v>1</v>
      </c>
      <c r="Y49" s="32"/>
      <c r="Z49" s="31"/>
      <c r="AA49" s="31">
        <v>4349</v>
      </c>
      <c r="AB49" s="31" t="str">
        <f>VLOOKUP(Operative_Fabio_Mencio!AA49,'RawData'!A:K,9,FALSE)</f>
        <v>Sì</v>
      </c>
      <c r="AC49" s="31"/>
      <c r="AD49" s="32"/>
      <c r="AE49" s="31">
        <v>4349</v>
      </c>
      <c r="AF49" s="34">
        <f>VLOOKUP(Operative_Fabio_Mencio!AA49,'RawData'!A:K,7,FALSE)</f>
        <v>34710</v>
      </c>
      <c r="AG49" s="35">
        <f t="shared" ca="1" si="1"/>
        <v>31</v>
      </c>
      <c r="AH49" s="35" t="b">
        <f t="shared" ca="1" si="2"/>
        <v>0</v>
      </c>
      <c r="AI49" s="31"/>
      <c r="AJ49" s="31"/>
      <c r="AK49" s="31"/>
      <c r="AL49" s="32"/>
      <c r="AM49" s="64"/>
      <c r="AN49" s="64"/>
      <c r="AO49" s="30">
        <v>5160</v>
      </c>
      <c r="AP49" s="35">
        <f>VLOOKUP(AO49,'RawData'!A:K,8,FALSE)</f>
        <v>4</v>
      </c>
      <c r="AQ49" s="45" t="str">
        <f>VLOOKUP(AO49,'RawData'!A:K,9,FALSE)</f>
        <v>Sì</v>
      </c>
      <c r="AR49" s="31"/>
      <c r="AS49" s="32"/>
      <c r="AT49" s="64"/>
      <c r="AU49" s="30">
        <v>5160</v>
      </c>
      <c r="AV49" s="31" t="str">
        <f>VLOOKUP(AU49,'RawData'!A:K,11)</f>
        <v>Sì</v>
      </c>
      <c r="AW49" s="31">
        <f>VLOOKUP(AU49,A:K,6,FALSE)</f>
        <v>705</v>
      </c>
      <c r="AX49" s="31"/>
      <c r="AY49" s="31"/>
      <c r="AZ49" s="32"/>
      <c r="BA49" s="64"/>
      <c r="BB49" s="64"/>
      <c r="BC49" s="55">
        <v>5160</v>
      </c>
      <c r="BD49" s="31" t="str">
        <f>VLOOKUP(BC49,'RawData'!A:K,11,FALSE)</f>
        <v>Sì</v>
      </c>
      <c r="BE49" s="31">
        <f>VLOOKUP(BC49,A:K,6,FALSE)</f>
        <v>705</v>
      </c>
      <c r="BF49" s="31"/>
      <c r="BG49" s="31"/>
      <c r="BH49" s="31"/>
      <c r="BI49" s="56"/>
      <c r="BJ49" s="64"/>
      <c r="BK49" s="64"/>
      <c r="BL49" s="64"/>
      <c r="BM49" s="68" t="s">
        <v>401</v>
      </c>
      <c r="BO49" s="64" t="str">
        <v>Andria</v>
      </c>
      <c r="BP49" s="64" t="str">
        <f>VLOOKUP(BO49,BM:BM,1,FALSE)</f>
        <v>Andria</v>
      </c>
    </row>
    <row r="50" spans="1:68" ht="15" hidden="1">
      <c r="A50" s="12">
        <v>4951</v>
      </c>
      <c r="B50" s="3" t="s">
        <v>125</v>
      </c>
      <c r="C50" s="3" t="s">
        <v>101</v>
      </c>
      <c r="D50" s="23" t="s">
        <v>33</v>
      </c>
      <c r="E50" s="14">
        <v>8</v>
      </c>
      <c r="F50" s="14">
        <v>457</v>
      </c>
      <c r="G50" s="4">
        <v>22102</v>
      </c>
      <c r="H50" s="10">
        <v>3</v>
      </c>
      <c r="I50" s="2" t="s">
        <v>15</v>
      </c>
      <c r="J50" s="2" t="s">
        <v>15</v>
      </c>
      <c r="K50" s="2" t="s">
        <v>15</v>
      </c>
      <c r="L50" s="1"/>
      <c r="M50" s="64"/>
      <c r="N50" s="64"/>
      <c r="O50" s="64"/>
      <c r="P50" s="64">
        <f ca="1"/>
        <v>4596</v>
      </c>
      <c r="Q50" s="64" t="str">
        <f ca="1"/>
        <v>Arezzo</v>
      </c>
      <c r="R50" s="64" t="str">
        <f ca="1"/>
        <v>AR</v>
      </c>
      <c r="S50" s="64"/>
      <c r="T50" s="64"/>
      <c r="U50" s="30">
        <v>4596</v>
      </c>
      <c r="V50" s="31">
        <f>SUMIF('RawData'!A:A,Operative_Fabio_Mencio!U50,'RawData'!F:F)</f>
        <v>779</v>
      </c>
      <c r="W50" s="31"/>
      <c r="X50" s="31" t="b">
        <f t="shared" si="0"/>
        <v>1</v>
      </c>
      <c r="Y50" s="32"/>
      <c r="Z50" s="31"/>
      <c r="AA50" s="31">
        <v>4596</v>
      </c>
      <c r="AB50" s="31" t="str">
        <f>VLOOKUP(Operative_Fabio_Mencio!AA50,'RawData'!A:K,9,FALSE)</f>
        <v>No</v>
      </c>
      <c r="AC50" s="31"/>
      <c r="AD50" s="32"/>
      <c r="AE50" s="31">
        <v>4596</v>
      </c>
      <c r="AF50" s="34">
        <f>VLOOKUP(Operative_Fabio_Mencio!AA50,'RawData'!A:K,7,FALSE)</f>
        <v>20088</v>
      </c>
      <c r="AG50" s="35">
        <f t="shared" ca="1" si="1"/>
        <v>71</v>
      </c>
      <c r="AH50" s="35" t="b">
        <f t="shared" ca="1" si="2"/>
        <v>0</v>
      </c>
      <c r="AI50" s="31"/>
      <c r="AJ50" s="31"/>
      <c r="AK50" s="31"/>
      <c r="AL50" s="32"/>
      <c r="AM50" s="64"/>
      <c r="AN50" s="64"/>
      <c r="AO50" s="30">
        <v>2845</v>
      </c>
      <c r="AP50" s="35">
        <f>VLOOKUP(AO50,'RawData'!A:K,8,FALSE)</f>
        <v>2</v>
      </c>
      <c r="AQ50" s="45" t="str">
        <f>VLOOKUP(AO50,'RawData'!A:K,9,FALSE)</f>
        <v>No</v>
      </c>
      <c r="AR50" s="31"/>
      <c r="AS50" s="32"/>
      <c r="AT50" s="64"/>
      <c r="AU50" s="30">
        <v>2845</v>
      </c>
      <c r="AV50" s="31" t="str">
        <f>VLOOKUP(AU50,'RawData'!A:K,11)</f>
        <v>No</v>
      </c>
      <c r="AW50" s="31">
        <f>VLOOKUP(AU50,A:K,6,FALSE)</f>
        <v>18</v>
      </c>
      <c r="AX50" s="31"/>
      <c r="AY50" s="31"/>
      <c r="AZ50" s="32"/>
      <c r="BA50" s="64"/>
      <c r="BB50" s="31"/>
      <c r="BC50" s="55">
        <v>2845</v>
      </c>
      <c r="BD50" s="31" t="str">
        <f>VLOOKUP(BC50,'RawData'!A:K,11,FALSE)</f>
        <v>Sì</v>
      </c>
      <c r="BE50" s="31">
        <f>VLOOKUP(BC50,A:K,6,FALSE)</f>
        <v>18</v>
      </c>
      <c r="BF50" s="31"/>
      <c r="BG50" s="31"/>
      <c r="BH50" s="31"/>
      <c r="BI50" s="56"/>
      <c r="BJ50" s="64"/>
      <c r="BK50" s="64"/>
      <c r="BL50" s="64"/>
      <c r="BM50" s="68" t="s">
        <v>402</v>
      </c>
      <c r="BO50" s="64" t="str">
        <v>Udine</v>
      </c>
      <c r="BP50" s="64" t="str">
        <f>VLOOKUP(BO50,BM:BM,1,FALSE)</f>
        <v>Udine</v>
      </c>
    </row>
    <row r="51" spans="1:68" ht="15" hidden="1">
      <c r="A51" s="12">
        <v>5160</v>
      </c>
      <c r="B51" s="3" t="s">
        <v>126</v>
      </c>
      <c r="C51" s="3" t="s">
        <v>127</v>
      </c>
      <c r="D51" s="23" t="s">
        <v>39</v>
      </c>
      <c r="E51" s="14">
        <v>5</v>
      </c>
      <c r="F51" s="14">
        <v>705</v>
      </c>
      <c r="G51" s="4">
        <v>34359</v>
      </c>
      <c r="H51" s="10">
        <v>4</v>
      </c>
      <c r="I51" s="2" t="s">
        <v>15</v>
      </c>
      <c r="J51" s="2" t="s">
        <v>15</v>
      </c>
      <c r="K51" s="2" t="s">
        <v>15</v>
      </c>
      <c r="L51" s="1"/>
      <c r="M51" s="64"/>
      <c r="N51" s="64"/>
      <c r="O51" s="64"/>
      <c r="P51" s="64">
        <f ca="1"/>
        <v>4281</v>
      </c>
      <c r="Q51" s="64" t="str">
        <f ca="1"/>
        <v>Andria</v>
      </c>
      <c r="R51" s="64" t="str">
        <f ca="1"/>
        <v>BT</v>
      </c>
      <c r="S51" s="64"/>
      <c r="T51" s="64"/>
      <c r="U51" s="30">
        <v>4281</v>
      </c>
      <c r="V51" s="31">
        <f>SUMIF('RawData'!A:A,Operative_Fabio_Mencio!U51,'RawData'!F:F)</f>
        <v>531</v>
      </c>
      <c r="W51" s="31"/>
      <c r="X51" s="31" t="b">
        <f t="shared" si="0"/>
        <v>1</v>
      </c>
      <c r="Y51" s="32"/>
      <c r="Z51" s="31"/>
      <c r="AA51" s="31">
        <v>4281</v>
      </c>
      <c r="AB51" s="31" t="str">
        <f>VLOOKUP(Operative_Fabio_Mencio!AA51,'RawData'!A:K,9,FALSE)</f>
        <v>Sì</v>
      </c>
      <c r="AC51" s="31"/>
      <c r="AD51" s="32"/>
      <c r="AE51" s="31">
        <v>4281</v>
      </c>
      <c r="AF51" s="34">
        <f>VLOOKUP(Operative_Fabio_Mencio!AA51,'RawData'!A:K,7,FALSE)</f>
        <v>20998</v>
      </c>
      <c r="AG51" s="35">
        <f t="shared" ca="1" si="1"/>
        <v>68</v>
      </c>
      <c r="AH51" s="35" t="b">
        <f t="shared" ca="1" si="2"/>
        <v>0</v>
      </c>
      <c r="AI51" s="31"/>
      <c r="AJ51" s="31"/>
      <c r="AK51" s="31"/>
      <c r="AL51" s="32"/>
      <c r="AM51" s="64"/>
      <c r="AN51" s="64"/>
      <c r="AO51" s="30">
        <v>2677</v>
      </c>
      <c r="AP51" s="35">
        <f>VLOOKUP(AO51,'RawData'!A:K,8,FALSE)</f>
        <v>6</v>
      </c>
      <c r="AQ51" s="45" t="str">
        <f>VLOOKUP(AO51,'RawData'!A:K,9,FALSE)</f>
        <v>No</v>
      </c>
      <c r="AR51" s="31"/>
      <c r="AS51" s="32"/>
      <c r="AT51" s="64"/>
      <c r="AU51" s="30">
        <v>2677</v>
      </c>
      <c r="AV51" s="31" t="str">
        <f>VLOOKUP(AU51,'RawData'!A:K,11)</f>
        <v>No</v>
      </c>
      <c r="AW51" s="31">
        <f>VLOOKUP(AU51,A:K,6,FALSE)</f>
        <v>33</v>
      </c>
      <c r="AX51" s="31"/>
      <c r="AY51" s="31"/>
      <c r="AZ51" s="32"/>
      <c r="BA51" s="64"/>
      <c r="BB51" s="31"/>
      <c r="BC51" s="55">
        <v>2677</v>
      </c>
      <c r="BD51" s="31" t="str">
        <f>VLOOKUP(BC51,'RawData'!A:K,11,FALSE)</f>
        <v>No</v>
      </c>
      <c r="BE51" s="31">
        <f>VLOOKUP(BC51,A:K,6,FALSE)</f>
        <v>33</v>
      </c>
      <c r="BF51" s="31"/>
      <c r="BG51" s="31"/>
      <c r="BH51" s="31"/>
      <c r="BI51" s="56"/>
      <c r="BJ51" s="64"/>
      <c r="BK51" s="64"/>
      <c r="BL51" s="64"/>
      <c r="BM51" s="68" t="s">
        <v>403</v>
      </c>
      <c r="BO51" s="64" t="str">
        <v>Cesena</v>
      </c>
      <c r="BP51" s="64" t="str">
        <f>VLOOKUP(BO51,BM:BM,1,FALSE)</f>
        <v>Cesena</v>
      </c>
    </row>
    <row r="52" spans="1:68" ht="15" hidden="1">
      <c r="A52" s="12">
        <v>2845</v>
      </c>
      <c r="B52" s="3" t="s">
        <v>128</v>
      </c>
      <c r="C52" s="3" t="s">
        <v>129</v>
      </c>
      <c r="D52" s="23" t="s">
        <v>30</v>
      </c>
      <c r="E52" s="14">
        <v>13</v>
      </c>
      <c r="F52" s="14">
        <v>18</v>
      </c>
      <c r="G52" s="4">
        <v>25279</v>
      </c>
      <c r="H52" s="10">
        <v>2</v>
      </c>
      <c r="I52" s="2" t="s">
        <v>14</v>
      </c>
      <c r="J52" s="2" t="s">
        <v>14</v>
      </c>
      <c r="K52" s="2" t="s">
        <v>15</v>
      </c>
      <c r="L52" s="1"/>
      <c r="M52" s="64"/>
      <c r="N52" s="64"/>
      <c r="O52" s="64"/>
      <c r="P52" s="64">
        <f ca="1"/>
        <v>5516</v>
      </c>
      <c r="Q52" s="64" t="str">
        <f ca="1"/>
        <v>Udine</v>
      </c>
      <c r="R52" s="64" t="str">
        <f ca="1"/>
        <v>UD</v>
      </c>
      <c r="S52" s="64"/>
      <c r="T52" s="64"/>
      <c r="U52" s="30">
        <v>5516</v>
      </c>
      <c r="V52" s="31">
        <f>SUMIF('RawData'!A:A,Operative_Fabio_Mencio!U52,'RawData'!F:F)</f>
        <v>183</v>
      </c>
      <c r="W52" s="31"/>
      <c r="X52" s="31" t="b">
        <f t="shared" si="0"/>
        <v>0</v>
      </c>
      <c r="Y52" s="32"/>
      <c r="Z52" s="31"/>
      <c r="AA52" s="31">
        <v>5516</v>
      </c>
      <c r="AB52" s="31" t="str">
        <f>VLOOKUP(Operative_Fabio_Mencio!AA52,'RawData'!A:K,9,FALSE)</f>
        <v>Sì</v>
      </c>
      <c r="AC52" s="31"/>
      <c r="AD52" s="32"/>
      <c r="AE52" s="31">
        <v>5516</v>
      </c>
      <c r="AF52" s="34">
        <f>VLOOKUP(Operative_Fabio_Mencio!AA52,'RawData'!A:K,7,FALSE)</f>
        <v>21000</v>
      </c>
      <c r="AG52" s="35">
        <f t="shared" ca="1" si="1"/>
        <v>68</v>
      </c>
      <c r="AH52" s="35" t="b">
        <f t="shared" ca="1" si="2"/>
        <v>0</v>
      </c>
      <c r="AI52" s="31"/>
      <c r="AJ52" s="31"/>
      <c r="AK52" s="31"/>
      <c r="AL52" s="32"/>
      <c r="AM52" s="64"/>
      <c r="AN52" s="64"/>
      <c r="AO52" s="30">
        <v>2656</v>
      </c>
      <c r="AP52" s="35">
        <f>VLOOKUP(AO52,'RawData'!A:K,8,FALSE)</f>
        <v>5</v>
      </c>
      <c r="AQ52" s="45" t="str">
        <f>VLOOKUP(AO52,'RawData'!A:K,9,FALSE)</f>
        <v>No</v>
      </c>
      <c r="AR52" s="31"/>
      <c r="AS52" s="32"/>
      <c r="AT52" s="64"/>
      <c r="AU52" s="30">
        <v>2656</v>
      </c>
      <c r="AV52" s="31" t="str">
        <f>VLOOKUP(AU52,'RawData'!A:K,11)</f>
        <v>No</v>
      </c>
      <c r="AW52" s="31">
        <f>VLOOKUP(AU52,A:K,6,FALSE)</f>
        <v>829</v>
      </c>
      <c r="AX52" s="31"/>
      <c r="AY52" s="31"/>
      <c r="AZ52" s="32"/>
      <c r="BA52" s="64"/>
      <c r="BB52" s="31"/>
      <c r="BC52" s="55">
        <v>2656</v>
      </c>
      <c r="BD52" s="31" t="str">
        <f>VLOOKUP(BC52,'RawData'!A:K,11,FALSE)</f>
        <v>Sì</v>
      </c>
      <c r="BE52" s="31">
        <f>VLOOKUP(BC52,A:K,6,FALSE)</f>
        <v>829</v>
      </c>
      <c r="BF52" s="31"/>
      <c r="BG52" s="31"/>
      <c r="BH52" s="31"/>
      <c r="BI52" s="56"/>
      <c r="BJ52" s="64"/>
      <c r="BK52" s="64"/>
      <c r="BL52" s="64"/>
      <c r="BM52" s="68" t="s">
        <v>404</v>
      </c>
      <c r="BO52" s="64" t="str">
        <v>Lecce</v>
      </c>
      <c r="BP52" s="64" t="str">
        <f>VLOOKUP(BO52,BM:BM,1,FALSE)</f>
        <v>Lecce</v>
      </c>
    </row>
    <row r="53" spans="1:68" ht="15" hidden="1">
      <c r="A53" s="12">
        <v>2677</v>
      </c>
      <c r="B53" s="3" t="s">
        <v>130</v>
      </c>
      <c r="C53" s="3" t="s">
        <v>131</v>
      </c>
      <c r="D53" s="23" t="s">
        <v>118</v>
      </c>
      <c r="E53" s="14">
        <v>11</v>
      </c>
      <c r="F53" s="14">
        <v>33</v>
      </c>
      <c r="G53" s="4">
        <v>23489</v>
      </c>
      <c r="H53" s="10">
        <v>6</v>
      </c>
      <c r="I53" s="2" t="s">
        <v>14</v>
      </c>
      <c r="J53" s="2" t="s">
        <v>15</v>
      </c>
      <c r="K53" s="2" t="s">
        <v>14</v>
      </c>
      <c r="L53" s="1"/>
      <c r="M53" s="64"/>
      <c r="N53" s="64"/>
      <c r="O53" s="64"/>
      <c r="P53" s="64">
        <f ca="1"/>
        <v>4951</v>
      </c>
      <c r="Q53" s="64" t="str">
        <f ca="1"/>
        <v>Cesena</v>
      </c>
      <c r="R53" s="64" t="str">
        <f ca="1"/>
        <v>FC</v>
      </c>
      <c r="S53" s="64"/>
      <c r="T53" s="64"/>
      <c r="U53" s="30">
        <v>5160</v>
      </c>
      <c r="V53" s="31">
        <f>SUMIF('RawData'!A:A,Operative_Fabio_Mencio!U53,'RawData'!F:F)</f>
        <v>705</v>
      </c>
      <c r="W53" s="31"/>
      <c r="X53" s="31" t="b">
        <f t="shared" si="0"/>
        <v>1</v>
      </c>
      <c r="Y53" s="32"/>
      <c r="Z53" s="31"/>
      <c r="AA53" s="31">
        <v>5160</v>
      </c>
      <c r="AB53" s="31" t="str">
        <f>VLOOKUP(Operative_Fabio_Mencio!AA53,'RawData'!A:K,9,FALSE)</f>
        <v>Sì</v>
      </c>
      <c r="AC53" s="31"/>
      <c r="AD53" s="32"/>
      <c r="AE53" s="31">
        <v>5160</v>
      </c>
      <c r="AF53" s="34">
        <f>VLOOKUP(Operative_Fabio_Mencio!AA53,'RawData'!A:K,7,FALSE)</f>
        <v>34359</v>
      </c>
      <c r="AG53" s="35">
        <f t="shared" ca="1" si="1"/>
        <v>32</v>
      </c>
      <c r="AH53" s="35" t="b">
        <f t="shared" ca="1" si="2"/>
        <v>0</v>
      </c>
      <c r="AI53" s="31"/>
      <c r="AJ53" s="31"/>
      <c r="AK53" s="31"/>
      <c r="AL53" s="32"/>
      <c r="AM53" s="64"/>
      <c r="AN53" s="64"/>
      <c r="AO53" s="30">
        <v>3601</v>
      </c>
      <c r="AP53" s="35">
        <f>VLOOKUP(AO53,'RawData'!A:K,8,FALSE)</f>
        <v>5</v>
      </c>
      <c r="AQ53" s="45" t="str">
        <f>VLOOKUP(AO53,'RawData'!A:K,9,FALSE)</f>
        <v>No</v>
      </c>
      <c r="AR53" s="31"/>
      <c r="AS53" s="32"/>
      <c r="AT53" s="64"/>
      <c r="AU53" s="30">
        <v>3601</v>
      </c>
      <c r="AV53" s="31" t="str">
        <f>VLOOKUP(AU53,'RawData'!A:K,11)</f>
        <v>Sì</v>
      </c>
      <c r="AW53" s="31">
        <f>VLOOKUP(AU53,A:K,6,FALSE)</f>
        <v>475</v>
      </c>
      <c r="AX53" s="31"/>
      <c r="AY53" s="31"/>
      <c r="AZ53" s="32"/>
      <c r="BA53" s="64"/>
      <c r="BB53" s="64"/>
      <c r="BC53" s="55">
        <v>3601</v>
      </c>
      <c r="BD53" s="31" t="str">
        <f>VLOOKUP(BC53,'RawData'!A:K,11,FALSE)</f>
        <v>Sì</v>
      </c>
      <c r="BE53" s="31">
        <f>VLOOKUP(BC53,A:K,6,FALSE)</f>
        <v>475</v>
      </c>
      <c r="BF53" s="31"/>
      <c r="BG53" s="31"/>
      <c r="BH53" s="31"/>
      <c r="BI53" s="56"/>
      <c r="BJ53" s="64"/>
      <c r="BK53" s="64"/>
      <c r="BL53" s="64"/>
      <c r="BM53" s="68" t="s">
        <v>405</v>
      </c>
      <c r="BO53" s="64" t="str">
        <v>La Spezia</v>
      </c>
      <c r="BP53" s="64" t="str">
        <f>VLOOKUP(BO53,BM:BM,1,FALSE)</f>
        <v>La Spezia</v>
      </c>
    </row>
    <row r="54" spans="1:68" ht="15" hidden="1">
      <c r="A54" s="12">
        <v>2656</v>
      </c>
      <c r="B54" s="3" t="s">
        <v>132</v>
      </c>
      <c r="C54" s="3" t="s">
        <v>133</v>
      </c>
      <c r="D54" s="23" t="s">
        <v>24</v>
      </c>
      <c r="E54" s="14">
        <v>6</v>
      </c>
      <c r="F54" s="14">
        <v>829</v>
      </c>
      <c r="G54" s="4">
        <v>31058</v>
      </c>
      <c r="H54" s="10">
        <v>5</v>
      </c>
      <c r="I54" s="2" t="s">
        <v>14</v>
      </c>
      <c r="J54" s="2" t="s">
        <v>15</v>
      </c>
      <c r="K54" s="2" t="s">
        <v>15</v>
      </c>
      <c r="L54" s="1"/>
      <c r="M54" s="64"/>
      <c r="N54" s="64"/>
      <c r="O54" s="64"/>
      <c r="P54" s="64">
        <f ca="1"/>
        <v>5160</v>
      </c>
      <c r="Q54" s="64" t="str">
        <f ca="1"/>
        <v>Lecce</v>
      </c>
      <c r="R54" s="64" t="str">
        <f ca="1"/>
        <v>LE</v>
      </c>
      <c r="S54" s="64"/>
      <c r="T54" s="64"/>
      <c r="U54" s="30">
        <v>2845</v>
      </c>
      <c r="V54" s="31">
        <f>SUMIF('RawData'!A:A,Operative_Fabio_Mencio!U54,'RawData'!F:F)</f>
        <v>18</v>
      </c>
      <c r="W54" s="31"/>
      <c r="X54" s="31" t="b">
        <f t="shared" si="0"/>
        <v>0</v>
      </c>
      <c r="Y54" s="32"/>
      <c r="Z54" s="31"/>
      <c r="AA54" s="31">
        <v>2845</v>
      </c>
      <c r="AB54" s="31" t="str">
        <f>VLOOKUP(Operative_Fabio_Mencio!AA54,'RawData'!A:K,9,FALSE)</f>
        <v>No</v>
      </c>
      <c r="AC54" s="31"/>
      <c r="AD54" s="32"/>
      <c r="AE54" s="31">
        <v>2845</v>
      </c>
      <c r="AF54" s="34">
        <f>VLOOKUP(Operative_Fabio_Mencio!AA54,'RawData'!A:K,7,FALSE)</f>
        <v>25279</v>
      </c>
      <c r="AG54" s="35">
        <f t="shared" ca="1" si="1"/>
        <v>57</v>
      </c>
      <c r="AH54" s="35" t="b">
        <f t="shared" ca="1" si="2"/>
        <v>0</v>
      </c>
      <c r="AI54" s="31"/>
      <c r="AJ54" s="31"/>
      <c r="AK54" s="31"/>
      <c r="AL54" s="32"/>
      <c r="AM54" s="64"/>
      <c r="AN54" s="64"/>
      <c r="AO54" s="30">
        <v>3033</v>
      </c>
      <c r="AP54" s="35">
        <f>VLOOKUP(AO54,'RawData'!A:K,8,FALSE)</f>
        <v>9</v>
      </c>
      <c r="AQ54" s="45" t="str">
        <f>VLOOKUP(AO54,'RawData'!A:K,9,FALSE)</f>
        <v>Sì</v>
      </c>
      <c r="AR54" s="31"/>
      <c r="AS54" s="32"/>
      <c r="AT54" s="64"/>
      <c r="AU54" s="30">
        <v>3033</v>
      </c>
      <c r="AV54" s="31" t="str">
        <f>VLOOKUP(AU54,'RawData'!A:K,11)</f>
        <v>No</v>
      </c>
      <c r="AW54" s="31">
        <f>VLOOKUP(AU54,A:K,6,FALSE)</f>
        <v>121</v>
      </c>
      <c r="AX54" s="31"/>
      <c r="AY54" s="31"/>
      <c r="AZ54" s="32"/>
      <c r="BA54" s="64"/>
      <c r="BB54" s="31"/>
      <c r="BC54" s="55">
        <v>3033</v>
      </c>
      <c r="BD54" s="31" t="str">
        <f>VLOOKUP(BC54,'RawData'!A:K,11,FALSE)</f>
        <v>No</v>
      </c>
      <c r="BE54" s="31">
        <f>VLOOKUP(BC54,A:K,6,FALSE)</f>
        <v>121</v>
      </c>
      <c r="BF54" s="31"/>
      <c r="BG54" s="31"/>
      <c r="BH54" s="31"/>
      <c r="BI54" s="56"/>
      <c r="BJ54" s="64"/>
      <c r="BK54" s="64"/>
      <c r="BL54" s="64"/>
      <c r="BM54" s="68" t="s">
        <v>406</v>
      </c>
      <c r="BO54" s="64" t="str">
        <v>Pesaro</v>
      </c>
      <c r="BP54" s="64" t="str">
        <f>VLOOKUP(BO54,BM:BM,1,FALSE)</f>
        <v>Pesaro</v>
      </c>
    </row>
    <row r="55" spans="1:68" ht="15" hidden="1">
      <c r="A55" s="12">
        <v>3601</v>
      </c>
      <c r="B55" s="3" t="s">
        <v>134</v>
      </c>
      <c r="C55" s="3" t="s">
        <v>122</v>
      </c>
      <c r="D55" s="23" t="s">
        <v>39</v>
      </c>
      <c r="E55" s="14">
        <v>7</v>
      </c>
      <c r="F55" s="14">
        <v>475</v>
      </c>
      <c r="G55" s="4">
        <v>20738</v>
      </c>
      <c r="H55" s="10">
        <v>5</v>
      </c>
      <c r="I55" s="2" t="s">
        <v>14</v>
      </c>
      <c r="J55" s="2" t="s">
        <v>14</v>
      </c>
      <c r="K55" s="2" t="s">
        <v>15</v>
      </c>
      <c r="L55" s="1"/>
      <c r="M55" s="64"/>
      <c r="N55" s="64"/>
      <c r="O55" s="64"/>
      <c r="P55" s="64">
        <f ca="1"/>
        <v>2845</v>
      </c>
      <c r="Q55" s="64" t="str">
        <f ca="1"/>
        <v>La Spezia</v>
      </c>
      <c r="R55" s="64" t="str">
        <f ca="1"/>
        <v>SP</v>
      </c>
      <c r="S55" s="64"/>
      <c r="T55" s="64"/>
      <c r="U55" s="30">
        <v>2677</v>
      </c>
      <c r="V55" s="31">
        <f>SUMIF('RawData'!A:A,Operative_Fabio_Mencio!U55,'RawData'!F:F)</f>
        <v>33</v>
      </c>
      <c r="W55" s="31"/>
      <c r="X55" s="31" t="b">
        <f t="shared" si="0"/>
        <v>0</v>
      </c>
      <c r="Y55" s="32"/>
      <c r="Z55" s="31"/>
      <c r="AA55" s="31">
        <v>2677</v>
      </c>
      <c r="AB55" s="31" t="str">
        <f>VLOOKUP(Operative_Fabio_Mencio!AA55,'RawData'!A:K,9,FALSE)</f>
        <v>No</v>
      </c>
      <c r="AC55" s="31"/>
      <c r="AD55" s="32"/>
      <c r="AE55" s="31">
        <v>2677</v>
      </c>
      <c r="AF55" s="34">
        <f>VLOOKUP(Operative_Fabio_Mencio!AA55,'RawData'!A:K,7,FALSE)</f>
        <v>23489</v>
      </c>
      <c r="AG55" s="35">
        <f t="shared" ca="1" si="1"/>
        <v>62</v>
      </c>
      <c r="AH55" s="35" t="b">
        <f t="shared" ca="1" si="2"/>
        <v>0</v>
      </c>
      <c r="AI55" s="31"/>
      <c r="AJ55" s="31"/>
      <c r="AK55" s="31"/>
      <c r="AL55" s="32"/>
      <c r="AM55" s="64"/>
      <c r="AN55" s="64"/>
      <c r="AO55" s="30">
        <v>5523</v>
      </c>
      <c r="AP55" s="35">
        <f>VLOOKUP(AO55,'RawData'!A:K,8,FALSE)</f>
        <v>7</v>
      </c>
      <c r="AQ55" s="45" t="str">
        <f>VLOOKUP(AO55,'RawData'!A:K,9,FALSE)</f>
        <v>No</v>
      </c>
      <c r="AR55" s="31"/>
      <c r="AS55" s="32"/>
      <c r="AT55" s="64"/>
      <c r="AU55" s="30">
        <v>5523</v>
      </c>
      <c r="AV55" s="31" t="str">
        <f>VLOOKUP(AU55,'RawData'!A:K,11)</f>
        <v>Sì</v>
      </c>
      <c r="AW55" s="31">
        <f>VLOOKUP(AU55,A:K,6,FALSE)</f>
        <v>59</v>
      </c>
      <c r="AX55" s="31"/>
      <c r="AY55" s="31"/>
      <c r="AZ55" s="32"/>
      <c r="BA55" s="64"/>
      <c r="BB55" s="31"/>
      <c r="BC55" s="55">
        <v>5523</v>
      </c>
      <c r="BD55" s="31" t="str">
        <f>VLOOKUP(BC55,'RawData'!A:K,11,FALSE)</f>
        <v>Sì</v>
      </c>
      <c r="BE55" s="31">
        <f>VLOOKUP(BC55,A:K,6,FALSE)</f>
        <v>59</v>
      </c>
      <c r="BF55" s="31"/>
      <c r="BG55" s="31"/>
      <c r="BH55" s="31"/>
      <c r="BI55" s="56"/>
      <c r="BJ55" s="64"/>
      <c r="BK55" s="64"/>
      <c r="BL55" s="64"/>
      <c r="BM55" s="68" t="s">
        <v>407</v>
      </c>
      <c r="BO55" s="64" t="str">
        <v>Alessandria</v>
      </c>
      <c r="BP55" s="64" t="str">
        <f>VLOOKUP(BO55,BM:BM,1,FALSE)</f>
        <v>Alessandria</v>
      </c>
    </row>
    <row r="56" spans="1:68" ht="15" hidden="1">
      <c r="A56" s="12">
        <v>3033</v>
      </c>
      <c r="B56" s="3" t="s">
        <v>135</v>
      </c>
      <c r="C56" s="3" t="s">
        <v>136</v>
      </c>
      <c r="D56" s="23" t="s">
        <v>64</v>
      </c>
      <c r="E56" s="14">
        <v>11</v>
      </c>
      <c r="F56" s="14">
        <v>121</v>
      </c>
      <c r="G56" s="4">
        <v>33786</v>
      </c>
      <c r="H56" s="10">
        <v>9</v>
      </c>
      <c r="I56" s="2" t="s">
        <v>15</v>
      </c>
      <c r="J56" s="2" t="s">
        <v>15</v>
      </c>
      <c r="K56" s="2" t="s">
        <v>14</v>
      </c>
      <c r="L56" s="1"/>
      <c r="M56" s="64"/>
      <c r="N56" s="64"/>
      <c r="O56" s="64"/>
      <c r="P56" s="64">
        <f ca="1"/>
        <v>2677</v>
      </c>
      <c r="Q56" s="64" t="str">
        <f ca="1"/>
        <v>Pesaro</v>
      </c>
      <c r="R56" s="64" t="str">
        <f ca="1"/>
        <v>PU</v>
      </c>
      <c r="S56" s="64"/>
      <c r="T56" s="64"/>
      <c r="U56" s="30">
        <v>2656</v>
      </c>
      <c r="V56" s="31">
        <f>SUMIF('RawData'!A:A,Operative_Fabio_Mencio!U56,'RawData'!F:F)</f>
        <v>829</v>
      </c>
      <c r="W56" s="31"/>
      <c r="X56" s="31" t="b">
        <f t="shared" si="0"/>
        <v>1</v>
      </c>
      <c r="Y56" s="32"/>
      <c r="Z56" s="31"/>
      <c r="AA56" s="31">
        <v>2656</v>
      </c>
      <c r="AB56" s="31" t="str">
        <f>VLOOKUP(Operative_Fabio_Mencio!AA56,'RawData'!A:K,9,FALSE)</f>
        <v>No</v>
      </c>
      <c r="AC56" s="31"/>
      <c r="AD56" s="32"/>
      <c r="AE56" s="31">
        <v>2656</v>
      </c>
      <c r="AF56" s="34">
        <f>VLOOKUP(Operative_Fabio_Mencio!AA56,'RawData'!A:K,7,FALSE)</f>
        <v>31058</v>
      </c>
      <c r="AG56" s="35">
        <f t="shared" ca="1" si="1"/>
        <v>41</v>
      </c>
      <c r="AH56" s="35" t="b">
        <f t="shared" ca="1" si="2"/>
        <v>0</v>
      </c>
      <c r="AI56" s="31"/>
      <c r="AJ56" s="31"/>
      <c r="AK56" s="31"/>
      <c r="AL56" s="32"/>
      <c r="AM56" s="64"/>
      <c r="AN56" s="64"/>
      <c r="AO56" s="30">
        <v>2857</v>
      </c>
      <c r="AP56" s="35">
        <f>VLOOKUP(AO56,'RawData'!A:K,8,FALSE)</f>
        <v>9</v>
      </c>
      <c r="AQ56" s="45" t="str">
        <f>VLOOKUP(AO56,'RawData'!A:K,9,FALSE)</f>
        <v>No</v>
      </c>
      <c r="AR56" s="31"/>
      <c r="AS56" s="32"/>
      <c r="AT56" s="64"/>
      <c r="AU56" s="30">
        <v>2857</v>
      </c>
      <c r="AV56" s="31" t="str">
        <f>VLOOKUP(AU56,'RawData'!A:K,11)</f>
        <v>No</v>
      </c>
      <c r="AW56" s="31">
        <f>VLOOKUP(AU56,A:K,6,FALSE)</f>
        <v>37</v>
      </c>
      <c r="AX56" s="31"/>
      <c r="AY56" s="31"/>
      <c r="AZ56" s="32"/>
      <c r="BA56" s="64"/>
      <c r="BB56" s="64"/>
      <c r="BC56" s="55">
        <v>2857</v>
      </c>
      <c r="BD56" s="31" t="str">
        <f>VLOOKUP(BC56,'RawData'!A:K,11,FALSE)</f>
        <v>No</v>
      </c>
      <c r="BE56" s="31">
        <f>VLOOKUP(BC56,A:K,6,FALSE)</f>
        <v>37</v>
      </c>
      <c r="BF56" s="31"/>
      <c r="BG56" s="31"/>
      <c r="BH56" s="31"/>
      <c r="BI56" s="56"/>
      <c r="BJ56" s="64"/>
      <c r="BK56" s="64"/>
      <c r="BL56" s="64"/>
      <c r="BM56" s="68" t="s">
        <v>408</v>
      </c>
      <c r="BO56" s="64" t="str">
        <v>Barletta</v>
      </c>
      <c r="BP56" s="64" t="str">
        <f>VLOOKUP(BO56,BM:BM,1,FALSE)</f>
        <v>Barletta</v>
      </c>
    </row>
    <row r="57" spans="1:68" ht="15" hidden="1">
      <c r="A57" s="12">
        <v>5523</v>
      </c>
      <c r="B57" s="3" t="s">
        <v>137</v>
      </c>
      <c r="C57" s="3" t="s">
        <v>138</v>
      </c>
      <c r="D57" s="23" t="s">
        <v>36</v>
      </c>
      <c r="E57" s="14">
        <v>15</v>
      </c>
      <c r="F57" s="14">
        <v>59</v>
      </c>
      <c r="G57" s="4">
        <v>22434</v>
      </c>
      <c r="H57" s="10">
        <v>7</v>
      </c>
      <c r="I57" s="2" t="s">
        <v>14</v>
      </c>
      <c r="J57" s="2" t="s">
        <v>15</v>
      </c>
      <c r="K57" s="2" t="s">
        <v>15</v>
      </c>
      <c r="L57" s="1"/>
      <c r="M57" s="64"/>
      <c r="N57" s="64"/>
      <c r="O57" s="64"/>
      <c r="P57" s="64">
        <f ca="1"/>
        <v>2656</v>
      </c>
      <c r="Q57" s="64" t="str">
        <f ca="1"/>
        <v>Alessandria</v>
      </c>
      <c r="R57" s="64" t="str">
        <f ca="1"/>
        <v>AL</v>
      </c>
      <c r="S57" s="64"/>
      <c r="T57" s="64"/>
      <c r="U57" s="30">
        <v>3601</v>
      </c>
      <c r="V57" s="31">
        <f>SUMIF('RawData'!A:A,Operative_Fabio_Mencio!U57,'RawData'!F:F)</f>
        <v>475</v>
      </c>
      <c r="W57" s="31"/>
      <c r="X57" s="31" t="b">
        <f t="shared" si="0"/>
        <v>0</v>
      </c>
      <c r="Y57" s="32"/>
      <c r="Z57" s="31"/>
      <c r="AA57" s="31">
        <v>3601</v>
      </c>
      <c r="AB57" s="31" t="str">
        <f>VLOOKUP(Operative_Fabio_Mencio!AA57,'RawData'!A:K,9,FALSE)</f>
        <v>No</v>
      </c>
      <c r="AC57" s="31"/>
      <c r="AD57" s="32"/>
      <c r="AE57" s="31">
        <v>3601</v>
      </c>
      <c r="AF57" s="34">
        <f>VLOOKUP(Operative_Fabio_Mencio!AA57,'RawData'!A:K,7,FALSE)</f>
        <v>20738</v>
      </c>
      <c r="AG57" s="35">
        <f t="shared" ca="1" si="1"/>
        <v>69</v>
      </c>
      <c r="AH57" s="35" t="b">
        <f t="shared" ca="1" si="2"/>
        <v>0</v>
      </c>
      <c r="AI57" s="31"/>
      <c r="AJ57" s="31"/>
      <c r="AK57" s="31"/>
      <c r="AL57" s="32"/>
      <c r="AM57" s="64"/>
      <c r="AN57" s="64"/>
      <c r="AO57" s="30">
        <v>2629</v>
      </c>
      <c r="AP57" s="35">
        <f>VLOOKUP(AO57,'RawData'!A:K,8,FALSE)</f>
        <v>2</v>
      </c>
      <c r="AQ57" s="45" t="str">
        <f>VLOOKUP(AO57,'RawData'!A:K,9,FALSE)</f>
        <v>No</v>
      </c>
      <c r="AR57" s="31"/>
      <c r="AS57" s="32"/>
      <c r="AT57" s="64"/>
      <c r="AU57" s="30">
        <v>2629</v>
      </c>
      <c r="AV57" s="31" t="str">
        <f>VLOOKUP(AU57,'RawData'!A:K,11)</f>
        <v>No</v>
      </c>
      <c r="AW57" s="31">
        <f>VLOOKUP(AU57,A:K,6,FALSE)</f>
        <v>52</v>
      </c>
      <c r="AX57" s="31"/>
      <c r="AY57" s="31"/>
      <c r="AZ57" s="32"/>
      <c r="BA57" s="64"/>
      <c r="BB57" s="31"/>
      <c r="BC57" s="55">
        <v>2629</v>
      </c>
      <c r="BD57" s="31" t="str">
        <f>VLOOKUP(BC57,'RawData'!A:K,11,FALSE)</f>
        <v>No</v>
      </c>
      <c r="BE57" s="31">
        <f>VLOOKUP(BC57,A:K,6,FALSE)</f>
        <v>52</v>
      </c>
      <c r="BF57" s="31"/>
      <c r="BG57" s="31"/>
      <c r="BH57" s="31"/>
      <c r="BI57" s="56"/>
      <c r="BJ57" s="64"/>
      <c r="BK57" s="64"/>
      <c r="BL57" s="64"/>
      <c r="BM57" s="68" t="s">
        <v>409</v>
      </c>
      <c r="BO57" s="64" t="str">
        <v>Catanzaro</v>
      </c>
      <c r="BP57" s="64" t="str">
        <f>VLOOKUP(BO57,BM:BM,1,FALSE)</f>
        <v>Catanzaro</v>
      </c>
    </row>
    <row r="58" spans="1:68" ht="15" hidden="1">
      <c r="A58" s="12">
        <v>2857</v>
      </c>
      <c r="B58" s="3" t="s">
        <v>139</v>
      </c>
      <c r="C58" s="3" t="s">
        <v>140</v>
      </c>
      <c r="D58" s="23" t="s">
        <v>39</v>
      </c>
      <c r="E58" s="14">
        <v>7</v>
      </c>
      <c r="F58" s="14">
        <v>37</v>
      </c>
      <c r="G58" s="4">
        <v>33609</v>
      </c>
      <c r="H58" s="10">
        <v>9</v>
      </c>
      <c r="I58" s="2" t="s">
        <v>14</v>
      </c>
      <c r="J58" s="2" t="s">
        <v>15</v>
      </c>
      <c r="K58" s="2" t="s">
        <v>14</v>
      </c>
      <c r="L58" s="1"/>
      <c r="M58" s="64"/>
      <c r="N58" s="64"/>
      <c r="O58" s="64"/>
      <c r="P58" s="64">
        <f ca="1"/>
        <v>3601</v>
      </c>
      <c r="Q58" s="64" t="str">
        <f ca="1"/>
        <v>Barletta</v>
      </c>
      <c r="R58" s="64" t="str">
        <f ca="1"/>
        <v>BT</v>
      </c>
      <c r="S58" s="64"/>
      <c r="T58" s="64"/>
      <c r="U58" s="30">
        <v>3033</v>
      </c>
      <c r="V58" s="31">
        <f>SUMIF('RawData'!A:A,Operative_Fabio_Mencio!U58,'RawData'!F:F)</f>
        <v>121</v>
      </c>
      <c r="W58" s="31"/>
      <c r="X58" s="31" t="b">
        <f t="shared" si="0"/>
        <v>0</v>
      </c>
      <c r="Y58" s="32"/>
      <c r="Z58" s="31"/>
      <c r="AA58" s="31">
        <v>3033</v>
      </c>
      <c r="AB58" s="31" t="str">
        <f>VLOOKUP(Operative_Fabio_Mencio!AA58,'RawData'!A:K,9,FALSE)</f>
        <v>Sì</v>
      </c>
      <c r="AC58" s="31"/>
      <c r="AD58" s="32"/>
      <c r="AE58" s="31">
        <v>3033</v>
      </c>
      <c r="AF58" s="34">
        <f>VLOOKUP(Operative_Fabio_Mencio!AA58,'RawData'!A:K,7,FALSE)</f>
        <v>33786</v>
      </c>
      <c r="AG58" s="35">
        <f t="shared" ca="1" si="1"/>
        <v>33</v>
      </c>
      <c r="AH58" s="35" t="b">
        <f t="shared" ca="1" si="2"/>
        <v>0</v>
      </c>
      <c r="AI58" s="31"/>
      <c r="AJ58" s="31"/>
      <c r="AK58" s="31"/>
      <c r="AL58" s="32"/>
      <c r="AM58" s="64"/>
      <c r="AN58" s="64"/>
      <c r="AO58" s="30">
        <v>3575</v>
      </c>
      <c r="AP58" s="35">
        <f>VLOOKUP(AO58,'RawData'!A:K,8,FALSE)</f>
        <v>9</v>
      </c>
      <c r="AQ58" s="45" t="str">
        <f>VLOOKUP(AO58,'RawData'!A:K,9,FALSE)</f>
        <v>No</v>
      </c>
      <c r="AR58" s="31"/>
      <c r="AS58" s="32"/>
      <c r="AT58" s="64"/>
      <c r="AU58" s="30">
        <v>3575</v>
      </c>
      <c r="AV58" s="31" t="str">
        <f>VLOOKUP(AU58,'RawData'!A:K,11)</f>
        <v>Sì</v>
      </c>
      <c r="AW58" s="31">
        <f>VLOOKUP(AU58,A:K,6,FALSE)</f>
        <v>307</v>
      </c>
      <c r="AX58" s="31"/>
      <c r="AY58" s="31"/>
      <c r="AZ58" s="32"/>
      <c r="BA58" s="64"/>
      <c r="BB58" s="64"/>
      <c r="BC58" s="55">
        <v>3575</v>
      </c>
      <c r="BD58" s="31" t="str">
        <f>VLOOKUP(BC58,'RawData'!A:K,11,FALSE)</f>
        <v>No</v>
      </c>
      <c r="BE58" s="31">
        <f>VLOOKUP(BC58,A:K,6,FALSE)</f>
        <v>307</v>
      </c>
      <c r="BF58" s="31"/>
      <c r="BG58" s="31"/>
      <c r="BH58" s="31"/>
      <c r="BI58" s="56"/>
      <c r="BJ58" s="64"/>
      <c r="BK58" s="64"/>
      <c r="BL58" s="64"/>
      <c r="BM58" s="68" t="s">
        <v>410</v>
      </c>
      <c r="BO58" s="64" t="str">
        <v>Pistoia</v>
      </c>
      <c r="BP58" s="64" t="str">
        <f>VLOOKUP(BO58,BM:BM,1,FALSE)</f>
        <v>Pistoia</v>
      </c>
    </row>
    <row r="59" spans="1:68" ht="15" hidden="1">
      <c r="A59" s="12">
        <v>2629</v>
      </c>
      <c r="B59" s="3" t="s">
        <v>141</v>
      </c>
      <c r="C59" s="3" t="s">
        <v>142</v>
      </c>
      <c r="D59" s="23" t="s">
        <v>36</v>
      </c>
      <c r="E59" s="14">
        <v>5</v>
      </c>
      <c r="F59" s="14">
        <v>52</v>
      </c>
      <c r="G59" s="4">
        <v>34820</v>
      </c>
      <c r="H59" s="10">
        <v>2</v>
      </c>
      <c r="I59" s="2" t="s">
        <v>14</v>
      </c>
      <c r="J59" s="2" t="s">
        <v>15</v>
      </c>
      <c r="K59" s="2" t="s">
        <v>14</v>
      </c>
      <c r="L59" s="1"/>
      <c r="M59" s="64"/>
      <c r="N59" s="64"/>
      <c r="O59" s="64"/>
      <c r="P59" s="64">
        <f ca="1"/>
        <v>3033</v>
      </c>
      <c r="Q59" s="64" t="str">
        <f ca="1"/>
        <v>Catanzaro</v>
      </c>
      <c r="R59" s="64" t="str">
        <f ca="1"/>
        <v>CZ</v>
      </c>
      <c r="S59" s="64"/>
      <c r="T59" s="64"/>
      <c r="U59" s="30">
        <v>5523</v>
      </c>
      <c r="V59" s="31">
        <f>SUMIF('RawData'!A:A,Operative_Fabio_Mencio!U59,'RawData'!F:F)</f>
        <v>59</v>
      </c>
      <c r="W59" s="31"/>
      <c r="X59" s="31" t="b">
        <f t="shared" si="0"/>
        <v>0</v>
      </c>
      <c r="Y59" s="32"/>
      <c r="Z59" s="31"/>
      <c r="AA59" s="31">
        <v>5523</v>
      </c>
      <c r="AB59" s="31" t="str">
        <f>VLOOKUP(Operative_Fabio_Mencio!AA59,'RawData'!A:K,9,FALSE)</f>
        <v>No</v>
      </c>
      <c r="AC59" s="31"/>
      <c r="AD59" s="32"/>
      <c r="AE59" s="31">
        <v>5523</v>
      </c>
      <c r="AF59" s="34">
        <f>VLOOKUP(Operative_Fabio_Mencio!AA59,'RawData'!A:K,7,FALSE)</f>
        <v>22434</v>
      </c>
      <c r="AG59" s="35">
        <f t="shared" ca="1" si="1"/>
        <v>65</v>
      </c>
      <c r="AH59" s="35" t="b">
        <f t="shared" ca="1" si="2"/>
        <v>0</v>
      </c>
      <c r="AI59" s="31"/>
      <c r="AJ59" s="31"/>
      <c r="AK59" s="31"/>
      <c r="AL59" s="32"/>
      <c r="AM59" s="64"/>
      <c r="AN59" s="64"/>
      <c r="AO59" s="30">
        <v>4456</v>
      </c>
      <c r="AP59" s="35">
        <f>VLOOKUP(AO59,'RawData'!A:K,8,FALSE)</f>
        <v>8</v>
      </c>
      <c r="AQ59" s="45" t="str">
        <f>VLOOKUP(AO59,'RawData'!A:K,9,FALSE)</f>
        <v>Sì</v>
      </c>
      <c r="AR59" s="31"/>
      <c r="AS59" s="32"/>
      <c r="AT59" s="64"/>
      <c r="AU59" s="30">
        <v>4456</v>
      </c>
      <c r="AV59" s="31" t="str">
        <f>VLOOKUP(AU59,'RawData'!A:K,11)</f>
        <v>Sì</v>
      </c>
      <c r="AW59" s="31">
        <f>VLOOKUP(AU59,A:K,6,FALSE)</f>
        <v>926</v>
      </c>
      <c r="AX59" s="31"/>
      <c r="AY59" s="31"/>
      <c r="AZ59" s="32"/>
      <c r="BA59" s="64"/>
      <c r="BB59" s="64"/>
      <c r="BC59" s="55">
        <v>4456</v>
      </c>
      <c r="BD59" s="31" t="str">
        <f>VLOOKUP(BC59,'RawData'!A:K,11,FALSE)</f>
        <v>No</v>
      </c>
      <c r="BE59" s="31">
        <f>VLOOKUP(BC59,A:K,6,FALSE)</f>
        <v>926</v>
      </c>
      <c r="BF59" s="31"/>
      <c r="BG59" s="31"/>
      <c r="BH59" s="31"/>
      <c r="BI59" s="56"/>
      <c r="BJ59" s="64"/>
      <c r="BK59" s="64"/>
      <c r="BL59" s="64"/>
      <c r="BM59" s="68" t="s">
        <v>411</v>
      </c>
      <c r="BO59" s="64" t="str">
        <v>Brindisi</v>
      </c>
      <c r="BP59" s="64" t="str">
        <f>VLOOKUP(BO59,BM:BM,1,FALSE)</f>
        <v>Brindisi</v>
      </c>
    </row>
    <row r="60" spans="1:68" ht="15" hidden="1">
      <c r="A60" s="12">
        <v>3575</v>
      </c>
      <c r="B60" s="3" t="s">
        <v>143</v>
      </c>
      <c r="C60" s="3" t="s">
        <v>20</v>
      </c>
      <c r="D60" s="23" t="s">
        <v>21</v>
      </c>
      <c r="E60" s="14">
        <v>4</v>
      </c>
      <c r="F60" s="14">
        <v>307</v>
      </c>
      <c r="G60" s="4">
        <v>30505</v>
      </c>
      <c r="H60" s="10">
        <v>9</v>
      </c>
      <c r="I60" s="2" t="s">
        <v>14</v>
      </c>
      <c r="J60" s="2" t="s">
        <v>14</v>
      </c>
      <c r="K60" s="2" t="s">
        <v>14</v>
      </c>
      <c r="L60" s="1"/>
      <c r="M60" s="64"/>
      <c r="N60" s="64"/>
      <c r="O60" s="64"/>
      <c r="P60" s="64">
        <f ca="1"/>
        <v>5523</v>
      </c>
      <c r="Q60" s="64" t="str">
        <f ca="1"/>
        <v>Pistoia</v>
      </c>
      <c r="R60" s="64" t="str">
        <f ca="1"/>
        <v>PT</v>
      </c>
      <c r="S60" s="64"/>
      <c r="T60" s="64"/>
      <c r="U60" s="30">
        <v>2857</v>
      </c>
      <c r="V60" s="31">
        <f>SUMIF('RawData'!A:A,Operative_Fabio_Mencio!U60,'RawData'!F:F)</f>
        <v>37</v>
      </c>
      <c r="W60" s="31"/>
      <c r="X60" s="31" t="b">
        <f t="shared" si="0"/>
        <v>0</v>
      </c>
      <c r="Y60" s="32"/>
      <c r="Z60" s="31"/>
      <c r="AA60" s="31">
        <v>2857</v>
      </c>
      <c r="AB60" s="31" t="str">
        <f>VLOOKUP(Operative_Fabio_Mencio!AA60,'RawData'!A:K,9,FALSE)</f>
        <v>No</v>
      </c>
      <c r="AC60" s="31"/>
      <c r="AD60" s="32"/>
      <c r="AE60" s="31">
        <v>2857</v>
      </c>
      <c r="AF60" s="34">
        <f>VLOOKUP(Operative_Fabio_Mencio!AA60,'RawData'!A:K,7,FALSE)</f>
        <v>33609</v>
      </c>
      <c r="AG60" s="35">
        <f t="shared" ca="1" si="1"/>
        <v>34</v>
      </c>
      <c r="AH60" s="35" t="b">
        <f t="shared" ca="1" si="2"/>
        <v>0</v>
      </c>
      <c r="AI60" s="31"/>
      <c r="AJ60" s="31"/>
      <c r="AK60" s="31"/>
      <c r="AL60" s="32"/>
      <c r="AM60" s="64"/>
      <c r="AN60" s="64"/>
      <c r="AO60" s="30">
        <v>5049</v>
      </c>
      <c r="AP60" s="35">
        <f>VLOOKUP(AO60,'RawData'!A:K,8,FALSE)</f>
        <v>8</v>
      </c>
      <c r="AQ60" s="45" t="str">
        <f>VLOOKUP(AO60,'RawData'!A:K,9,FALSE)</f>
        <v>Sì</v>
      </c>
      <c r="AR60" s="31"/>
      <c r="AS60" s="32"/>
      <c r="AT60" s="64"/>
      <c r="AU60" s="30">
        <v>5049</v>
      </c>
      <c r="AV60" s="31" t="str">
        <f>VLOOKUP(AU60,'RawData'!A:K,11)</f>
        <v>Sì</v>
      </c>
      <c r="AW60" s="31">
        <f>VLOOKUP(AU60,A:K,6,FALSE)</f>
        <v>714</v>
      </c>
      <c r="AX60" s="31"/>
      <c r="AY60" s="31"/>
      <c r="AZ60" s="32"/>
      <c r="BA60" s="64"/>
      <c r="BB60" s="64"/>
      <c r="BC60" s="55">
        <v>5049</v>
      </c>
      <c r="BD60" s="31" t="str">
        <f>VLOOKUP(BC60,'RawData'!A:K,11,FALSE)</f>
        <v>Sì</v>
      </c>
      <c r="BE60" s="31">
        <f>VLOOKUP(BC60,A:K,6,FALSE)</f>
        <v>714</v>
      </c>
      <c r="BF60" s="31"/>
      <c r="BG60" s="31"/>
      <c r="BH60" s="31"/>
      <c r="BI60" s="56"/>
      <c r="BJ60" s="64"/>
      <c r="BK60" s="64"/>
      <c r="BL60" s="64"/>
      <c r="BM60" s="68" t="s">
        <v>412</v>
      </c>
      <c r="BO60" s="64" t="str">
        <v>Pisa</v>
      </c>
      <c r="BP60" s="64" t="str">
        <f>VLOOKUP(BO60,BM:BM,1,FALSE)</f>
        <v>Pisa</v>
      </c>
    </row>
    <row r="61" spans="1:68" ht="15" hidden="1">
      <c r="A61" s="12">
        <v>4456</v>
      </c>
      <c r="B61" s="3" t="s">
        <v>144</v>
      </c>
      <c r="C61" s="3" t="s">
        <v>145</v>
      </c>
      <c r="D61" s="23" t="s">
        <v>18</v>
      </c>
      <c r="E61" s="14">
        <v>5</v>
      </c>
      <c r="F61" s="14">
        <v>926</v>
      </c>
      <c r="G61" s="4">
        <v>21839</v>
      </c>
      <c r="H61" s="10">
        <v>8</v>
      </c>
      <c r="I61" s="2" t="s">
        <v>15</v>
      </c>
      <c r="J61" s="2" t="s">
        <v>14</v>
      </c>
      <c r="K61" s="2" t="s">
        <v>14</v>
      </c>
      <c r="L61" s="1"/>
      <c r="M61" s="64"/>
      <c r="N61" s="64"/>
      <c r="O61" s="64"/>
      <c r="P61" s="64">
        <f ca="1"/>
        <v>2857</v>
      </c>
      <c r="Q61" s="64" t="str">
        <f ca="1"/>
        <v>Brindisi</v>
      </c>
      <c r="R61" s="64" t="str">
        <f ca="1"/>
        <v>BR</v>
      </c>
      <c r="S61" s="64"/>
      <c r="T61" s="64"/>
      <c r="U61" s="30">
        <v>2629</v>
      </c>
      <c r="V61" s="31">
        <f>SUMIF('RawData'!A:A,Operative_Fabio_Mencio!U61,'RawData'!F:F)</f>
        <v>52</v>
      </c>
      <c r="W61" s="31"/>
      <c r="X61" s="31" t="b">
        <f t="shared" si="0"/>
        <v>0</v>
      </c>
      <c r="Y61" s="32"/>
      <c r="Z61" s="31"/>
      <c r="AA61" s="31">
        <v>2629</v>
      </c>
      <c r="AB61" s="31" t="str">
        <f>VLOOKUP(Operative_Fabio_Mencio!AA61,'RawData'!A:K,9,FALSE)</f>
        <v>No</v>
      </c>
      <c r="AC61" s="31"/>
      <c r="AD61" s="32"/>
      <c r="AE61" s="31">
        <v>2629</v>
      </c>
      <c r="AF61" s="34">
        <f>VLOOKUP(Operative_Fabio_Mencio!AA61,'RawData'!A:K,7,FALSE)</f>
        <v>34820</v>
      </c>
      <c r="AG61" s="35">
        <f t="shared" ca="1" si="1"/>
        <v>31</v>
      </c>
      <c r="AH61" s="35" t="b">
        <f t="shared" ca="1" si="2"/>
        <v>0</v>
      </c>
      <c r="AI61" s="31"/>
      <c r="AJ61" s="31"/>
      <c r="AK61" s="31"/>
      <c r="AL61" s="32"/>
      <c r="AM61" s="64"/>
      <c r="AN61" s="64"/>
      <c r="AO61" s="30">
        <v>3065</v>
      </c>
      <c r="AP61" s="35">
        <f>VLOOKUP(AO61,'RawData'!A:K,8,FALSE)</f>
        <v>4</v>
      </c>
      <c r="AQ61" s="45" t="str">
        <f>VLOOKUP(AO61,'RawData'!A:K,9,FALSE)</f>
        <v>Sì</v>
      </c>
      <c r="AR61" s="31"/>
      <c r="AS61" s="32"/>
      <c r="AT61" s="64"/>
      <c r="AU61" s="30">
        <v>3065</v>
      </c>
      <c r="AV61" s="31" t="str">
        <f>VLOOKUP(AU61,'RawData'!A:K,11)</f>
        <v>No</v>
      </c>
      <c r="AW61" s="31">
        <f>VLOOKUP(AU61,A:K,6,FALSE)</f>
        <v>127</v>
      </c>
      <c r="AX61" s="31"/>
      <c r="AY61" s="31"/>
      <c r="AZ61" s="32"/>
      <c r="BA61" s="64"/>
      <c r="BB61" s="64"/>
      <c r="BC61" s="55">
        <v>3065</v>
      </c>
      <c r="BD61" s="31" t="str">
        <f>VLOOKUP(BC61,'RawData'!A:K,11,FALSE)</f>
        <v>Sì</v>
      </c>
      <c r="BE61" s="31">
        <f>VLOOKUP(BC61,A:K,6,FALSE)</f>
        <v>127</v>
      </c>
      <c r="BF61" s="31"/>
      <c r="BG61" s="31"/>
      <c r="BH61" s="31"/>
      <c r="BI61" s="56"/>
      <c r="BJ61" s="64"/>
      <c r="BK61" s="64"/>
      <c r="BL61" s="64"/>
      <c r="BM61" s="68" t="s">
        <v>413</v>
      </c>
      <c r="BO61" s="64" t="str">
        <v>Torre del Greco</v>
      </c>
      <c r="BP61" s="64" t="str">
        <f>VLOOKUP(BO61,BM:BM,1,FALSE)</f>
        <v>Torre del Greco</v>
      </c>
    </row>
    <row r="62" spans="1:68" ht="15" hidden="1">
      <c r="A62" s="12">
        <v>5049</v>
      </c>
      <c r="B62" s="3" t="s">
        <v>146</v>
      </c>
      <c r="C62" s="3" t="s">
        <v>147</v>
      </c>
      <c r="D62" s="23" t="s">
        <v>36</v>
      </c>
      <c r="E62" s="14">
        <v>4</v>
      </c>
      <c r="F62" s="14">
        <v>714</v>
      </c>
      <c r="G62" s="4">
        <v>33566</v>
      </c>
      <c r="H62" s="10">
        <v>8</v>
      </c>
      <c r="I62" s="2" t="s">
        <v>15</v>
      </c>
      <c r="J62" s="2" t="s">
        <v>14</v>
      </c>
      <c r="K62" s="2" t="s">
        <v>15</v>
      </c>
      <c r="L62" s="1"/>
      <c r="M62" s="64"/>
      <c r="N62" s="64"/>
      <c r="O62" s="64"/>
      <c r="P62" s="64">
        <f ca="1"/>
        <v>2629</v>
      </c>
      <c r="Q62" s="64" t="str">
        <f ca="1"/>
        <v>Pisa</v>
      </c>
      <c r="R62" s="64" t="str">
        <f ca="1"/>
        <v>PI</v>
      </c>
      <c r="S62" s="64"/>
      <c r="T62" s="64"/>
      <c r="U62" s="30">
        <v>3575</v>
      </c>
      <c r="V62" s="31">
        <f>SUMIF('RawData'!A:A,Operative_Fabio_Mencio!U62,'RawData'!F:F)</f>
        <v>307</v>
      </c>
      <c r="W62" s="31"/>
      <c r="X62" s="31" t="b">
        <f t="shared" si="0"/>
        <v>0</v>
      </c>
      <c r="Y62" s="32"/>
      <c r="Z62" s="31"/>
      <c r="AA62" s="31">
        <v>3575</v>
      </c>
      <c r="AB62" s="31" t="str">
        <f>VLOOKUP(Operative_Fabio_Mencio!AA62,'RawData'!A:K,9,FALSE)</f>
        <v>No</v>
      </c>
      <c r="AC62" s="31"/>
      <c r="AD62" s="32"/>
      <c r="AE62" s="31">
        <v>3575</v>
      </c>
      <c r="AF62" s="34">
        <f>VLOOKUP(Operative_Fabio_Mencio!AA62,'RawData'!A:K,7,FALSE)</f>
        <v>30505</v>
      </c>
      <c r="AG62" s="35">
        <f t="shared" ca="1" si="1"/>
        <v>42</v>
      </c>
      <c r="AH62" s="35" t="b">
        <f t="shared" ca="1" si="2"/>
        <v>0</v>
      </c>
      <c r="AI62" s="31"/>
      <c r="AJ62" s="31"/>
      <c r="AK62" s="31"/>
      <c r="AL62" s="32"/>
      <c r="AM62" s="64"/>
      <c r="AN62" s="64"/>
      <c r="AO62" s="30">
        <v>3868</v>
      </c>
      <c r="AP62" s="35">
        <f>VLOOKUP(AO62,'RawData'!A:K,8,FALSE)</f>
        <v>4</v>
      </c>
      <c r="AQ62" s="45" t="str">
        <f>VLOOKUP(AO62,'RawData'!A:K,9,FALSE)</f>
        <v>No</v>
      </c>
      <c r="AR62" s="31"/>
      <c r="AS62" s="32"/>
      <c r="AT62" s="64"/>
      <c r="AU62" s="30">
        <v>3868</v>
      </c>
      <c r="AV62" s="31" t="str">
        <f>VLOOKUP(AU62,'RawData'!A:K,11)</f>
        <v>Sì</v>
      </c>
      <c r="AW62" s="31">
        <f>VLOOKUP(AU62,A:K,6,FALSE)</f>
        <v>867</v>
      </c>
      <c r="AX62" s="31"/>
      <c r="AY62" s="31"/>
      <c r="AZ62" s="32"/>
      <c r="BA62" s="64"/>
      <c r="BB62" s="31"/>
      <c r="BC62" s="55">
        <v>3868</v>
      </c>
      <c r="BD62" s="31" t="str">
        <f>VLOOKUP(BC62,'RawData'!A:K,11,FALSE)</f>
        <v>Sì</v>
      </c>
      <c r="BE62" s="31">
        <f>VLOOKUP(BC62,A:K,6,FALSE)</f>
        <v>867</v>
      </c>
      <c r="BF62" s="31"/>
      <c r="BG62" s="31"/>
      <c r="BH62" s="31"/>
      <c r="BI62" s="56"/>
      <c r="BJ62" s="64"/>
      <c r="BK62" s="64"/>
      <c r="BL62" s="64"/>
      <c r="BM62" s="68" t="s">
        <v>414</v>
      </c>
      <c r="BO62" s="64" t="str">
        <v>Como</v>
      </c>
      <c r="BP62" s="64" t="str">
        <f>VLOOKUP(BO62,BM:BM,1,FALSE)</f>
        <v>Como</v>
      </c>
    </row>
    <row r="63" spans="1:68" ht="15" hidden="1">
      <c r="A63" s="12">
        <v>3065</v>
      </c>
      <c r="B63" s="3" t="s">
        <v>148</v>
      </c>
      <c r="C63" s="3" t="s">
        <v>12</v>
      </c>
      <c r="D63" s="23" t="s">
        <v>13</v>
      </c>
      <c r="E63" s="14">
        <v>6</v>
      </c>
      <c r="F63" s="14">
        <v>127</v>
      </c>
      <c r="G63" s="4">
        <v>24608</v>
      </c>
      <c r="H63" s="10">
        <v>4</v>
      </c>
      <c r="I63" s="2" t="s">
        <v>15</v>
      </c>
      <c r="J63" s="2" t="s">
        <v>14</v>
      </c>
      <c r="K63" s="2" t="s">
        <v>15</v>
      </c>
      <c r="L63" s="1"/>
      <c r="M63" s="64"/>
      <c r="N63" s="64"/>
      <c r="O63" s="64"/>
      <c r="P63" s="64">
        <f ca="1"/>
        <v>3575</v>
      </c>
      <c r="Q63" s="64" t="str">
        <f ca="1"/>
        <v>Torre del Greco</v>
      </c>
      <c r="R63" s="64" t="str">
        <f ca="1"/>
        <v>NA</v>
      </c>
      <c r="S63" s="64"/>
      <c r="T63" s="64"/>
      <c r="U63" s="30">
        <v>4456</v>
      </c>
      <c r="V63" s="31">
        <f>SUMIF('RawData'!A:A,Operative_Fabio_Mencio!U63,'RawData'!F:F)</f>
        <v>926</v>
      </c>
      <c r="W63" s="31"/>
      <c r="X63" s="31" t="b">
        <f t="shared" si="0"/>
        <v>1</v>
      </c>
      <c r="Y63" s="32"/>
      <c r="Z63" s="31"/>
      <c r="AA63" s="31">
        <v>4456</v>
      </c>
      <c r="AB63" s="31" t="str">
        <f>VLOOKUP(Operative_Fabio_Mencio!AA63,'RawData'!A:K,9,FALSE)</f>
        <v>Sì</v>
      </c>
      <c r="AC63" s="31"/>
      <c r="AD63" s="32"/>
      <c r="AE63" s="31">
        <v>4456</v>
      </c>
      <c r="AF63" s="34">
        <f>VLOOKUP(Operative_Fabio_Mencio!AA63,'RawData'!A:K,7,FALSE)</f>
        <v>21839</v>
      </c>
      <c r="AG63" s="35">
        <f t="shared" ca="1" si="1"/>
        <v>66</v>
      </c>
      <c r="AH63" s="35" t="b">
        <f t="shared" ca="1" si="2"/>
        <v>0</v>
      </c>
      <c r="AI63" s="31"/>
      <c r="AJ63" s="31"/>
      <c r="AK63" s="31"/>
      <c r="AL63" s="32"/>
      <c r="AM63" s="64"/>
      <c r="AN63" s="64"/>
      <c r="AO63" s="30">
        <v>5054</v>
      </c>
      <c r="AP63" s="35">
        <f>VLOOKUP(AO63,'RawData'!A:K,8,FALSE)</f>
        <v>6</v>
      </c>
      <c r="AQ63" s="45" t="str">
        <f>VLOOKUP(AO63,'RawData'!A:K,9,FALSE)</f>
        <v>Sì</v>
      </c>
      <c r="AR63" s="31"/>
      <c r="AS63" s="32"/>
      <c r="AT63" s="64"/>
      <c r="AU63" s="30">
        <v>5054</v>
      </c>
      <c r="AV63" s="31" t="str">
        <f>VLOOKUP(AU63,'RawData'!A:K,11)</f>
        <v>Sì</v>
      </c>
      <c r="AW63" s="31">
        <f>VLOOKUP(AU63,A:K,6,FALSE)</f>
        <v>712</v>
      </c>
      <c r="AX63" s="31"/>
      <c r="AY63" s="31"/>
      <c r="AZ63" s="32"/>
      <c r="BA63" s="64"/>
      <c r="BB63" s="31"/>
      <c r="BC63" s="55">
        <v>5054</v>
      </c>
      <c r="BD63" s="31" t="str">
        <f>VLOOKUP(BC63,'RawData'!A:K,11,FALSE)</f>
        <v>No</v>
      </c>
      <c r="BE63" s="31">
        <f>VLOOKUP(BC63,A:K,6,FALSE)</f>
        <v>712</v>
      </c>
      <c r="BF63" s="31"/>
      <c r="BG63" s="31"/>
      <c r="BH63" s="31"/>
      <c r="BI63" s="56"/>
      <c r="BJ63" s="64"/>
      <c r="BK63" s="64"/>
      <c r="BL63" s="64"/>
      <c r="BM63" s="68" t="s">
        <v>415</v>
      </c>
      <c r="BO63" s="64" t="str">
        <v>Lucca</v>
      </c>
      <c r="BP63" s="64" t="str">
        <f>VLOOKUP(BO63,BM:BM,1,FALSE)</f>
        <v>Lucca</v>
      </c>
    </row>
    <row r="64" spans="1:68" ht="15" hidden="1">
      <c r="A64" s="12">
        <v>3868</v>
      </c>
      <c r="B64" s="3" t="s">
        <v>11</v>
      </c>
      <c r="C64" s="3" t="s">
        <v>12</v>
      </c>
      <c r="D64" s="23" t="s">
        <v>13</v>
      </c>
      <c r="E64" s="14">
        <v>7</v>
      </c>
      <c r="F64" s="14">
        <v>867</v>
      </c>
      <c r="G64" s="4">
        <v>24495</v>
      </c>
      <c r="H64" s="10">
        <v>4</v>
      </c>
      <c r="I64" s="2" t="s">
        <v>14</v>
      </c>
      <c r="J64" s="2" t="s">
        <v>15</v>
      </c>
      <c r="K64" s="2" t="s">
        <v>15</v>
      </c>
      <c r="L64" s="1"/>
      <c r="M64" s="64"/>
      <c r="N64" s="64"/>
      <c r="O64" s="64"/>
      <c r="P64" s="64">
        <f ca="1"/>
        <v>4456</v>
      </c>
      <c r="Q64" s="64" t="str">
        <f ca="1"/>
        <v>Como</v>
      </c>
      <c r="R64" s="64" t="str">
        <f ca="1"/>
        <v>CO</v>
      </c>
      <c r="S64" s="64"/>
      <c r="T64" s="64"/>
      <c r="U64" s="30">
        <v>5049</v>
      </c>
      <c r="V64" s="31">
        <f>SUMIF('RawData'!A:A,Operative_Fabio_Mencio!U64,'RawData'!F:F)</f>
        <v>714</v>
      </c>
      <c r="W64" s="31"/>
      <c r="X64" s="31" t="b">
        <f t="shared" si="0"/>
        <v>1</v>
      </c>
      <c r="Y64" s="32"/>
      <c r="Z64" s="31"/>
      <c r="AA64" s="31">
        <v>5049</v>
      </c>
      <c r="AB64" s="31" t="str">
        <f>VLOOKUP(Operative_Fabio_Mencio!AA64,'RawData'!A:K,9,FALSE)</f>
        <v>Sì</v>
      </c>
      <c r="AC64" s="31"/>
      <c r="AD64" s="32"/>
      <c r="AE64" s="31">
        <v>5049</v>
      </c>
      <c r="AF64" s="34">
        <f>VLOOKUP(Operative_Fabio_Mencio!AA64,'RawData'!A:K,7,FALSE)</f>
        <v>33566</v>
      </c>
      <c r="AG64" s="35">
        <f t="shared" ca="1" si="1"/>
        <v>34</v>
      </c>
      <c r="AH64" s="35" t="b">
        <f t="shared" ca="1" si="2"/>
        <v>0</v>
      </c>
      <c r="AI64" s="31"/>
      <c r="AJ64" s="31"/>
      <c r="AK64" s="31"/>
      <c r="AL64" s="32"/>
      <c r="AM64" s="64"/>
      <c r="AN64" s="64"/>
      <c r="AO64" s="30">
        <v>5343</v>
      </c>
      <c r="AP64" s="35">
        <f>VLOOKUP(AO64,'RawData'!A:K,8,FALSE)</f>
        <v>7</v>
      </c>
      <c r="AQ64" s="45" t="str">
        <f>VLOOKUP(AO64,'RawData'!A:K,9,FALSE)</f>
        <v>No</v>
      </c>
      <c r="AR64" s="31"/>
      <c r="AS64" s="32"/>
      <c r="AT64" s="64"/>
      <c r="AU64" s="30">
        <v>5343</v>
      </c>
      <c r="AV64" s="31" t="str">
        <f>VLOOKUP(AU64,'RawData'!A:K,11)</f>
        <v>Sì</v>
      </c>
      <c r="AW64" s="31">
        <f>VLOOKUP(AU64,A:K,6,FALSE)</f>
        <v>616</v>
      </c>
      <c r="AX64" s="31"/>
      <c r="AY64" s="31"/>
      <c r="AZ64" s="32"/>
      <c r="BA64" s="64"/>
      <c r="BB64" s="31"/>
      <c r="BC64" s="55">
        <v>5343</v>
      </c>
      <c r="BD64" s="31" t="str">
        <f>VLOOKUP(BC64,'RawData'!A:K,11,FALSE)</f>
        <v>Sì</v>
      </c>
      <c r="BE64" s="31">
        <f>VLOOKUP(BC64,A:K,6,FALSE)</f>
        <v>616</v>
      </c>
      <c r="BF64" s="31"/>
      <c r="BG64" s="31"/>
      <c r="BH64" s="31"/>
      <c r="BI64" s="56"/>
      <c r="BJ64" s="64"/>
      <c r="BK64" s="64"/>
      <c r="BL64" s="64"/>
      <c r="BM64" s="68" t="s">
        <v>416</v>
      </c>
      <c r="BO64" s="64" t="str">
        <v>Guidonia Montecelio</v>
      </c>
      <c r="BP64" s="64" t="str">
        <f>VLOOKUP(BO64,BM:BM,1,FALSE)</f>
        <v>Guidonia Montecelio</v>
      </c>
    </row>
    <row r="65" spans="1:69" ht="15">
      <c r="A65" s="12">
        <v>5054</v>
      </c>
      <c r="B65" s="3" t="s">
        <v>16</v>
      </c>
      <c r="C65" s="3" t="s">
        <v>17</v>
      </c>
      <c r="D65" s="23" t="s">
        <v>18</v>
      </c>
      <c r="E65" s="14">
        <v>4</v>
      </c>
      <c r="F65" s="14">
        <v>712</v>
      </c>
      <c r="G65" s="4">
        <v>23755</v>
      </c>
      <c r="H65" s="10">
        <v>6</v>
      </c>
      <c r="I65" s="2" t="s">
        <v>15</v>
      </c>
      <c r="J65" s="2" t="s">
        <v>14</v>
      </c>
      <c r="K65" s="2" t="s">
        <v>14</v>
      </c>
      <c r="L65" s="1"/>
      <c r="M65" s="64"/>
      <c r="N65" s="64"/>
      <c r="O65" s="64"/>
      <c r="P65" s="64">
        <f ca="1"/>
        <v>5049</v>
      </c>
      <c r="Q65" s="64" t="str">
        <f ca="1"/>
        <v>Lucca</v>
      </c>
      <c r="R65" s="64" t="str">
        <f ca="1"/>
        <v>LU</v>
      </c>
      <c r="S65" s="64"/>
      <c r="T65" s="64"/>
      <c r="U65" s="30">
        <v>3065</v>
      </c>
      <c r="V65" s="31">
        <f>SUMIF('RawData'!A:A,Operative_Fabio_Mencio!U65,'RawData'!F:F)</f>
        <v>127</v>
      </c>
      <c r="W65" s="31"/>
      <c r="X65" s="31" t="b">
        <f t="shared" si="0"/>
        <v>0</v>
      </c>
      <c r="Y65" s="32"/>
      <c r="Z65" s="31"/>
      <c r="AA65" s="31">
        <v>3065</v>
      </c>
      <c r="AB65" s="31" t="str">
        <f>VLOOKUP(Operative_Fabio_Mencio!AA65,'RawData'!A:K,9,FALSE)</f>
        <v>Sì</v>
      </c>
      <c r="AC65" s="31"/>
      <c r="AD65" s="32"/>
      <c r="AE65" s="31">
        <v>3065</v>
      </c>
      <c r="AF65" s="34">
        <f>VLOOKUP(Operative_Fabio_Mencio!AA65,'RawData'!A:K,7,FALSE)</f>
        <v>24608</v>
      </c>
      <c r="AG65" s="35">
        <f t="shared" ca="1" si="1"/>
        <v>59</v>
      </c>
      <c r="AH65" s="35" t="b">
        <f t="shared" ca="1" si="2"/>
        <v>0</v>
      </c>
      <c r="AI65" s="31"/>
      <c r="AJ65" s="31"/>
      <c r="AK65" s="31"/>
      <c r="AL65" s="32"/>
      <c r="AM65" s="64"/>
      <c r="AN65" s="64"/>
      <c r="AO65" s="30">
        <v>3675</v>
      </c>
      <c r="AP65" s="35">
        <f>VLOOKUP(AO65,'RawData'!A:K,8,FALSE)</f>
        <v>6</v>
      </c>
      <c r="AQ65" s="45" t="str">
        <f>VLOOKUP(AO65,'RawData'!A:K,9,FALSE)</f>
        <v>No</v>
      </c>
      <c r="AR65" s="31"/>
      <c r="AS65" s="32"/>
      <c r="AT65" s="64"/>
      <c r="AU65" s="30">
        <v>3675</v>
      </c>
      <c r="AV65" s="31" t="str">
        <f>VLOOKUP(AU65,'RawData'!A:K,11)</f>
        <v>Sì</v>
      </c>
      <c r="AW65" s="31">
        <f>VLOOKUP(AU65,A:K,6,FALSE)</f>
        <v>882</v>
      </c>
      <c r="AX65" s="31"/>
      <c r="AY65" s="31"/>
      <c r="AZ65" s="32"/>
      <c r="BA65" s="64"/>
      <c r="BB65" s="64"/>
      <c r="BC65" s="55">
        <v>3675</v>
      </c>
      <c r="BD65" s="31" t="str">
        <f>VLOOKUP(BC65,'RawData'!A:K,11,FALSE)</f>
        <v>No</v>
      </c>
      <c r="BE65" s="31">
        <f>VLOOKUP(BC65,A:K,6,FALSE)</f>
        <v>882</v>
      </c>
      <c r="BF65" s="31"/>
      <c r="BG65" s="31"/>
      <c r="BH65" s="31"/>
      <c r="BI65" s="56"/>
      <c r="BJ65" s="64"/>
      <c r="BK65" s="64"/>
      <c r="BL65" s="64"/>
      <c r="BM65" s="68" t="s">
        <v>417</v>
      </c>
      <c r="BO65" s="64" t="str">
        <v>Molano</v>
      </c>
      <c r="BP65" s="64" t="e">
        <f>VLOOKUP(BO65,BM:BM,1,FALSE)</f>
        <v>#N/A</v>
      </c>
      <c r="BQ65" s="64">
        <f>MATCH(BO65,'RawData'!B:B,0)</f>
        <v>115</v>
      </c>
    </row>
    <row r="66" spans="1:69" ht="15" hidden="1">
      <c r="A66" s="12">
        <v>5343</v>
      </c>
      <c r="B66" s="3" t="s">
        <v>19</v>
      </c>
      <c r="C66" s="3" t="s">
        <v>20</v>
      </c>
      <c r="D66" s="23" t="s">
        <v>21</v>
      </c>
      <c r="E66" s="14">
        <v>11</v>
      </c>
      <c r="F66" s="14">
        <v>616</v>
      </c>
      <c r="G66" s="4">
        <v>30634</v>
      </c>
      <c r="H66" s="10">
        <v>7</v>
      </c>
      <c r="I66" s="2" t="s">
        <v>14</v>
      </c>
      <c r="J66" s="2" t="s">
        <v>14</v>
      </c>
      <c r="K66" s="2" t="s">
        <v>15</v>
      </c>
      <c r="L66" s="1"/>
      <c r="M66" s="64"/>
      <c r="N66" s="64"/>
      <c r="O66" s="64"/>
      <c r="P66" s="64">
        <f ca="1"/>
        <v>3065</v>
      </c>
      <c r="Q66" s="64" t="str">
        <f ca="1"/>
        <v>Guidonia Montecelio</v>
      </c>
      <c r="R66" s="64" t="str">
        <f ca="1"/>
        <v>RM</v>
      </c>
      <c r="S66" s="64"/>
      <c r="T66" s="64"/>
      <c r="U66" s="30">
        <v>3868</v>
      </c>
      <c r="V66" s="31">
        <f>SUMIF('RawData'!A:A,Operative_Fabio_Mencio!U66,'RawData'!F:F)</f>
        <v>867</v>
      </c>
      <c r="W66" s="31"/>
      <c r="X66" s="31" t="b">
        <f t="shared" si="0"/>
        <v>1</v>
      </c>
      <c r="Y66" s="32"/>
      <c r="Z66" s="31"/>
      <c r="AA66" s="31">
        <v>3868</v>
      </c>
      <c r="AB66" s="31" t="str">
        <f>VLOOKUP(Operative_Fabio_Mencio!AA66,'RawData'!A:K,9,FALSE)</f>
        <v>No</v>
      </c>
      <c r="AC66" s="31"/>
      <c r="AD66" s="32"/>
      <c r="AE66" s="31">
        <v>3868</v>
      </c>
      <c r="AF66" s="34">
        <f>VLOOKUP(Operative_Fabio_Mencio!AA66,'RawData'!A:K,7,FALSE)</f>
        <v>24495</v>
      </c>
      <c r="AG66" s="35">
        <f t="shared" ca="1" si="1"/>
        <v>59</v>
      </c>
      <c r="AH66" s="35" t="b">
        <f t="shared" ca="1" si="2"/>
        <v>0</v>
      </c>
      <c r="AI66" s="31"/>
      <c r="AJ66" s="31"/>
      <c r="AK66" s="31"/>
      <c r="AL66" s="32"/>
      <c r="AM66" s="64"/>
      <c r="AN66" s="64"/>
      <c r="AO66" s="30">
        <v>4074</v>
      </c>
      <c r="AP66" s="35">
        <f>VLOOKUP(AO66,'RawData'!A:K,8,FALSE)</f>
        <v>9</v>
      </c>
      <c r="AQ66" s="45" t="str">
        <f>VLOOKUP(AO66,'RawData'!A:K,9,FALSE)</f>
        <v>Sì</v>
      </c>
      <c r="AR66" s="31"/>
      <c r="AS66" s="32"/>
      <c r="AT66" s="64"/>
      <c r="AU66" s="30">
        <v>4074</v>
      </c>
      <c r="AV66" s="31" t="str">
        <f>VLOOKUP(AU66,'RawData'!A:K,11)</f>
        <v>Sì</v>
      </c>
      <c r="AW66" s="31">
        <f>VLOOKUP(AU66,A:K,6,FALSE)</f>
        <v>78</v>
      </c>
      <c r="AX66" s="31"/>
      <c r="AY66" s="31"/>
      <c r="AZ66" s="32"/>
      <c r="BA66" s="64"/>
      <c r="BB66" s="31"/>
      <c r="BC66" s="55">
        <v>4074</v>
      </c>
      <c r="BD66" s="31" t="str">
        <f>VLOOKUP(BC66,'RawData'!A:K,11,FALSE)</f>
        <v>No</v>
      </c>
      <c r="BE66" s="31">
        <f>VLOOKUP(BC66,A:K,6,FALSE)</f>
        <v>78</v>
      </c>
      <c r="BF66" s="31"/>
      <c r="BG66" s="31"/>
      <c r="BH66" s="31"/>
      <c r="BI66" s="56"/>
      <c r="BJ66" s="64"/>
      <c r="BK66" s="64"/>
      <c r="BL66" s="64"/>
      <c r="BM66" s="68" t="s">
        <v>418</v>
      </c>
      <c r="BO66" s="64" t="str">
        <v>Siena</v>
      </c>
      <c r="BP66" s="64" t="str">
        <f>VLOOKUP(BO66,BM:BM,1,FALSE)</f>
        <v>Siena</v>
      </c>
      <c r="BQ66" s="64"/>
    </row>
    <row r="67" spans="1:69" ht="15" hidden="1">
      <c r="A67" s="12">
        <v>3675</v>
      </c>
      <c r="B67" s="3" t="s">
        <v>22</v>
      </c>
      <c r="C67" s="3" t="s">
        <v>23</v>
      </c>
      <c r="D67" s="23" t="s">
        <v>24</v>
      </c>
      <c r="E67" s="14">
        <v>8</v>
      </c>
      <c r="F67" s="14">
        <v>882</v>
      </c>
      <c r="G67" s="4">
        <v>24574</v>
      </c>
      <c r="H67" s="10">
        <v>6</v>
      </c>
      <c r="I67" s="2" t="s">
        <v>14</v>
      </c>
      <c r="J67" s="2" t="s">
        <v>14</v>
      </c>
      <c r="K67" s="2" t="s">
        <v>14</v>
      </c>
      <c r="L67" s="1"/>
      <c r="M67" s="64"/>
      <c r="N67" s="64"/>
      <c r="O67" s="64"/>
      <c r="P67" s="64">
        <f ca="1"/>
        <v>3011</v>
      </c>
      <c r="Q67" s="64" t="str">
        <f ca="1"/>
        <v>Molano</v>
      </c>
      <c r="R67" s="64" t="str">
        <f ca="1"/>
        <v>MI</v>
      </c>
      <c r="S67" s="64"/>
      <c r="T67" s="64"/>
      <c r="U67" s="30">
        <v>5054</v>
      </c>
      <c r="V67" s="31">
        <f>SUMIF('RawData'!A:A,Operative_Fabio_Mencio!U67,'RawData'!F:F)</f>
        <v>712</v>
      </c>
      <c r="W67" s="31"/>
      <c r="X67" s="31" t="b">
        <f t="shared" si="0"/>
        <v>1</v>
      </c>
      <c r="Y67" s="32"/>
      <c r="Z67" s="31"/>
      <c r="AA67" s="31">
        <v>5054</v>
      </c>
      <c r="AB67" s="31" t="str">
        <f>VLOOKUP(Operative_Fabio_Mencio!AA67,'RawData'!A:K,9,FALSE)</f>
        <v>Sì</v>
      </c>
      <c r="AC67" s="31"/>
      <c r="AD67" s="32"/>
      <c r="AE67" s="31">
        <v>5054</v>
      </c>
      <c r="AF67" s="34">
        <f>VLOOKUP(Operative_Fabio_Mencio!AA67,'RawData'!A:K,7,FALSE)</f>
        <v>23755</v>
      </c>
      <c r="AG67" s="35">
        <f t="shared" ca="1" si="1"/>
        <v>61</v>
      </c>
      <c r="AH67" s="35" t="b">
        <f t="shared" ca="1" si="2"/>
        <v>0</v>
      </c>
      <c r="AI67" s="31"/>
      <c r="AJ67" s="31"/>
      <c r="AK67" s="31"/>
      <c r="AL67" s="32"/>
      <c r="AM67" s="64"/>
      <c r="AN67" s="64"/>
      <c r="AO67" s="30">
        <v>3972</v>
      </c>
      <c r="AP67" s="35">
        <f>VLOOKUP(AO67,'RawData'!A:K,8,FALSE)</f>
        <v>9</v>
      </c>
      <c r="AQ67" s="45" t="str">
        <f>VLOOKUP(AO67,'RawData'!A:K,9,FALSE)</f>
        <v>No</v>
      </c>
      <c r="AR67" s="31"/>
      <c r="AS67" s="32"/>
      <c r="AT67" s="64"/>
      <c r="AU67" s="30">
        <v>3972</v>
      </c>
      <c r="AV67" s="31" t="str">
        <f>VLOOKUP(AU67,'RawData'!A:K,11)</f>
        <v>Sì</v>
      </c>
      <c r="AW67" s="31">
        <f>VLOOKUP(AU67,A:K,6,FALSE)</f>
        <v>347</v>
      </c>
      <c r="AX67" s="31"/>
      <c r="AY67" s="31"/>
      <c r="AZ67" s="32"/>
      <c r="BA67" s="64"/>
      <c r="BB67" s="64"/>
      <c r="BC67" s="55">
        <v>3972</v>
      </c>
      <c r="BD67" s="31" t="str">
        <f>VLOOKUP(BC67,'RawData'!A:K,11,FALSE)</f>
        <v>No</v>
      </c>
      <c r="BE67" s="31">
        <f>VLOOKUP(BC67,A:K,6,FALSE)</f>
        <v>347</v>
      </c>
      <c r="BF67" s="31"/>
      <c r="BG67" s="31"/>
      <c r="BH67" s="31"/>
      <c r="BI67" s="56"/>
      <c r="BJ67" s="64"/>
      <c r="BK67" s="64"/>
      <c r="BL67" s="64"/>
      <c r="BM67" s="68" t="s">
        <v>419</v>
      </c>
      <c r="BO67" s="64" t="str">
        <v>Portici</v>
      </c>
      <c r="BP67" s="64" t="str">
        <f>VLOOKUP(BO67,BM:BM,1,FALSE)</f>
        <v>Portici</v>
      </c>
      <c r="BQ67" s="64"/>
    </row>
    <row r="68" spans="1:69" ht="15" hidden="1">
      <c r="A68" s="12">
        <v>4074</v>
      </c>
      <c r="B68" s="3" t="s">
        <v>25</v>
      </c>
      <c r="C68" s="3" t="s">
        <v>26</v>
      </c>
      <c r="D68" s="23" t="s">
        <v>27</v>
      </c>
      <c r="E68" s="14">
        <v>10</v>
      </c>
      <c r="F68" s="14">
        <v>78</v>
      </c>
      <c r="G68" s="4">
        <v>34709</v>
      </c>
      <c r="H68" s="10">
        <v>9</v>
      </c>
      <c r="I68" s="2" t="s">
        <v>15</v>
      </c>
      <c r="J68" s="2" t="s">
        <v>14</v>
      </c>
      <c r="K68" s="2" t="s">
        <v>14</v>
      </c>
      <c r="L68" s="1"/>
      <c r="M68" s="64"/>
      <c r="N68" s="64"/>
      <c r="O68" s="64"/>
      <c r="P68" s="64">
        <f ca="1"/>
        <v>4398</v>
      </c>
      <c r="Q68" s="64" t="str">
        <f ca="1"/>
        <v>Siena</v>
      </c>
      <c r="R68" s="64" t="str">
        <f ca="1"/>
        <v>SI</v>
      </c>
      <c r="S68" s="64"/>
      <c r="T68" s="64"/>
      <c r="U68" s="30">
        <v>5343</v>
      </c>
      <c r="V68" s="31">
        <f>SUMIF('RawData'!A:A,Operative_Fabio_Mencio!U68,'RawData'!F:F)</f>
        <v>616</v>
      </c>
      <c r="W68" s="31"/>
      <c r="X68" s="31" t="b">
        <f t="shared" si="0"/>
        <v>1</v>
      </c>
      <c r="Y68" s="32"/>
      <c r="Z68" s="31"/>
      <c r="AA68" s="31">
        <v>5343</v>
      </c>
      <c r="AB68" s="31" t="str">
        <f>VLOOKUP(Operative_Fabio_Mencio!AA68,'RawData'!A:K,9,FALSE)</f>
        <v>No</v>
      </c>
      <c r="AC68" s="31"/>
      <c r="AD68" s="32"/>
      <c r="AE68" s="31">
        <v>5343</v>
      </c>
      <c r="AF68" s="34">
        <f>VLOOKUP(Operative_Fabio_Mencio!AA68,'RawData'!A:K,7,FALSE)</f>
        <v>30634</v>
      </c>
      <c r="AG68" s="35">
        <f t="shared" ca="1" si="1"/>
        <v>42</v>
      </c>
      <c r="AH68" s="35" t="b">
        <f t="shared" ca="1" si="2"/>
        <v>0</v>
      </c>
      <c r="AI68" s="31"/>
      <c r="AJ68" s="31"/>
      <c r="AK68" s="31"/>
      <c r="AL68" s="32"/>
      <c r="AM68" s="64"/>
      <c r="AN68" s="64"/>
      <c r="AO68" s="30">
        <v>4619</v>
      </c>
      <c r="AP68" s="35">
        <f>VLOOKUP(AO68,'RawData'!A:K,8,FALSE)</f>
        <v>4</v>
      </c>
      <c r="AQ68" s="45" t="str">
        <f>VLOOKUP(AO68,'RawData'!A:K,9,FALSE)</f>
        <v>No</v>
      </c>
      <c r="AR68" s="31"/>
      <c r="AS68" s="32"/>
      <c r="AT68" s="64"/>
      <c r="AU68" s="30">
        <v>4619</v>
      </c>
      <c r="AV68" s="31" t="str">
        <f>VLOOKUP(AU68,'RawData'!A:K,11)</f>
        <v>No</v>
      </c>
      <c r="AW68" s="31">
        <f>VLOOKUP(AU68,A:K,6,FALSE)</f>
        <v>113</v>
      </c>
      <c r="AX68" s="31"/>
      <c r="AY68" s="31"/>
      <c r="AZ68" s="32"/>
      <c r="BA68" s="64"/>
      <c r="BB68" s="64"/>
      <c r="BC68" s="55">
        <v>4619</v>
      </c>
      <c r="BD68" s="31" t="str">
        <f>VLOOKUP(BC68,'RawData'!A:K,11,FALSE)</f>
        <v>Sì</v>
      </c>
      <c r="BE68" s="31">
        <f>VLOOKUP(BC68,A:K,6,FALSE)</f>
        <v>113</v>
      </c>
      <c r="BF68" s="31"/>
      <c r="BG68" s="31"/>
      <c r="BH68" s="31"/>
      <c r="BI68" s="56"/>
      <c r="BJ68" s="64"/>
      <c r="BK68" s="64"/>
      <c r="BL68" s="64"/>
      <c r="BM68" s="68" t="s">
        <v>420</v>
      </c>
      <c r="BO68" s="64" t="str">
        <v>Trani</v>
      </c>
      <c r="BP68" s="64" t="str">
        <f>VLOOKUP(BO68,BM:BM,1,FALSE)</f>
        <v>Trani</v>
      </c>
      <c r="BQ68" s="64"/>
    </row>
    <row r="69" spans="1:69" ht="15" hidden="1">
      <c r="A69" s="12">
        <v>3972</v>
      </c>
      <c r="B69" s="3" t="s">
        <v>28</v>
      </c>
      <c r="C69" s="3" t="s">
        <v>29</v>
      </c>
      <c r="D69" s="23" t="s">
        <v>30</v>
      </c>
      <c r="E69" s="14">
        <v>11</v>
      </c>
      <c r="F69" s="14">
        <v>347</v>
      </c>
      <c r="G69" s="4">
        <v>28942</v>
      </c>
      <c r="H69" s="10">
        <v>9</v>
      </c>
      <c r="I69" s="2" t="s">
        <v>14</v>
      </c>
      <c r="J69" s="2" t="s">
        <v>15</v>
      </c>
      <c r="K69" s="2" t="s">
        <v>14</v>
      </c>
      <c r="L69" s="1"/>
      <c r="M69" s="64"/>
      <c r="N69" s="64"/>
      <c r="O69" s="64"/>
      <c r="P69" s="64">
        <f ca="1"/>
        <v>5180</v>
      </c>
      <c r="Q69" s="64" t="str">
        <f ca="1"/>
        <v>Portici</v>
      </c>
      <c r="R69" s="64" t="str">
        <f ca="1"/>
        <v>NA</v>
      </c>
      <c r="S69" s="64"/>
      <c r="T69" s="64"/>
      <c r="U69" s="30">
        <v>3675</v>
      </c>
      <c r="V69" s="31">
        <f>SUMIF('RawData'!A:A,Operative_Fabio_Mencio!U69,'RawData'!F:F)</f>
        <v>882</v>
      </c>
      <c r="W69" s="31"/>
      <c r="X69" s="31" t="b">
        <f t="shared" si="0"/>
        <v>1</v>
      </c>
      <c r="Y69" s="32"/>
      <c r="Z69" s="31"/>
      <c r="AA69" s="31">
        <v>3675</v>
      </c>
      <c r="AB69" s="31" t="str">
        <f>VLOOKUP(Operative_Fabio_Mencio!AA69,'RawData'!A:K,9,FALSE)</f>
        <v>No</v>
      </c>
      <c r="AC69" s="31"/>
      <c r="AD69" s="32"/>
      <c r="AE69" s="31">
        <v>3675</v>
      </c>
      <c r="AF69" s="34">
        <f>VLOOKUP(Operative_Fabio_Mencio!AA69,'RawData'!A:K,7,FALSE)</f>
        <v>24574</v>
      </c>
      <c r="AG69" s="35">
        <f t="shared" ca="1" si="1"/>
        <v>59</v>
      </c>
      <c r="AH69" s="35" t="b">
        <f t="shared" ca="1" si="2"/>
        <v>0</v>
      </c>
      <c r="AI69" s="31"/>
      <c r="AJ69" s="31"/>
      <c r="AK69" s="31"/>
      <c r="AL69" s="32"/>
      <c r="AM69" s="64"/>
      <c r="AN69" s="64"/>
      <c r="AO69" s="30">
        <v>2910</v>
      </c>
      <c r="AP69" s="35">
        <f>VLOOKUP(AO69,'RawData'!A:K,8,FALSE)</f>
        <v>10</v>
      </c>
      <c r="AQ69" s="45" t="str">
        <f>VLOOKUP(AO69,'RawData'!A:K,9,FALSE)</f>
        <v>No</v>
      </c>
      <c r="AR69" s="31"/>
      <c r="AS69" s="32"/>
      <c r="AT69" s="64"/>
      <c r="AU69" s="30">
        <v>2910</v>
      </c>
      <c r="AV69" s="31" t="str">
        <f>VLOOKUP(AU69,'RawData'!A:K,11)</f>
        <v>No</v>
      </c>
      <c r="AW69" s="31">
        <f>VLOOKUP(AU69,A:K,6,FALSE)</f>
        <v>105</v>
      </c>
      <c r="AX69" s="31"/>
      <c r="AY69" s="31"/>
      <c r="AZ69" s="32"/>
      <c r="BA69" s="64"/>
      <c r="BB69" s="64"/>
      <c r="BC69" s="55">
        <v>2910</v>
      </c>
      <c r="BD69" s="31" t="str">
        <f>VLOOKUP(BC69,'RawData'!A:K,11,FALSE)</f>
        <v>No</v>
      </c>
      <c r="BE69" s="31">
        <f>VLOOKUP(BC69,A:K,6,FALSE)</f>
        <v>105</v>
      </c>
      <c r="BF69" s="31"/>
      <c r="BG69" s="31"/>
      <c r="BH69" s="31"/>
      <c r="BI69" s="56"/>
      <c r="BJ69" s="64"/>
      <c r="BK69" s="64"/>
      <c r="BL69" s="64"/>
      <c r="BM69" s="68" t="s">
        <v>421</v>
      </c>
      <c r="BO69" s="64" t="str">
        <v>Chieti</v>
      </c>
      <c r="BP69" s="64" t="str">
        <f>VLOOKUP(BO69,BM:BM,1,FALSE)</f>
        <v>Chieti</v>
      </c>
      <c r="BQ69" s="64"/>
    </row>
    <row r="70" spans="1:69" ht="15" hidden="1">
      <c r="A70" s="12">
        <v>4619</v>
      </c>
      <c r="B70" s="3" t="s">
        <v>31</v>
      </c>
      <c r="C70" s="3" t="s">
        <v>32</v>
      </c>
      <c r="D70" s="23" t="s">
        <v>33</v>
      </c>
      <c r="E70" s="14">
        <v>1</v>
      </c>
      <c r="F70" s="14">
        <v>113</v>
      </c>
      <c r="G70" s="4">
        <v>20901</v>
      </c>
      <c r="H70" s="10">
        <v>4</v>
      </c>
      <c r="I70" s="2" t="s">
        <v>14</v>
      </c>
      <c r="J70" s="2" t="s">
        <v>15</v>
      </c>
      <c r="K70" s="2" t="s">
        <v>15</v>
      </c>
      <c r="L70" s="1"/>
      <c r="M70" s="64"/>
      <c r="N70" s="64"/>
      <c r="O70" s="64"/>
      <c r="P70" s="64">
        <f ca="1"/>
        <v>4511</v>
      </c>
      <c r="Q70" s="64" t="str">
        <f ca="1"/>
        <v>Trani</v>
      </c>
      <c r="R70" s="64" t="str">
        <f ca="1"/>
        <v>BT</v>
      </c>
      <c r="S70" s="64"/>
      <c r="T70" s="64"/>
      <c r="U70" s="30">
        <v>4074</v>
      </c>
      <c r="V70" s="31">
        <f>SUMIF('RawData'!A:A,Operative_Fabio_Mencio!U70,'RawData'!F:F)</f>
        <v>78</v>
      </c>
      <c r="W70" s="31"/>
      <c r="X70" s="31" t="b">
        <f t="shared" si="0"/>
        <v>0</v>
      </c>
      <c r="Y70" s="32"/>
      <c r="Z70" s="31"/>
      <c r="AA70" s="31">
        <v>4074</v>
      </c>
      <c r="AB70" s="31" t="str">
        <f>VLOOKUP(Operative_Fabio_Mencio!AA70,'RawData'!A:K,9,FALSE)</f>
        <v>Sì</v>
      </c>
      <c r="AC70" s="31"/>
      <c r="AD70" s="32"/>
      <c r="AE70" s="31">
        <v>4074</v>
      </c>
      <c r="AF70" s="34">
        <f>VLOOKUP(Operative_Fabio_Mencio!AA70,'RawData'!A:K,7,FALSE)</f>
        <v>34709</v>
      </c>
      <c r="AG70" s="35">
        <f t="shared" ca="1" si="1"/>
        <v>31</v>
      </c>
      <c r="AH70" s="35" t="b">
        <f t="shared" ca="1" si="2"/>
        <v>0</v>
      </c>
      <c r="AI70" s="31"/>
      <c r="AJ70" s="31"/>
      <c r="AK70" s="31"/>
      <c r="AL70" s="32"/>
      <c r="AM70" s="64"/>
      <c r="AN70" s="64"/>
      <c r="AO70" s="30">
        <v>3700</v>
      </c>
      <c r="AP70" s="35">
        <f>VLOOKUP(AO70,'RawData'!A:K,8,FALSE)</f>
        <v>7</v>
      </c>
      <c r="AQ70" s="45" t="str">
        <f>VLOOKUP(AO70,'RawData'!A:K,9,FALSE)</f>
        <v>Sì</v>
      </c>
      <c r="AR70" s="31"/>
      <c r="AS70" s="32"/>
      <c r="AT70" s="64"/>
      <c r="AU70" s="30">
        <v>3700</v>
      </c>
      <c r="AV70" s="31" t="str">
        <f>VLOOKUP(AU70,'RawData'!A:K,11)</f>
        <v>Sì</v>
      </c>
      <c r="AW70" s="31">
        <f>VLOOKUP(AU70,A:K,6,FALSE)</f>
        <v>629</v>
      </c>
      <c r="AX70" s="31"/>
      <c r="AY70" s="31"/>
      <c r="AZ70" s="32"/>
      <c r="BA70" s="64"/>
      <c r="BB70" s="31"/>
      <c r="BC70" s="55">
        <v>3700</v>
      </c>
      <c r="BD70" s="31" t="str">
        <f>VLOOKUP(BC70,'RawData'!A:K,11,FALSE)</f>
        <v>Sì</v>
      </c>
      <c r="BE70" s="31">
        <f>VLOOKUP(BC70,A:K,6,FALSE)</f>
        <v>629</v>
      </c>
      <c r="BF70" s="31"/>
      <c r="BG70" s="31"/>
      <c r="BH70" s="31"/>
      <c r="BI70" s="56"/>
      <c r="BJ70" s="64"/>
      <c r="BK70" s="64"/>
      <c r="BL70" s="64"/>
      <c r="BM70" s="68" t="s">
        <v>422</v>
      </c>
      <c r="BO70" s="64" t="str">
        <v>Velletri</v>
      </c>
      <c r="BP70" s="64" t="str">
        <f>VLOOKUP(BO70,BM:BM,1,FALSE)</f>
        <v>Velletri</v>
      </c>
      <c r="BQ70" s="64"/>
    </row>
    <row r="71" spans="1:69" ht="15" hidden="1">
      <c r="A71" s="12">
        <v>2910</v>
      </c>
      <c r="B71" s="3" t="s">
        <v>34</v>
      </c>
      <c r="C71" s="3" t="s">
        <v>35</v>
      </c>
      <c r="D71" s="23" t="s">
        <v>36</v>
      </c>
      <c r="E71" s="14">
        <v>14</v>
      </c>
      <c r="F71" s="14">
        <v>105</v>
      </c>
      <c r="G71" s="4">
        <v>25115</v>
      </c>
      <c r="H71" s="10">
        <v>10</v>
      </c>
      <c r="I71" s="2" t="s">
        <v>14</v>
      </c>
      <c r="J71" s="2" t="s">
        <v>15</v>
      </c>
      <c r="K71" s="2" t="s">
        <v>14</v>
      </c>
      <c r="L71" s="1"/>
      <c r="M71" s="64"/>
      <c r="N71" s="64"/>
      <c r="O71" s="64"/>
      <c r="P71" s="64">
        <f ca="1"/>
        <v>5255</v>
      </c>
      <c r="Q71" s="64" t="str">
        <f ca="1"/>
        <v>Chieti</v>
      </c>
      <c r="R71" s="64" t="str">
        <f ca="1"/>
        <v>CH</v>
      </c>
      <c r="S71" s="64"/>
      <c r="T71" s="64"/>
      <c r="U71" s="30">
        <v>3972</v>
      </c>
      <c r="V71" s="31">
        <f>SUMIF('RawData'!A:A,Operative_Fabio_Mencio!U71,'RawData'!F:F)</f>
        <v>347</v>
      </c>
      <c r="W71" s="31"/>
      <c r="X71" s="31" t="b">
        <f t="shared" ref="X71:X134" si="3">IF(V71&gt;=$X$3,TRUE)</f>
        <v>0</v>
      </c>
      <c r="Y71" s="32"/>
      <c r="Z71" s="31"/>
      <c r="AA71" s="31">
        <v>3972</v>
      </c>
      <c r="AB71" s="31" t="str">
        <f>VLOOKUP(Operative_Fabio_Mencio!AA71,'RawData'!A:K,9,FALSE)</f>
        <v>No</v>
      </c>
      <c r="AC71" s="31"/>
      <c r="AD71" s="32"/>
      <c r="AE71" s="31">
        <v>3972</v>
      </c>
      <c r="AF71" s="34">
        <f>VLOOKUP(Operative_Fabio_Mencio!AA71,'RawData'!A:K,7,FALSE)</f>
        <v>28942</v>
      </c>
      <c r="AG71" s="35">
        <f t="shared" ref="AG71:AG134" ca="1" si="4">INT(($AF$3-AF71)/365)</f>
        <v>47</v>
      </c>
      <c r="AH71" s="35" t="b">
        <f t="shared" ref="AH71:AH134" ca="1" si="5">IF(AG71&lt;$AH$3,"VERO")</f>
        <v>0</v>
      </c>
      <c r="AI71" s="31"/>
      <c r="AJ71" s="31"/>
      <c r="AK71" s="31"/>
      <c r="AL71" s="32"/>
      <c r="AM71" s="64"/>
      <c r="AN71" s="64"/>
      <c r="AO71" s="30">
        <v>5052</v>
      </c>
      <c r="AP71" s="35">
        <f>VLOOKUP(AO71,'RawData'!A:K,8,FALSE)</f>
        <v>10</v>
      </c>
      <c r="AQ71" s="45" t="str">
        <f>VLOOKUP(AO71,'RawData'!A:K,9,FALSE)</f>
        <v>Sì</v>
      </c>
      <c r="AR71" s="31"/>
      <c r="AS71" s="32"/>
      <c r="AT71" s="64"/>
      <c r="AU71" s="30">
        <v>5052</v>
      </c>
      <c r="AV71" s="31" t="str">
        <f>VLOOKUP(AU71,'RawData'!A:K,11)</f>
        <v>Sì</v>
      </c>
      <c r="AW71" s="31">
        <f>VLOOKUP(AU71,A:K,6,FALSE)</f>
        <v>33</v>
      </c>
      <c r="AX71" s="31"/>
      <c r="AY71" s="31"/>
      <c r="AZ71" s="32"/>
      <c r="BA71" s="64"/>
      <c r="BB71" s="64"/>
      <c r="BC71" s="55">
        <v>5052</v>
      </c>
      <c r="BD71" s="31" t="str">
        <f>VLOOKUP(BC71,'RawData'!A:K,11,FALSE)</f>
        <v>No</v>
      </c>
      <c r="BE71" s="31">
        <f>VLOOKUP(BC71,A:K,6,FALSE)</f>
        <v>33</v>
      </c>
      <c r="BF71" s="31"/>
      <c r="BG71" s="31"/>
      <c r="BH71" s="31"/>
      <c r="BI71" s="56"/>
      <c r="BJ71" s="64"/>
      <c r="BK71" s="64"/>
      <c r="BL71" s="64"/>
      <c r="BM71" s="68" t="s">
        <v>423</v>
      </c>
      <c r="BO71" s="64" t="str">
        <v>Cava de' Tirreni</v>
      </c>
      <c r="BP71" s="64" t="str">
        <f>VLOOKUP(BO71,BM:BM,1,FALSE)</f>
        <v>Cava de' Tirreni</v>
      </c>
      <c r="BQ71" s="64"/>
    </row>
    <row r="72" spans="1:69" ht="15" hidden="1">
      <c r="A72" s="12">
        <v>3700</v>
      </c>
      <c r="B72" s="3" t="s">
        <v>37</v>
      </c>
      <c r="C72" s="3" t="s">
        <v>38</v>
      </c>
      <c r="D72" s="23" t="s">
        <v>39</v>
      </c>
      <c r="E72" s="14">
        <v>12</v>
      </c>
      <c r="F72" s="14">
        <v>629</v>
      </c>
      <c r="G72" s="4">
        <v>31679</v>
      </c>
      <c r="H72" s="10">
        <v>7</v>
      </c>
      <c r="I72" s="2" t="s">
        <v>15</v>
      </c>
      <c r="J72" s="2" t="s">
        <v>14</v>
      </c>
      <c r="K72" s="2" t="s">
        <v>15</v>
      </c>
      <c r="L72" s="1"/>
      <c r="M72" s="64"/>
      <c r="N72" s="64"/>
      <c r="O72" s="64"/>
      <c r="P72" s="64">
        <f ca="1"/>
        <v>3631</v>
      </c>
      <c r="Q72" s="64" t="str">
        <f ca="1"/>
        <v>Velletri</v>
      </c>
      <c r="R72" s="64" t="str">
        <f ca="1"/>
        <v>RM</v>
      </c>
      <c r="S72" s="64"/>
      <c r="T72" s="64"/>
      <c r="U72" s="30">
        <v>4619</v>
      </c>
      <c r="V72" s="31">
        <f>SUMIF('RawData'!A:A,Operative_Fabio_Mencio!U72,'RawData'!F:F)</f>
        <v>113</v>
      </c>
      <c r="W72" s="31"/>
      <c r="X72" s="31" t="b">
        <f t="shared" si="3"/>
        <v>0</v>
      </c>
      <c r="Y72" s="32"/>
      <c r="Z72" s="31"/>
      <c r="AA72" s="31">
        <v>4619</v>
      </c>
      <c r="AB72" s="31" t="str">
        <f>VLOOKUP(Operative_Fabio_Mencio!AA72,'RawData'!A:K,9,FALSE)</f>
        <v>No</v>
      </c>
      <c r="AC72" s="31"/>
      <c r="AD72" s="32"/>
      <c r="AE72" s="31">
        <v>4619</v>
      </c>
      <c r="AF72" s="34">
        <f>VLOOKUP(Operative_Fabio_Mencio!AA72,'RawData'!A:K,7,FALSE)</f>
        <v>20901</v>
      </c>
      <c r="AG72" s="35">
        <f t="shared" ca="1" si="4"/>
        <v>69</v>
      </c>
      <c r="AH72" s="35" t="b">
        <f t="shared" ca="1" si="5"/>
        <v>0</v>
      </c>
      <c r="AI72" s="31"/>
      <c r="AJ72" s="31"/>
      <c r="AK72" s="31"/>
      <c r="AL72" s="32"/>
      <c r="AM72" s="64"/>
      <c r="AN72" s="64"/>
      <c r="AO72" s="30">
        <v>2518</v>
      </c>
      <c r="AP72" s="35">
        <f>VLOOKUP(AO72,'RawData'!A:K,8,FALSE)</f>
        <v>4</v>
      </c>
      <c r="AQ72" s="45" t="str">
        <f>VLOOKUP(AO72,'RawData'!A:K,9,FALSE)</f>
        <v>Sì</v>
      </c>
      <c r="AR72" s="31"/>
      <c r="AS72" s="32"/>
      <c r="AT72" s="64"/>
      <c r="AU72" s="30">
        <v>2518</v>
      </c>
      <c r="AV72" s="31" t="str">
        <f>VLOOKUP(AU72,'RawData'!A:K,11)</f>
        <v>No</v>
      </c>
      <c r="AW72" s="31">
        <f>VLOOKUP(AU72,A:K,6,FALSE)</f>
        <v>343</v>
      </c>
      <c r="AX72" s="31"/>
      <c r="AY72" s="31"/>
      <c r="AZ72" s="32"/>
      <c r="BA72" s="64"/>
      <c r="BB72" s="31"/>
      <c r="BC72" s="55">
        <v>2518</v>
      </c>
      <c r="BD72" s="31" t="str">
        <f>VLOOKUP(BC72,'RawData'!A:K,11,FALSE)</f>
        <v>No</v>
      </c>
      <c r="BE72" s="31">
        <f>VLOOKUP(BC72,A:K,6,FALSE)</f>
        <v>343</v>
      </c>
      <c r="BF72" s="31"/>
      <c r="BG72" s="31"/>
      <c r="BH72" s="31"/>
      <c r="BI72" s="56"/>
      <c r="BJ72" s="64"/>
      <c r="BK72" s="64"/>
      <c r="BL72" s="64"/>
      <c r="BM72" s="68" t="s">
        <v>424</v>
      </c>
      <c r="BO72" s="64" t="str">
        <v>Acireale</v>
      </c>
      <c r="BP72" s="64" t="str">
        <f>VLOOKUP(BO72,BM:BM,1,FALSE)</f>
        <v>Acireale</v>
      </c>
      <c r="BQ72" s="64"/>
    </row>
    <row r="73" spans="1:69" ht="15" hidden="1">
      <c r="A73" s="12">
        <v>5052</v>
      </c>
      <c r="B73" s="3" t="s">
        <v>40</v>
      </c>
      <c r="C73" s="3" t="s">
        <v>41</v>
      </c>
      <c r="D73" s="23" t="s">
        <v>27</v>
      </c>
      <c r="E73" s="14">
        <v>2</v>
      </c>
      <c r="F73" s="14">
        <v>33</v>
      </c>
      <c r="G73" s="4">
        <v>26071</v>
      </c>
      <c r="H73" s="10">
        <v>10</v>
      </c>
      <c r="I73" s="2" t="s">
        <v>15</v>
      </c>
      <c r="J73" s="2" t="s">
        <v>15</v>
      </c>
      <c r="K73" s="2" t="s">
        <v>14</v>
      </c>
      <c r="L73" s="1"/>
      <c r="M73" s="64"/>
      <c r="N73" s="64"/>
      <c r="O73" s="64"/>
      <c r="P73" s="64">
        <f ca="1"/>
        <v>4382</v>
      </c>
      <c r="Q73" s="64" t="str">
        <f ca="1"/>
        <v>Cava de' Tirreni</v>
      </c>
      <c r="R73" s="64" t="str">
        <f ca="1"/>
        <v>SA</v>
      </c>
      <c r="S73" s="64"/>
      <c r="T73" s="64"/>
      <c r="U73" s="30">
        <v>2910</v>
      </c>
      <c r="V73" s="31">
        <f>SUMIF('RawData'!A:A,Operative_Fabio_Mencio!U73,'RawData'!F:F)</f>
        <v>105</v>
      </c>
      <c r="W73" s="31"/>
      <c r="X73" s="31" t="b">
        <f t="shared" si="3"/>
        <v>0</v>
      </c>
      <c r="Y73" s="32"/>
      <c r="Z73" s="31"/>
      <c r="AA73" s="31">
        <v>2910</v>
      </c>
      <c r="AB73" s="31" t="str">
        <f>VLOOKUP(Operative_Fabio_Mencio!AA73,'RawData'!A:K,9,FALSE)</f>
        <v>No</v>
      </c>
      <c r="AC73" s="31"/>
      <c r="AD73" s="32"/>
      <c r="AE73" s="31">
        <v>2910</v>
      </c>
      <c r="AF73" s="34">
        <f>VLOOKUP(Operative_Fabio_Mencio!AA73,'RawData'!A:K,7,FALSE)</f>
        <v>25115</v>
      </c>
      <c r="AG73" s="35">
        <f t="shared" ca="1" si="4"/>
        <v>57</v>
      </c>
      <c r="AH73" s="35" t="b">
        <f t="shared" ca="1" si="5"/>
        <v>0</v>
      </c>
      <c r="AI73" s="31"/>
      <c r="AJ73" s="31"/>
      <c r="AK73" s="31"/>
      <c r="AL73" s="32"/>
      <c r="AM73" s="64"/>
      <c r="AN73" s="64"/>
      <c r="AO73" s="30">
        <v>4553</v>
      </c>
      <c r="AP73" s="35">
        <f>VLOOKUP(AO73,'RawData'!A:K,8,FALSE)</f>
        <v>5</v>
      </c>
      <c r="AQ73" s="45" t="str">
        <f>VLOOKUP(AO73,'RawData'!A:K,9,FALSE)</f>
        <v>No</v>
      </c>
      <c r="AR73" s="31"/>
      <c r="AS73" s="32"/>
      <c r="AT73" s="64"/>
      <c r="AU73" s="30">
        <v>4553</v>
      </c>
      <c r="AV73" s="31" t="str">
        <f>VLOOKUP(AU73,'RawData'!A:K,11)</f>
        <v>Sì</v>
      </c>
      <c r="AW73" s="31">
        <f>VLOOKUP(AU73,A:K,6,FALSE)</f>
        <v>72</v>
      </c>
      <c r="AX73" s="31"/>
      <c r="AY73" s="31"/>
      <c r="AZ73" s="32"/>
      <c r="BA73" s="64"/>
      <c r="BB73" s="64"/>
      <c r="BC73" s="55">
        <v>4553</v>
      </c>
      <c r="BD73" s="31" t="str">
        <f>VLOOKUP(BC73,'RawData'!A:K,11,FALSE)</f>
        <v>No</v>
      </c>
      <c r="BE73" s="31">
        <f>VLOOKUP(BC73,A:K,6,FALSE)</f>
        <v>72</v>
      </c>
      <c r="BF73" s="31"/>
      <c r="BG73" s="31"/>
      <c r="BH73" s="31"/>
      <c r="BI73" s="56"/>
      <c r="BJ73" s="64"/>
      <c r="BK73" s="64"/>
      <c r="BL73" s="64"/>
      <c r="BM73" s="68" t="s">
        <v>425</v>
      </c>
      <c r="BO73" s="64" t="str">
        <v>Rovigo</v>
      </c>
      <c r="BP73" s="64" t="str">
        <f>VLOOKUP(BO73,BM:BM,1,FALSE)</f>
        <v>Rovigo</v>
      </c>
      <c r="BQ73" s="64"/>
    </row>
    <row r="74" spans="1:69" ht="15" hidden="1">
      <c r="A74" s="12">
        <v>2518</v>
      </c>
      <c r="B74" s="3" t="s">
        <v>42</v>
      </c>
      <c r="C74" s="3" t="s">
        <v>43</v>
      </c>
      <c r="D74" s="23" t="s">
        <v>44</v>
      </c>
      <c r="E74" s="14">
        <v>13</v>
      </c>
      <c r="F74" s="14">
        <v>343</v>
      </c>
      <c r="G74" s="4">
        <v>20379</v>
      </c>
      <c r="H74" s="10">
        <v>4</v>
      </c>
      <c r="I74" s="2" t="s">
        <v>15</v>
      </c>
      <c r="J74" s="2" t="s">
        <v>14</v>
      </c>
      <c r="K74" s="2" t="s">
        <v>14</v>
      </c>
      <c r="L74" s="1"/>
      <c r="M74" s="64"/>
      <c r="N74" s="64"/>
      <c r="O74" s="64"/>
      <c r="P74" s="64">
        <f ca="1"/>
        <v>2505</v>
      </c>
      <c r="Q74" s="64" t="str">
        <f ca="1"/>
        <v>Acireale</v>
      </c>
      <c r="R74" s="64" t="str">
        <f ca="1"/>
        <v>CT</v>
      </c>
      <c r="S74" s="64"/>
      <c r="T74" s="64"/>
      <c r="U74" s="30">
        <v>3700</v>
      </c>
      <c r="V74" s="31">
        <f>SUMIF('RawData'!A:A,Operative_Fabio_Mencio!U74,'RawData'!F:F)</f>
        <v>1386</v>
      </c>
      <c r="W74" s="31"/>
      <c r="X74" s="31" t="b">
        <f t="shared" si="3"/>
        <v>1</v>
      </c>
      <c r="Y74" s="32"/>
      <c r="Z74" s="31"/>
      <c r="AA74" s="31">
        <v>3700</v>
      </c>
      <c r="AB74" s="31" t="str">
        <f>VLOOKUP(Operative_Fabio_Mencio!AA74,'RawData'!A:K,9,FALSE)</f>
        <v>Sì</v>
      </c>
      <c r="AC74" s="31"/>
      <c r="AD74" s="32"/>
      <c r="AE74" s="31">
        <v>3700</v>
      </c>
      <c r="AF74" s="34">
        <f>VLOOKUP(Operative_Fabio_Mencio!AA74,'RawData'!A:K,7,FALSE)</f>
        <v>31679</v>
      </c>
      <c r="AG74" s="35">
        <f t="shared" ca="1" si="4"/>
        <v>39</v>
      </c>
      <c r="AH74" s="35" t="b">
        <f t="shared" ca="1" si="5"/>
        <v>0</v>
      </c>
      <c r="AI74" s="31"/>
      <c r="AJ74" s="31"/>
      <c r="AK74" s="31"/>
      <c r="AL74" s="32"/>
      <c r="AM74" s="64"/>
      <c r="AN74" s="64"/>
      <c r="AO74" s="30">
        <v>4343</v>
      </c>
      <c r="AP74" s="35">
        <f>VLOOKUP(AO74,'RawData'!A:K,8,FALSE)</f>
        <v>2</v>
      </c>
      <c r="AQ74" s="45" t="str">
        <f>VLOOKUP(AO74,'RawData'!A:K,9,FALSE)</f>
        <v>Sì</v>
      </c>
      <c r="AR74" s="31"/>
      <c r="AS74" s="32"/>
      <c r="AT74" s="64"/>
      <c r="AU74" s="30">
        <v>4343</v>
      </c>
      <c r="AV74" s="31" t="str">
        <f>VLOOKUP(AU74,'RawData'!A:K,11)</f>
        <v>Sì</v>
      </c>
      <c r="AW74" s="31">
        <f>VLOOKUP(AU74,A:K,6,FALSE)</f>
        <v>80</v>
      </c>
      <c r="AX74" s="31"/>
      <c r="AY74" s="31"/>
      <c r="AZ74" s="32"/>
      <c r="BA74" s="64"/>
      <c r="BB74" s="64"/>
      <c r="BC74" s="55">
        <v>4343</v>
      </c>
      <c r="BD74" s="31" t="str">
        <f>VLOOKUP(BC74,'RawData'!A:K,11,FALSE)</f>
        <v>No</v>
      </c>
      <c r="BE74" s="31">
        <f>VLOOKUP(BC74,A:K,6,FALSE)</f>
        <v>80</v>
      </c>
      <c r="BF74" s="31"/>
      <c r="BG74" s="31"/>
      <c r="BH74" s="31"/>
      <c r="BI74" s="56"/>
      <c r="BJ74" s="64"/>
      <c r="BK74" s="64"/>
      <c r="BL74" s="64"/>
      <c r="BM74" s="68" t="s">
        <v>426</v>
      </c>
      <c r="BO74" s="64" t="str">
        <v>Civitavecchia</v>
      </c>
      <c r="BP74" s="64" t="str">
        <f>VLOOKUP(BO74,BM:BM,1,FALSE)</f>
        <v>Civitavecchia</v>
      </c>
      <c r="BQ74" s="64"/>
    </row>
    <row r="75" spans="1:69" ht="15" hidden="1">
      <c r="A75" s="12">
        <v>4553</v>
      </c>
      <c r="B75" s="3" t="s">
        <v>45</v>
      </c>
      <c r="C75" s="3" t="s">
        <v>46</v>
      </c>
      <c r="D75" s="23" t="s">
        <v>44</v>
      </c>
      <c r="E75" s="14">
        <v>10</v>
      </c>
      <c r="F75" s="14">
        <v>72</v>
      </c>
      <c r="G75" s="4">
        <v>20585</v>
      </c>
      <c r="H75" s="10">
        <v>5</v>
      </c>
      <c r="I75" s="2" t="s">
        <v>14</v>
      </c>
      <c r="J75" s="2" t="s">
        <v>14</v>
      </c>
      <c r="K75" s="2" t="s">
        <v>14</v>
      </c>
      <c r="L75" s="1"/>
      <c r="M75" s="64"/>
      <c r="N75" s="64"/>
      <c r="O75" s="64"/>
      <c r="P75" s="64">
        <f ca="1"/>
        <v>4655</v>
      </c>
      <c r="Q75" s="64" t="str">
        <f ca="1"/>
        <v>Rovigo</v>
      </c>
      <c r="R75" s="64" t="str">
        <f ca="1"/>
        <v>RO</v>
      </c>
      <c r="S75" s="64"/>
      <c r="T75" s="64"/>
      <c r="U75" s="30">
        <v>5052</v>
      </c>
      <c r="V75" s="31">
        <f>SUMIF('RawData'!A:A,Operative_Fabio_Mencio!U75,'RawData'!F:F)</f>
        <v>33</v>
      </c>
      <c r="W75" s="31"/>
      <c r="X75" s="31" t="b">
        <f t="shared" si="3"/>
        <v>0</v>
      </c>
      <c r="Y75" s="32"/>
      <c r="Z75" s="31"/>
      <c r="AA75" s="31">
        <v>5052</v>
      </c>
      <c r="AB75" s="31" t="str">
        <f>VLOOKUP(Operative_Fabio_Mencio!AA75,'RawData'!A:K,9,FALSE)</f>
        <v>Sì</v>
      </c>
      <c r="AC75" s="31"/>
      <c r="AD75" s="32"/>
      <c r="AE75" s="31">
        <v>5052</v>
      </c>
      <c r="AF75" s="34">
        <f>VLOOKUP(Operative_Fabio_Mencio!AA75,'RawData'!A:K,7,FALSE)</f>
        <v>26071</v>
      </c>
      <c r="AG75" s="35">
        <f t="shared" ca="1" si="4"/>
        <v>55</v>
      </c>
      <c r="AH75" s="35" t="b">
        <f t="shared" ca="1" si="5"/>
        <v>0</v>
      </c>
      <c r="AI75" s="31"/>
      <c r="AJ75" s="31"/>
      <c r="AK75" s="31"/>
      <c r="AL75" s="32"/>
      <c r="AM75" s="64"/>
      <c r="AN75" s="64"/>
      <c r="AO75" s="30">
        <v>3939</v>
      </c>
      <c r="AP75" s="35">
        <f>VLOOKUP(AO75,'RawData'!A:K,8,FALSE)</f>
        <v>9</v>
      </c>
      <c r="AQ75" s="45" t="str">
        <f>VLOOKUP(AO75,'RawData'!A:K,9,FALSE)</f>
        <v>Sì</v>
      </c>
      <c r="AR75" s="31"/>
      <c r="AS75" s="32"/>
      <c r="AT75" s="64"/>
      <c r="AU75" s="30">
        <v>3939</v>
      </c>
      <c r="AV75" s="31" t="str">
        <f>VLOOKUP(AU75,'RawData'!A:K,11)</f>
        <v>Sì</v>
      </c>
      <c r="AW75" s="31">
        <f>VLOOKUP(AU75,A:K,6,FALSE)</f>
        <v>501</v>
      </c>
      <c r="AX75" s="31"/>
      <c r="AY75" s="31"/>
      <c r="AZ75" s="32"/>
      <c r="BA75" s="64"/>
      <c r="BB75" s="64"/>
      <c r="BC75" s="55">
        <v>3939</v>
      </c>
      <c r="BD75" s="31" t="str">
        <f>VLOOKUP(BC75,'RawData'!A:K,11,FALSE)</f>
        <v>Sì</v>
      </c>
      <c r="BE75" s="31">
        <f>VLOOKUP(BC75,A:K,6,FALSE)</f>
        <v>501</v>
      </c>
      <c r="BF75" s="31"/>
      <c r="BG75" s="31"/>
      <c r="BH75" s="31"/>
      <c r="BI75" s="56"/>
      <c r="BJ75" s="64"/>
      <c r="BK75" s="64"/>
      <c r="BL75" s="64"/>
      <c r="BM75" s="68" t="s">
        <v>427</v>
      </c>
      <c r="BO75" s="64" t="str">
        <v>Gallarate</v>
      </c>
      <c r="BP75" s="64" t="str">
        <f>VLOOKUP(BO75,BM:BM,1,FALSE)</f>
        <v>Gallarate</v>
      </c>
      <c r="BQ75" s="64"/>
    </row>
    <row r="76" spans="1:69" ht="15" hidden="1">
      <c r="A76" s="12">
        <v>4343</v>
      </c>
      <c r="B76" s="3" t="s">
        <v>47</v>
      </c>
      <c r="C76" s="3" t="s">
        <v>48</v>
      </c>
      <c r="D76" s="23" t="s">
        <v>27</v>
      </c>
      <c r="E76" s="14">
        <v>15</v>
      </c>
      <c r="F76" s="14">
        <v>80</v>
      </c>
      <c r="G76" s="4">
        <v>27395</v>
      </c>
      <c r="H76" s="10">
        <v>2</v>
      </c>
      <c r="I76" s="2" t="s">
        <v>15</v>
      </c>
      <c r="J76" s="2" t="s">
        <v>15</v>
      </c>
      <c r="K76" s="2" t="s">
        <v>14</v>
      </c>
      <c r="L76" s="1"/>
      <c r="M76" s="64"/>
      <c r="N76" s="64"/>
      <c r="O76" s="64"/>
      <c r="P76" s="64">
        <f ca="1"/>
        <v>5131</v>
      </c>
      <c r="Q76" s="64" t="str">
        <f ca="1"/>
        <v>Civitavecchia</v>
      </c>
      <c r="R76" s="64" t="str">
        <f ca="1"/>
        <v>RM</v>
      </c>
      <c r="S76" s="64"/>
      <c r="T76" s="64"/>
      <c r="U76" s="30">
        <v>2518</v>
      </c>
      <c r="V76" s="31">
        <f>SUMIF('RawData'!A:A,Operative_Fabio_Mencio!U76,'RawData'!F:F)</f>
        <v>343</v>
      </c>
      <c r="W76" s="31"/>
      <c r="X76" s="31" t="b">
        <f t="shared" si="3"/>
        <v>0</v>
      </c>
      <c r="Y76" s="32"/>
      <c r="Z76" s="31"/>
      <c r="AA76" s="31">
        <v>2518</v>
      </c>
      <c r="AB76" s="31" t="str">
        <f>VLOOKUP(Operative_Fabio_Mencio!AA76,'RawData'!A:K,9,FALSE)</f>
        <v>Sì</v>
      </c>
      <c r="AC76" s="31"/>
      <c r="AD76" s="32"/>
      <c r="AE76" s="31">
        <v>2518</v>
      </c>
      <c r="AF76" s="34">
        <f>VLOOKUP(Operative_Fabio_Mencio!AA76,'RawData'!A:K,7,FALSE)</f>
        <v>20379</v>
      </c>
      <c r="AG76" s="35">
        <f t="shared" ca="1" si="4"/>
        <v>70</v>
      </c>
      <c r="AH76" s="35" t="b">
        <f t="shared" ca="1" si="5"/>
        <v>0</v>
      </c>
      <c r="AI76" s="31"/>
      <c r="AJ76" s="31"/>
      <c r="AK76" s="31"/>
      <c r="AL76" s="32"/>
      <c r="AM76" s="64"/>
      <c r="AN76" s="64"/>
      <c r="AO76" s="30">
        <v>3564</v>
      </c>
      <c r="AP76" s="35">
        <f>VLOOKUP(AO76,'RawData'!A:K,8,FALSE)</f>
        <v>10</v>
      </c>
      <c r="AQ76" s="45" t="str">
        <f>VLOOKUP(AO76,'RawData'!A:K,9,FALSE)</f>
        <v>No</v>
      </c>
      <c r="AR76" s="31"/>
      <c r="AS76" s="32"/>
      <c r="AT76" s="64"/>
      <c r="AU76" s="30">
        <v>3564</v>
      </c>
      <c r="AV76" s="31" t="str">
        <f>VLOOKUP(AU76,'RawData'!A:K,11)</f>
        <v>Sì</v>
      </c>
      <c r="AW76" s="31">
        <f>VLOOKUP(AU76,A:K,6,FALSE)</f>
        <v>870</v>
      </c>
      <c r="AX76" s="31"/>
      <c r="AY76" s="31"/>
      <c r="AZ76" s="32"/>
      <c r="BA76" s="64"/>
      <c r="BB76" s="64"/>
      <c r="BC76" s="55">
        <v>3564</v>
      </c>
      <c r="BD76" s="31" t="str">
        <f>VLOOKUP(BC76,'RawData'!A:K,11,FALSE)</f>
        <v>No</v>
      </c>
      <c r="BE76" s="31">
        <f>VLOOKUP(BC76,A:K,6,FALSE)</f>
        <v>870</v>
      </c>
      <c r="BF76" s="31"/>
      <c r="BG76" s="31"/>
      <c r="BH76" s="31"/>
      <c r="BI76" s="56"/>
      <c r="BJ76" s="64"/>
      <c r="BK76" s="64"/>
      <c r="BL76" s="64"/>
      <c r="BM76" s="68" t="s">
        <v>428</v>
      </c>
      <c r="BO76" s="64" t="str">
        <v>Pordenone</v>
      </c>
      <c r="BP76" s="64" t="str">
        <f>VLOOKUP(BO76,BM:BM,1,FALSE)</f>
        <v>Pordenone</v>
      </c>
      <c r="BQ76" s="64"/>
    </row>
    <row r="77" spans="1:69" ht="15" hidden="1">
      <c r="A77" s="12">
        <v>3939</v>
      </c>
      <c r="B77" s="3" t="s">
        <v>49</v>
      </c>
      <c r="C77" s="3" t="s">
        <v>50</v>
      </c>
      <c r="D77" s="23" t="s">
        <v>44</v>
      </c>
      <c r="E77" s="14">
        <v>10</v>
      </c>
      <c r="F77" s="14">
        <v>501</v>
      </c>
      <c r="G77" s="4">
        <v>30252</v>
      </c>
      <c r="H77" s="10">
        <v>9</v>
      </c>
      <c r="I77" s="2" t="s">
        <v>15</v>
      </c>
      <c r="J77" s="2" t="s">
        <v>14</v>
      </c>
      <c r="K77" s="2" t="s">
        <v>15</v>
      </c>
      <c r="L77" s="1"/>
      <c r="M77" s="64"/>
      <c r="N77" s="64"/>
      <c r="O77" s="64"/>
      <c r="P77" s="64">
        <f ca="1"/>
        <v>4918</v>
      </c>
      <c r="Q77" s="64" t="str">
        <f ca="1"/>
        <v>Gallarate</v>
      </c>
      <c r="R77" s="64" t="str">
        <f ca="1"/>
        <v>VA</v>
      </c>
      <c r="S77" s="64"/>
      <c r="T77" s="64"/>
      <c r="U77" s="30">
        <v>4553</v>
      </c>
      <c r="V77" s="31">
        <f>SUMIF('RawData'!A:A,Operative_Fabio_Mencio!U77,'RawData'!F:F)</f>
        <v>72</v>
      </c>
      <c r="W77" s="31"/>
      <c r="X77" s="31" t="b">
        <f t="shared" si="3"/>
        <v>0</v>
      </c>
      <c r="Y77" s="32"/>
      <c r="Z77" s="31"/>
      <c r="AA77" s="31">
        <v>4553</v>
      </c>
      <c r="AB77" s="31" t="str">
        <f>VLOOKUP(Operative_Fabio_Mencio!AA77,'RawData'!A:K,9,FALSE)</f>
        <v>No</v>
      </c>
      <c r="AC77" s="31"/>
      <c r="AD77" s="32"/>
      <c r="AE77" s="31">
        <v>4553</v>
      </c>
      <c r="AF77" s="34">
        <f>VLOOKUP(Operative_Fabio_Mencio!AA77,'RawData'!A:K,7,FALSE)</f>
        <v>20585</v>
      </c>
      <c r="AG77" s="35">
        <f t="shared" ca="1" si="4"/>
        <v>70</v>
      </c>
      <c r="AH77" s="35" t="b">
        <f t="shared" ca="1" si="5"/>
        <v>0</v>
      </c>
      <c r="AI77" s="31"/>
      <c r="AJ77" s="31"/>
      <c r="AK77" s="31"/>
      <c r="AL77" s="32"/>
      <c r="AM77" s="64"/>
      <c r="AN77" s="64"/>
      <c r="AO77" s="30">
        <v>4924</v>
      </c>
      <c r="AP77" s="35">
        <f>VLOOKUP(AO77,'RawData'!A:K,8,FALSE)</f>
        <v>4</v>
      </c>
      <c r="AQ77" s="45" t="str">
        <f>VLOOKUP(AO77,'RawData'!A:K,9,FALSE)</f>
        <v>Sì</v>
      </c>
      <c r="AR77" s="31"/>
      <c r="AS77" s="32"/>
      <c r="AT77" s="64"/>
      <c r="AU77" s="30">
        <v>4924</v>
      </c>
      <c r="AV77" s="31" t="str">
        <f>VLOOKUP(AU77,'RawData'!A:K,11)</f>
        <v>Sì</v>
      </c>
      <c r="AW77" s="31">
        <f>VLOOKUP(AU77,A:K,6,FALSE)</f>
        <v>432</v>
      </c>
      <c r="AX77" s="31"/>
      <c r="AY77" s="31"/>
      <c r="AZ77" s="32"/>
      <c r="BA77" s="64"/>
      <c r="BB77" s="31"/>
      <c r="BC77" s="55">
        <v>4924</v>
      </c>
      <c r="BD77" s="31" t="str">
        <f>VLOOKUP(BC77,'RawData'!A:K,11,FALSE)</f>
        <v>Sì</v>
      </c>
      <c r="BE77" s="31">
        <f>VLOOKUP(BC77,A:K,6,FALSE)</f>
        <v>432</v>
      </c>
      <c r="BF77" s="31"/>
      <c r="BG77" s="31"/>
      <c r="BH77" s="31"/>
      <c r="BI77" s="56"/>
      <c r="BJ77" s="64"/>
      <c r="BK77" s="64"/>
      <c r="BL77" s="64"/>
      <c r="BM77" s="68" t="s">
        <v>429</v>
      </c>
      <c r="BO77" s="64" t="str">
        <v>Aversa</v>
      </c>
      <c r="BP77" s="64" t="str">
        <f>VLOOKUP(BO77,BM:BM,1,FALSE)</f>
        <v>Aversa</v>
      </c>
      <c r="BQ77" s="64"/>
    </row>
    <row r="78" spans="1:69" ht="15" hidden="1">
      <c r="A78" s="12">
        <v>3564</v>
      </c>
      <c r="B78" s="3" t="s">
        <v>51</v>
      </c>
      <c r="C78" s="3" t="s">
        <v>52</v>
      </c>
      <c r="D78" s="23" t="s">
        <v>53</v>
      </c>
      <c r="E78" s="14">
        <v>4</v>
      </c>
      <c r="F78" s="14">
        <v>870</v>
      </c>
      <c r="G78" s="4">
        <v>26477</v>
      </c>
      <c r="H78" s="10">
        <v>10</v>
      </c>
      <c r="I78" s="2" t="s">
        <v>14</v>
      </c>
      <c r="J78" s="2" t="s">
        <v>14</v>
      </c>
      <c r="K78" s="2" t="s">
        <v>14</v>
      </c>
      <c r="L78" s="1"/>
      <c r="M78" s="64"/>
      <c r="N78" s="64"/>
      <c r="O78" s="64"/>
      <c r="P78" s="64">
        <f ca="1"/>
        <v>3511</v>
      </c>
      <c r="Q78" s="64" t="str">
        <f ca="1"/>
        <v>Pordenone</v>
      </c>
      <c r="R78" s="64" t="str">
        <f ca="1"/>
        <v>PN</v>
      </c>
      <c r="S78" s="64"/>
      <c r="T78" s="64"/>
      <c r="U78" s="30">
        <v>4343</v>
      </c>
      <c r="V78" s="31">
        <f>SUMIF('RawData'!A:A,Operative_Fabio_Mencio!U78,'RawData'!F:F)</f>
        <v>80</v>
      </c>
      <c r="W78" s="31"/>
      <c r="X78" s="31" t="b">
        <f t="shared" si="3"/>
        <v>0</v>
      </c>
      <c r="Y78" s="32"/>
      <c r="Z78" s="31"/>
      <c r="AA78" s="31">
        <v>4343</v>
      </c>
      <c r="AB78" s="31" t="str">
        <f>VLOOKUP(Operative_Fabio_Mencio!AA78,'RawData'!A:K,9,FALSE)</f>
        <v>Sì</v>
      </c>
      <c r="AC78" s="31"/>
      <c r="AD78" s="32"/>
      <c r="AE78" s="31">
        <v>4343</v>
      </c>
      <c r="AF78" s="34">
        <f>VLOOKUP(Operative_Fabio_Mencio!AA78,'RawData'!A:K,7,FALSE)</f>
        <v>27395</v>
      </c>
      <c r="AG78" s="35">
        <f t="shared" ca="1" si="4"/>
        <v>51</v>
      </c>
      <c r="AH78" s="35" t="b">
        <f t="shared" ca="1" si="5"/>
        <v>0</v>
      </c>
      <c r="AI78" s="31"/>
      <c r="AJ78" s="31"/>
      <c r="AK78" s="31"/>
      <c r="AL78" s="32"/>
      <c r="AM78" s="64"/>
      <c r="AN78" s="64"/>
      <c r="AO78" s="30">
        <v>3067</v>
      </c>
      <c r="AP78" s="35">
        <f>VLOOKUP(AO78,'RawData'!A:K,8,FALSE)</f>
        <v>10</v>
      </c>
      <c r="AQ78" s="45" t="str">
        <f>VLOOKUP(AO78,'RawData'!A:K,9,FALSE)</f>
        <v>No</v>
      </c>
      <c r="AR78" s="31"/>
      <c r="AS78" s="32"/>
      <c r="AT78" s="64"/>
      <c r="AU78" s="30">
        <v>3067</v>
      </c>
      <c r="AV78" s="31" t="str">
        <f>VLOOKUP(AU78,'RawData'!A:K,11)</f>
        <v>No</v>
      </c>
      <c r="AW78" s="31">
        <f>VLOOKUP(AU78,A:K,6,FALSE)</f>
        <v>164</v>
      </c>
      <c r="AX78" s="31"/>
      <c r="AY78" s="31"/>
      <c r="AZ78" s="32"/>
      <c r="BA78" s="64"/>
      <c r="BB78" s="64"/>
      <c r="BC78" s="55">
        <v>3067</v>
      </c>
      <c r="BD78" s="31" t="str">
        <f>VLOOKUP(BC78,'RawData'!A:K,11,FALSE)</f>
        <v>No</v>
      </c>
      <c r="BE78" s="31">
        <f>VLOOKUP(BC78,A:K,6,FALSE)</f>
        <v>164</v>
      </c>
      <c r="BF78" s="31"/>
      <c r="BG78" s="31"/>
      <c r="BH78" s="31"/>
      <c r="BI78" s="56"/>
      <c r="BJ78" s="64"/>
      <c r="BK78" s="64"/>
      <c r="BL78" s="64"/>
      <c r="BM78" s="68" t="s">
        <v>430</v>
      </c>
      <c r="BO78" s="64" t="str">
        <v>Montesilvano</v>
      </c>
      <c r="BP78" s="64" t="str">
        <f>VLOOKUP(BO78,BM:BM,1,FALSE)</f>
        <v>Montesilvano</v>
      </c>
      <c r="BQ78" s="64"/>
    </row>
    <row r="79" spans="1:69" ht="15" hidden="1">
      <c r="A79" s="12">
        <v>4924</v>
      </c>
      <c r="B79" s="3" t="s">
        <v>54</v>
      </c>
      <c r="C79" s="3" t="s">
        <v>55</v>
      </c>
      <c r="D79" s="23" t="s">
        <v>18</v>
      </c>
      <c r="E79" s="14">
        <v>1</v>
      </c>
      <c r="F79" s="14">
        <v>432</v>
      </c>
      <c r="G79" s="4">
        <v>26551</v>
      </c>
      <c r="H79" s="10">
        <v>4</v>
      </c>
      <c r="I79" s="2" t="s">
        <v>15</v>
      </c>
      <c r="J79" s="2" t="s">
        <v>14</v>
      </c>
      <c r="K79" s="2" t="s">
        <v>15</v>
      </c>
      <c r="L79" s="1"/>
      <c r="M79" s="64"/>
      <c r="N79" s="64"/>
      <c r="O79" s="64"/>
      <c r="P79" s="64">
        <f ca="1"/>
        <v>5025</v>
      </c>
      <c r="Q79" s="64" t="str">
        <f ca="1"/>
        <v>Aversa</v>
      </c>
      <c r="R79" s="64" t="str">
        <f ca="1"/>
        <v>CE</v>
      </c>
      <c r="S79" s="64"/>
      <c r="T79" s="64"/>
      <c r="U79" s="30">
        <v>3939</v>
      </c>
      <c r="V79" s="31">
        <f>SUMIF('RawData'!A:A,Operative_Fabio_Mencio!U79,'RawData'!F:F)</f>
        <v>501</v>
      </c>
      <c r="W79" s="31"/>
      <c r="X79" s="31" t="b">
        <f t="shared" si="3"/>
        <v>1</v>
      </c>
      <c r="Y79" s="32"/>
      <c r="Z79" s="31"/>
      <c r="AA79" s="31">
        <v>3939</v>
      </c>
      <c r="AB79" s="31" t="str">
        <f>VLOOKUP(Operative_Fabio_Mencio!AA79,'RawData'!A:K,9,FALSE)</f>
        <v>Sì</v>
      </c>
      <c r="AC79" s="31"/>
      <c r="AD79" s="32"/>
      <c r="AE79" s="31">
        <v>3939</v>
      </c>
      <c r="AF79" s="34">
        <f>VLOOKUP(Operative_Fabio_Mencio!AA79,'RawData'!A:K,7,FALSE)</f>
        <v>30252</v>
      </c>
      <c r="AG79" s="35">
        <f t="shared" ca="1" si="4"/>
        <v>43</v>
      </c>
      <c r="AH79" s="35" t="b">
        <f t="shared" ca="1" si="5"/>
        <v>0</v>
      </c>
      <c r="AI79" s="31"/>
      <c r="AJ79" s="31"/>
      <c r="AK79" s="31"/>
      <c r="AL79" s="32"/>
      <c r="AM79" s="64"/>
      <c r="AN79" s="64"/>
      <c r="AO79" s="30">
        <v>3048</v>
      </c>
      <c r="AP79" s="35">
        <f>VLOOKUP(AO79,'RawData'!A:K,8,FALSE)</f>
        <v>6</v>
      </c>
      <c r="AQ79" s="45" t="str">
        <f>VLOOKUP(AO79,'RawData'!A:K,9,FALSE)</f>
        <v>No</v>
      </c>
      <c r="AR79" s="31"/>
      <c r="AS79" s="32"/>
      <c r="AT79" s="64"/>
      <c r="AU79" s="30">
        <v>3048</v>
      </c>
      <c r="AV79" s="31" t="str">
        <f>VLOOKUP(AU79,'RawData'!A:K,11)</f>
        <v>No</v>
      </c>
      <c r="AW79" s="31">
        <f>VLOOKUP(AU79,A:K,6,FALSE)</f>
        <v>312</v>
      </c>
      <c r="AX79" s="31"/>
      <c r="AY79" s="31"/>
      <c r="AZ79" s="32"/>
      <c r="BA79" s="64"/>
      <c r="BB79" s="31"/>
      <c r="BC79" s="55">
        <v>3048</v>
      </c>
      <c r="BD79" s="31" t="str">
        <f>VLOOKUP(BC79,'RawData'!A:K,11,FALSE)</f>
        <v>No</v>
      </c>
      <c r="BE79" s="31">
        <f>VLOOKUP(BC79,A:K,6,FALSE)</f>
        <v>312</v>
      </c>
      <c r="BF79" s="31"/>
      <c r="BG79" s="31"/>
      <c r="BH79" s="31"/>
      <c r="BI79" s="56"/>
      <c r="BJ79" s="64"/>
      <c r="BK79" s="64"/>
      <c r="BL79" s="64"/>
      <c r="BM79" s="68" t="s">
        <v>431</v>
      </c>
      <c r="BO79" s="64" t="str">
        <v>Mazara del Vallo</v>
      </c>
      <c r="BP79" s="64" t="str">
        <f>VLOOKUP(BO79,BM:BM,1,FALSE)</f>
        <v>Mazara del Vallo</v>
      </c>
      <c r="BQ79" s="64"/>
    </row>
    <row r="80" spans="1:69" ht="15" hidden="1">
      <c r="A80" s="12">
        <v>3067</v>
      </c>
      <c r="B80" s="3" t="s">
        <v>56</v>
      </c>
      <c r="C80" s="3" t="s">
        <v>57</v>
      </c>
      <c r="D80" s="23" t="s">
        <v>39</v>
      </c>
      <c r="E80" s="14">
        <v>14</v>
      </c>
      <c r="F80" s="14">
        <v>164</v>
      </c>
      <c r="G80" s="4">
        <v>34484</v>
      </c>
      <c r="H80" s="10">
        <v>10</v>
      </c>
      <c r="I80" s="2" t="s">
        <v>14</v>
      </c>
      <c r="J80" s="2" t="s">
        <v>15</v>
      </c>
      <c r="K80" s="2" t="s">
        <v>14</v>
      </c>
      <c r="L80" s="1"/>
      <c r="M80" s="64"/>
      <c r="N80" s="64"/>
      <c r="O80" s="64"/>
      <c r="P80" s="64">
        <f ca="1"/>
        <v>2987</v>
      </c>
      <c r="Q80" s="64" t="str">
        <f ca="1"/>
        <v>Montesilvano</v>
      </c>
      <c r="R80" s="64" t="str">
        <f ca="1"/>
        <v>PE</v>
      </c>
      <c r="S80" s="64"/>
      <c r="T80" s="64"/>
      <c r="U80" s="30">
        <v>3564</v>
      </c>
      <c r="V80" s="31">
        <f>SUMIF('RawData'!A:A,Operative_Fabio_Mencio!U80,'RawData'!F:F)</f>
        <v>870</v>
      </c>
      <c r="W80" s="31"/>
      <c r="X80" s="31" t="b">
        <f t="shared" si="3"/>
        <v>1</v>
      </c>
      <c r="Y80" s="32"/>
      <c r="Z80" s="31"/>
      <c r="AA80" s="31">
        <v>3564</v>
      </c>
      <c r="AB80" s="31" t="str">
        <f>VLOOKUP(Operative_Fabio_Mencio!AA80,'RawData'!A:K,9,FALSE)</f>
        <v>No</v>
      </c>
      <c r="AC80" s="31"/>
      <c r="AD80" s="32"/>
      <c r="AE80" s="31">
        <v>3564</v>
      </c>
      <c r="AF80" s="34">
        <f>VLOOKUP(Operative_Fabio_Mencio!AA80,'RawData'!A:K,7,FALSE)</f>
        <v>26477</v>
      </c>
      <c r="AG80" s="35">
        <f t="shared" ca="1" si="4"/>
        <v>53</v>
      </c>
      <c r="AH80" s="35" t="b">
        <f t="shared" ca="1" si="5"/>
        <v>0</v>
      </c>
      <c r="AI80" s="31"/>
      <c r="AJ80" s="31"/>
      <c r="AK80" s="31"/>
      <c r="AL80" s="32"/>
      <c r="AM80" s="64"/>
      <c r="AN80" s="64"/>
      <c r="AO80" s="30">
        <v>3380</v>
      </c>
      <c r="AP80" s="35">
        <f>VLOOKUP(AO80,'RawData'!A:K,8,FALSE)</f>
        <v>10</v>
      </c>
      <c r="AQ80" s="45" t="str">
        <f>VLOOKUP(AO80,'RawData'!A:K,9,FALSE)</f>
        <v>No</v>
      </c>
      <c r="AR80" s="31"/>
      <c r="AS80" s="32"/>
      <c r="AT80" s="64"/>
      <c r="AU80" s="30">
        <v>3380</v>
      </c>
      <c r="AV80" s="31" t="str">
        <f>VLOOKUP(AU80,'RawData'!A:K,11)</f>
        <v>Sì</v>
      </c>
      <c r="AW80" s="31">
        <f>VLOOKUP(AU80,A:K,6,FALSE)</f>
        <v>104</v>
      </c>
      <c r="AX80" s="31"/>
      <c r="AY80" s="31"/>
      <c r="AZ80" s="32"/>
      <c r="BA80" s="64"/>
      <c r="BB80" s="64"/>
      <c r="BC80" s="55">
        <v>3380</v>
      </c>
      <c r="BD80" s="31" t="str">
        <f>VLOOKUP(BC80,'RawData'!A:K,11,FALSE)</f>
        <v>Sì</v>
      </c>
      <c r="BE80" s="31">
        <f>VLOOKUP(BC80,A:K,6,FALSE)</f>
        <v>104</v>
      </c>
      <c r="BF80" s="31"/>
      <c r="BG80" s="31"/>
      <c r="BH80" s="31"/>
      <c r="BI80" s="56"/>
      <c r="BJ80" s="64"/>
      <c r="BK80" s="64"/>
      <c r="BL80" s="64"/>
      <c r="BM80" s="68" t="s">
        <v>432</v>
      </c>
      <c r="BO80" s="64" t="str">
        <v>Ascoli Piceno</v>
      </c>
      <c r="BP80" s="64" t="str">
        <f>VLOOKUP(BO80,BM:BM,1,FALSE)</f>
        <v>Ascoli Piceno</v>
      </c>
      <c r="BQ80" s="64"/>
    </row>
    <row r="81" spans="1:68" ht="15" hidden="1">
      <c r="A81" s="12">
        <v>3048</v>
      </c>
      <c r="B81" s="3" t="s">
        <v>58</v>
      </c>
      <c r="C81" s="3" t="s">
        <v>59</v>
      </c>
      <c r="D81" s="23" t="s">
        <v>36</v>
      </c>
      <c r="E81" s="14">
        <v>8</v>
      </c>
      <c r="F81" s="14">
        <v>312</v>
      </c>
      <c r="G81" s="4">
        <v>24100</v>
      </c>
      <c r="H81" s="10">
        <v>6</v>
      </c>
      <c r="I81" s="2" t="s">
        <v>14</v>
      </c>
      <c r="J81" s="2" t="s">
        <v>15</v>
      </c>
      <c r="K81" s="2" t="s">
        <v>14</v>
      </c>
      <c r="L81" s="1"/>
      <c r="M81" s="64"/>
      <c r="N81" s="64"/>
      <c r="O81" s="64"/>
      <c r="P81" s="64">
        <f ca="1"/>
        <v>2495</v>
      </c>
      <c r="Q81" s="64" t="str">
        <f ca="1"/>
        <v>Mazara del Vallo</v>
      </c>
      <c r="R81" s="64" t="str">
        <f ca="1"/>
        <v>TP</v>
      </c>
      <c r="S81" s="64"/>
      <c r="T81" s="64"/>
      <c r="U81" s="30">
        <v>4924</v>
      </c>
      <c r="V81" s="31">
        <f>SUMIF('RawData'!A:A,Operative_Fabio_Mencio!U81,'RawData'!F:F)</f>
        <v>432</v>
      </c>
      <c r="W81" s="31"/>
      <c r="X81" s="31" t="b">
        <f t="shared" si="3"/>
        <v>0</v>
      </c>
      <c r="Y81" s="32"/>
      <c r="Z81" s="31"/>
      <c r="AA81" s="31">
        <v>4924</v>
      </c>
      <c r="AB81" s="31" t="str">
        <f>VLOOKUP(Operative_Fabio_Mencio!AA81,'RawData'!A:K,9,FALSE)</f>
        <v>Sì</v>
      </c>
      <c r="AC81" s="31"/>
      <c r="AD81" s="32"/>
      <c r="AE81" s="31">
        <v>4924</v>
      </c>
      <c r="AF81" s="34">
        <f>VLOOKUP(Operative_Fabio_Mencio!AA81,'RawData'!A:K,7,FALSE)</f>
        <v>26551</v>
      </c>
      <c r="AG81" s="35">
        <f t="shared" ca="1" si="4"/>
        <v>53</v>
      </c>
      <c r="AH81" s="35" t="b">
        <f t="shared" ca="1" si="5"/>
        <v>0</v>
      </c>
      <c r="AI81" s="31"/>
      <c r="AJ81" s="31"/>
      <c r="AK81" s="31"/>
      <c r="AL81" s="32"/>
      <c r="AM81" s="64"/>
      <c r="AN81" s="64"/>
      <c r="AO81" s="30">
        <v>3077</v>
      </c>
      <c r="AP81" s="35">
        <f>VLOOKUP(AO81,'RawData'!A:K,8,FALSE)</f>
        <v>9</v>
      </c>
      <c r="AQ81" s="45" t="str">
        <f>VLOOKUP(AO81,'RawData'!A:K,9,FALSE)</f>
        <v>No</v>
      </c>
      <c r="AR81" s="31"/>
      <c r="AS81" s="32"/>
      <c r="AT81" s="64"/>
      <c r="AU81" s="30">
        <v>3077</v>
      </c>
      <c r="AV81" s="31" t="str">
        <f>VLOOKUP(AU81,'RawData'!A:K,11)</f>
        <v>No</v>
      </c>
      <c r="AW81" s="31">
        <f>VLOOKUP(AU81,A:K,6,FALSE)</f>
        <v>692</v>
      </c>
      <c r="AX81" s="31"/>
      <c r="AY81" s="31"/>
      <c r="AZ81" s="32"/>
      <c r="BA81" s="64"/>
      <c r="BB81" s="64"/>
      <c r="BC81" s="55">
        <v>3077</v>
      </c>
      <c r="BD81" s="31" t="str">
        <f>VLOOKUP(BC81,'RawData'!A:K,11,FALSE)</f>
        <v>No</v>
      </c>
      <c r="BE81" s="31">
        <f>VLOOKUP(BC81,A:K,6,FALSE)</f>
        <v>692</v>
      </c>
      <c r="BF81" s="31"/>
      <c r="BG81" s="31"/>
      <c r="BH81" s="31"/>
      <c r="BI81" s="56"/>
      <c r="BJ81" s="64"/>
      <c r="BK81" s="64"/>
      <c r="BL81" s="64"/>
      <c r="BM81" s="68" t="s">
        <v>433</v>
      </c>
      <c r="BO81" s="64" t="str">
        <v>Battipaglia</v>
      </c>
      <c r="BP81" s="64" t="str">
        <f>VLOOKUP(BO81,BM:BM,1,FALSE)</f>
        <v>Battipaglia</v>
      </c>
    </row>
    <row r="82" spans="1:68" ht="15" hidden="1">
      <c r="A82" s="12">
        <v>3380</v>
      </c>
      <c r="B82" s="3" t="s">
        <v>60</v>
      </c>
      <c r="C82" s="3" t="s">
        <v>61</v>
      </c>
      <c r="D82" s="23" t="s">
        <v>33</v>
      </c>
      <c r="E82" s="14">
        <v>1</v>
      </c>
      <c r="F82" s="14">
        <v>104</v>
      </c>
      <c r="G82" s="4">
        <v>35002</v>
      </c>
      <c r="H82" s="10">
        <v>10</v>
      </c>
      <c r="I82" s="2" t="s">
        <v>14</v>
      </c>
      <c r="J82" s="2" t="s">
        <v>15</v>
      </c>
      <c r="K82" s="2" t="s">
        <v>15</v>
      </c>
      <c r="L82" s="1"/>
      <c r="M82" s="64"/>
      <c r="N82" s="64"/>
      <c r="O82" s="64"/>
      <c r="P82" s="64">
        <f ca="1"/>
        <v>3883</v>
      </c>
      <c r="Q82" s="64" t="str">
        <f ca="1"/>
        <v>Ascoli Piceno</v>
      </c>
      <c r="R82" s="64" t="str">
        <f ca="1"/>
        <v>AP</v>
      </c>
      <c r="S82" s="64"/>
      <c r="T82" s="64"/>
      <c r="U82" s="30">
        <v>3067</v>
      </c>
      <c r="V82" s="31">
        <f>SUMIF('RawData'!A:A,Operative_Fabio_Mencio!U82,'RawData'!F:F)</f>
        <v>164</v>
      </c>
      <c r="W82" s="31"/>
      <c r="X82" s="31" t="b">
        <f t="shared" si="3"/>
        <v>0</v>
      </c>
      <c r="Y82" s="32"/>
      <c r="Z82" s="31"/>
      <c r="AA82" s="31">
        <v>3067</v>
      </c>
      <c r="AB82" s="31" t="str">
        <f>VLOOKUP(Operative_Fabio_Mencio!AA82,'RawData'!A:K,9,FALSE)</f>
        <v>No</v>
      </c>
      <c r="AC82" s="31"/>
      <c r="AD82" s="32"/>
      <c r="AE82" s="31">
        <v>3067</v>
      </c>
      <c r="AF82" s="34">
        <f>VLOOKUP(Operative_Fabio_Mencio!AA82,'RawData'!A:K,7,FALSE)</f>
        <v>34484</v>
      </c>
      <c r="AG82" s="35">
        <f t="shared" ca="1" si="4"/>
        <v>32</v>
      </c>
      <c r="AH82" s="35" t="b">
        <f t="shared" ca="1" si="5"/>
        <v>0</v>
      </c>
      <c r="AI82" s="31"/>
      <c r="AJ82" s="31"/>
      <c r="AK82" s="31"/>
      <c r="AL82" s="32"/>
      <c r="AM82" s="64"/>
      <c r="AN82" s="64"/>
      <c r="AO82" s="30">
        <v>4312</v>
      </c>
      <c r="AP82" s="35">
        <f>VLOOKUP(AO82,'RawData'!A:K,8,FALSE)</f>
        <v>1</v>
      </c>
      <c r="AQ82" s="45" t="str">
        <f>VLOOKUP(AO82,'RawData'!A:K,9,FALSE)</f>
        <v>Sì</v>
      </c>
      <c r="AR82" s="31"/>
      <c r="AS82" s="32"/>
      <c r="AT82" s="64"/>
      <c r="AU82" s="30">
        <v>4312</v>
      </c>
      <c r="AV82" s="31" t="str">
        <f>VLOOKUP(AU82,'RawData'!A:K,11)</f>
        <v>Sì</v>
      </c>
      <c r="AW82" s="31">
        <f>VLOOKUP(AU82,A:K,6,FALSE)</f>
        <v>374</v>
      </c>
      <c r="AX82" s="31"/>
      <c r="AY82" s="31"/>
      <c r="AZ82" s="32"/>
      <c r="BA82" s="64"/>
      <c r="BB82" s="31"/>
      <c r="BC82" s="55">
        <v>4312</v>
      </c>
      <c r="BD82" s="31" t="str">
        <f>VLOOKUP(BC82,'RawData'!A:K,11,FALSE)</f>
        <v>Sì</v>
      </c>
      <c r="BE82" s="31">
        <f>VLOOKUP(BC82,A:K,6,FALSE)</f>
        <v>374</v>
      </c>
      <c r="BF82" s="31"/>
      <c r="BG82" s="31"/>
      <c r="BH82" s="31"/>
      <c r="BI82" s="56"/>
      <c r="BJ82" s="64"/>
      <c r="BK82" s="64"/>
      <c r="BL82" s="64"/>
      <c r="BM82" s="68" t="s">
        <v>434</v>
      </c>
      <c r="BO82" s="64" t="str">
        <v>Campobasso</v>
      </c>
      <c r="BP82" s="64" t="str">
        <f>VLOOKUP(BO82,BM:BM,1,FALSE)</f>
        <v>Campobasso</v>
      </c>
    </row>
    <row r="83" spans="1:68" ht="15" hidden="1">
      <c r="A83" s="12">
        <v>3077</v>
      </c>
      <c r="B83" s="3" t="s">
        <v>62</v>
      </c>
      <c r="C83" s="3" t="s">
        <v>63</v>
      </c>
      <c r="D83" s="23" t="s">
        <v>64</v>
      </c>
      <c r="E83" s="14">
        <v>1</v>
      </c>
      <c r="F83" s="14">
        <v>692</v>
      </c>
      <c r="G83" s="4">
        <v>29621</v>
      </c>
      <c r="H83" s="10">
        <v>9</v>
      </c>
      <c r="I83" s="2" t="s">
        <v>14</v>
      </c>
      <c r="J83" s="2" t="s">
        <v>14</v>
      </c>
      <c r="K83" s="2" t="s">
        <v>14</v>
      </c>
      <c r="L83" s="1"/>
      <c r="M83" s="64"/>
      <c r="N83" s="64"/>
      <c r="O83" s="64"/>
      <c r="P83" s="64">
        <f ca="1"/>
        <v>4632</v>
      </c>
      <c r="Q83" s="64" t="str">
        <f ca="1"/>
        <v>Battipaglia</v>
      </c>
      <c r="R83" s="64" t="str">
        <f ca="1"/>
        <v>SA</v>
      </c>
      <c r="S83" s="64"/>
      <c r="T83" s="64"/>
      <c r="U83" s="30">
        <v>3048</v>
      </c>
      <c r="V83" s="31">
        <f>SUMIF('RawData'!A:A,Operative_Fabio_Mencio!U83,'RawData'!F:F)</f>
        <v>312</v>
      </c>
      <c r="W83" s="31"/>
      <c r="X83" s="31" t="b">
        <f t="shared" si="3"/>
        <v>0</v>
      </c>
      <c r="Y83" s="32"/>
      <c r="Z83" s="31"/>
      <c r="AA83" s="31">
        <v>3048</v>
      </c>
      <c r="AB83" s="31" t="str">
        <f>VLOOKUP(Operative_Fabio_Mencio!AA83,'RawData'!A:K,9,FALSE)</f>
        <v>No</v>
      </c>
      <c r="AC83" s="31"/>
      <c r="AD83" s="32"/>
      <c r="AE83" s="31">
        <v>3048</v>
      </c>
      <c r="AF83" s="34">
        <f>VLOOKUP(Operative_Fabio_Mencio!AA83,'RawData'!A:K,7,FALSE)</f>
        <v>24100</v>
      </c>
      <c r="AG83" s="35">
        <f t="shared" ca="1" si="4"/>
        <v>60</v>
      </c>
      <c r="AH83" s="35" t="b">
        <f t="shared" ca="1" si="5"/>
        <v>0</v>
      </c>
      <c r="AI83" s="31"/>
      <c r="AJ83" s="31"/>
      <c r="AK83" s="31"/>
      <c r="AL83" s="32"/>
      <c r="AM83" s="64"/>
      <c r="AN83" s="64"/>
      <c r="AO83" s="30">
        <v>3363</v>
      </c>
      <c r="AP83" s="35">
        <f>VLOOKUP(AO83,'RawData'!A:K,8,FALSE)</f>
        <v>8</v>
      </c>
      <c r="AQ83" s="45" t="str">
        <f>VLOOKUP(AO83,'RawData'!A:K,9,FALSE)</f>
        <v>Sì</v>
      </c>
      <c r="AR83" s="31"/>
      <c r="AS83" s="32"/>
      <c r="AT83" s="64"/>
      <c r="AU83" s="30">
        <v>3363</v>
      </c>
      <c r="AV83" s="31" t="str">
        <f>VLOOKUP(AU83,'RawData'!A:K,11)</f>
        <v>Sì</v>
      </c>
      <c r="AW83" s="31">
        <f>VLOOKUP(AU83,A:K,6,FALSE)</f>
        <v>670</v>
      </c>
      <c r="AX83" s="31"/>
      <c r="AY83" s="31"/>
      <c r="AZ83" s="32"/>
      <c r="BA83" s="64"/>
      <c r="BB83" s="64"/>
      <c r="BC83" s="55">
        <v>3363</v>
      </c>
      <c r="BD83" s="31" t="str">
        <f>VLOOKUP(BC83,'RawData'!A:K,11,FALSE)</f>
        <v>Sì</v>
      </c>
      <c r="BE83" s="31">
        <f>VLOOKUP(BC83,A:K,6,FALSE)</f>
        <v>670</v>
      </c>
      <c r="BF83" s="31"/>
      <c r="BG83" s="31"/>
      <c r="BH83" s="31"/>
      <c r="BI83" s="56"/>
      <c r="BJ83" s="64"/>
      <c r="BK83" s="64"/>
      <c r="BL83" s="64"/>
      <c r="BM83" s="68" t="s">
        <v>435</v>
      </c>
      <c r="BO83" s="64" t="str">
        <v>Scafati</v>
      </c>
      <c r="BP83" s="64" t="str">
        <f>VLOOKUP(BO83,BM:BM,1,FALSE)</f>
        <v>Scafati</v>
      </c>
    </row>
    <row r="84" spans="1:68" ht="15" hidden="1">
      <c r="A84" s="12">
        <v>4312</v>
      </c>
      <c r="B84" s="3" t="s">
        <v>65</v>
      </c>
      <c r="C84" s="3" t="s">
        <v>66</v>
      </c>
      <c r="D84" s="23" t="s">
        <v>33</v>
      </c>
      <c r="E84" s="14">
        <v>14</v>
      </c>
      <c r="F84" s="14">
        <v>374</v>
      </c>
      <c r="G84" s="4">
        <v>33842</v>
      </c>
      <c r="H84" s="10">
        <v>1</v>
      </c>
      <c r="I84" s="2" t="s">
        <v>15</v>
      </c>
      <c r="J84" s="2" t="s">
        <v>15</v>
      </c>
      <c r="K84" s="2" t="s">
        <v>15</v>
      </c>
      <c r="L84" s="1"/>
      <c r="M84" s="64"/>
      <c r="N84" s="64"/>
      <c r="O84" s="64"/>
      <c r="P84" s="64">
        <f ca="1"/>
        <v>3676</v>
      </c>
      <c r="Q84" s="64" t="str">
        <f ca="1"/>
        <v>Campobasso</v>
      </c>
      <c r="R84" s="64" t="str">
        <f ca="1"/>
        <v>CB</v>
      </c>
      <c r="S84" s="64"/>
      <c r="T84" s="64"/>
      <c r="U84" s="30">
        <v>3380</v>
      </c>
      <c r="V84" s="31">
        <f>SUMIF('RawData'!A:A,Operative_Fabio_Mencio!U84,'RawData'!F:F)</f>
        <v>104</v>
      </c>
      <c r="W84" s="31"/>
      <c r="X84" s="31" t="b">
        <f t="shared" si="3"/>
        <v>0</v>
      </c>
      <c r="Y84" s="32"/>
      <c r="Z84" s="31"/>
      <c r="AA84" s="31">
        <v>3380</v>
      </c>
      <c r="AB84" s="31" t="str">
        <f>VLOOKUP(Operative_Fabio_Mencio!AA84,'RawData'!A:K,9,FALSE)</f>
        <v>No</v>
      </c>
      <c r="AC84" s="31"/>
      <c r="AD84" s="32"/>
      <c r="AE84" s="31">
        <v>3380</v>
      </c>
      <c r="AF84" s="34">
        <f>VLOOKUP(Operative_Fabio_Mencio!AA84,'RawData'!A:K,7,FALSE)</f>
        <v>35002</v>
      </c>
      <c r="AG84" s="35">
        <f t="shared" ca="1" si="4"/>
        <v>30</v>
      </c>
      <c r="AH84" s="35" t="b">
        <f t="shared" ca="1" si="5"/>
        <v>0</v>
      </c>
      <c r="AI84" s="31"/>
      <c r="AJ84" s="31"/>
      <c r="AK84" s="31"/>
      <c r="AL84" s="32"/>
      <c r="AM84" s="64"/>
      <c r="AN84" s="64"/>
      <c r="AO84" s="30">
        <v>2986</v>
      </c>
      <c r="AP84" s="35">
        <f>VLOOKUP(AO84,'RawData'!A:K,8,FALSE)</f>
        <v>8</v>
      </c>
      <c r="AQ84" s="45" t="str">
        <f>VLOOKUP(AO84,'RawData'!A:K,9,FALSE)</f>
        <v>Sì</v>
      </c>
      <c r="AR84" s="31"/>
      <c r="AS84" s="32"/>
      <c r="AT84" s="64"/>
      <c r="AU84" s="30">
        <v>2986</v>
      </c>
      <c r="AV84" s="31" t="str">
        <f>VLOOKUP(AU84,'RawData'!A:K,11)</f>
        <v>No</v>
      </c>
      <c r="AW84" s="31">
        <f>VLOOKUP(AU84,A:K,6,FALSE)</f>
        <v>85</v>
      </c>
      <c r="AX84" s="31"/>
      <c r="AY84" s="31"/>
      <c r="AZ84" s="32"/>
      <c r="BA84" s="64"/>
      <c r="BB84" s="31"/>
      <c r="BC84" s="55">
        <v>2986</v>
      </c>
      <c r="BD84" s="31" t="str">
        <f>VLOOKUP(BC84,'RawData'!A:K,11,FALSE)</f>
        <v>No</v>
      </c>
      <c r="BE84" s="31">
        <f>VLOOKUP(BC84,A:K,6,FALSE)</f>
        <v>85</v>
      </c>
      <c r="BF84" s="31"/>
      <c r="BG84" s="31"/>
      <c r="BH84" s="31"/>
      <c r="BI84" s="56"/>
      <c r="BJ84" s="64"/>
      <c r="BK84" s="64"/>
      <c r="BL84" s="64"/>
      <c r="BM84" s="68" t="s">
        <v>436</v>
      </c>
      <c r="BO84" s="64" t="str">
        <v>Casalnuovo di Napoli</v>
      </c>
      <c r="BP84" s="64" t="str">
        <f>VLOOKUP(BO84,BM:BM,1,FALSE)</f>
        <v>Casalnuovo di Napoli</v>
      </c>
    </row>
    <row r="85" spans="1:68" ht="15" hidden="1">
      <c r="A85" s="12">
        <v>3363</v>
      </c>
      <c r="B85" s="3" t="s">
        <v>67</v>
      </c>
      <c r="C85" s="3" t="s">
        <v>68</v>
      </c>
      <c r="D85" s="23" t="s">
        <v>33</v>
      </c>
      <c r="E85" s="14">
        <v>7</v>
      </c>
      <c r="F85" s="14">
        <v>670</v>
      </c>
      <c r="G85" s="4">
        <v>24941</v>
      </c>
      <c r="H85" s="10">
        <v>8</v>
      </c>
      <c r="I85" s="2" t="s">
        <v>15</v>
      </c>
      <c r="J85" s="2" t="s">
        <v>15</v>
      </c>
      <c r="K85" s="2" t="s">
        <v>15</v>
      </c>
      <c r="L85" s="1"/>
      <c r="M85" s="64"/>
      <c r="N85" s="64"/>
      <c r="O85" s="64"/>
      <c r="P85" s="64">
        <f ca="1"/>
        <v>5079</v>
      </c>
      <c r="Q85" s="64" t="str">
        <f ca="1"/>
        <v>Scafati</v>
      </c>
      <c r="R85" s="64" t="str">
        <f ca="1"/>
        <v>SA</v>
      </c>
      <c r="S85" s="64"/>
      <c r="T85" s="64"/>
      <c r="U85" s="30">
        <v>3077</v>
      </c>
      <c r="V85" s="31">
        <f>SUMIF('RawData'!A:A,Operative_Fabio_Mencio!U85,'RawData'!F:F)</f>
        <v>692</v>
      </c>
      <c r="W85" s="31"/>
      <c r="X85" s="31" t="b">
        <f t="shared" si="3"/>
        <v>1</v>
      </c>
      <c r="Y85" s="32"/>
      <c r="Z85" s="31"/>
      <c r="AA85" s="31">
        <v>3077</v>
      </c>
      <c r="AB85" s="31" t="str">
        <f>VLOOKUP(Operative_Fabio_Mencio!AA85,'RawData'!A:K,9,FALSE)</f>
        <v>No</v>
      </c>
      <c r="AC85" s="31"/>
      <c r="AD85" s="32"/>
      <c r="AE85" s="31">
        <v>3077</v>
      </c>
      <c r="AF85" s="34">
        <f>VLOOKUP(Operative_Fabio_Mencio!AA85,'RawData'!A:K,7,FALSE)</f>
        <v>29621</v>
      </c>
      <c r="AG85" s="35">
        <f t="shared" ca="1" si="4"/>
        <v>45</v>
      </c>
      <c r="AH85" s="35" t="b">
        <f t="shared" ca="1" si="5"/>
        <v>0</v>
      </c>
      <c r="AI85" s="31"/>
      <c r="AJ85" s="31"/>
      <c r="AK85" s="31"/>
      <c r="AL85" s="32"/>
      <c r="AM85" s="64"/>
      <c r="AN85" s="64"/>
      <c r="AO85" s="30">
        <v>3215</v>
      </c>
      <c r="AP85" s="35">
        <f>VLOOKUP(AO85,'RawData'!A:K,8,FALSE)</f>
        <v>2</v>
      </c>
      <c r="AQ85" s="45" t="str">
        <f>VLOOKUP(AO85,'RawData'!A:K,9,FALSE)</f>
        <v>No</v>
      </c>
      <c r="AR85" s="31"/>
      <c r="AS85" s="32"/>
      <c r="AT85" s="64"/>
      <c r="AU85" s="30">
        <v>3215</v>
      </c>
      <c r="AV85" s="31" t="str">
        <f>VLOOKUP(AU85,'RawData'!A:K,11)</f>
        <v>Sì</v>
      </c>
      <c r="AW85" s="31">
        <f>VLOOKUP(AU85,A:K,6,FALSE)</f>
        <v>771</v>
      </c>
      <c r="AX85" s="31"/>
      <c r="AY85" s="31"/>
      <c r="AZ85" s="32"/>
      <c r="BA85" s="64"/>
      <c r="BB85" s="31"/>
      <c r="BC85" s="55">
        <v>3215</v>
      </c>
      <c r="BD85" s="31" t="str">
        <f>VLOOKUP(BC85,'RawData'!A:K,11,FALSE)</f>
        <v>Sì</v>
      </c>
      <c r="BE85" s="31">
        <f>VLOOKUP(BC85,A:K,6,FALSE)</f>
        <v>771</v>
      </c>
      <c r="BF85" s="31"/>
      <c r="BG85" s="31"/>
      <c r="BH85" s="31"/>
      <c r="BI85" s="56"/>
      <c r="BJ85" s="64"/>
      <c r="BK85" s="64"/>
      <c r="BL85" s="64"/>
      <c r="BM85" s="68" t="s">
        <v>437</v>
      </c>
      <c r="BO85" s="64" t="str">
        <v>Rho</v>
      </c>
      <c r="BP85" s="64" t="str">
        <f>VLOOKUP(BO85,BM:BM,1,FALSE)</f>
        <v>Rho</v>
      </c>
    </row>
    <row r="86" spans="1:68" ht="15" hidden="1">
      <c r="A86" s="12">
        <v>2986</v>
      </c>
      <c r="B86" s="3" t="s">
        <v>69</v>
      </c>
      <c r="C86" s="3" t="s">
        <v>70</v>
      </c>
      <c r="D86" s="23" t="s">
        <v>71</v>
      </c>
      <c r="E86" s="14">
        <v>15</v>
      </c>
      <c r="F86" s="14">
        <v>85</v>
      </c>
      <c r="G86" s="4">
        <v>31483</v>
      </c>
      <c r="H86" s="10">
        <v>8</v>
      </c>
      <c r="I86" s="2" t="s">
        <v>15</v>
      </c>
      <c r="J86" s="2" t="s">
        <v>14</v>
      </c>
      <c r="K86" s="2" t="s">
        <v>14</v>
      </c>
      <c r="L86" s="1"/>
      <c r="M86" s="64"/>
      <c r="N86" s="64"/>
      <c r="O86" s="64"/>
      <c r="P86" s="64">
        <f ca="1"/>
        <v>3286</v>
      </c>
      <c r="Q86" s="64" t="str">
        <f ca="1"/>
        <v>Casalnuovo di Napoli</v>
      </c>
      <c r="R86" s="64" t="str">
        <f ca="1"/>
        <v>NA</v>
      </c>
      <c r="S86" s="64"/>
      <c r="T86" s="64"/>
      <c r="U86" s="30">
        <v>4312</v>
      </c>
      <c r="V86" s="31">
        <f>SUMIF('RawData'!A:A,Operative_Fabio_Mencio!U86,'RawData'!F:F)</f>
        <v>374</v>
      </c>
      <c r="W86" s="31"/>
      <c r="X86" s="31" t="b">
        <f t="shared" si="3"/>
        <v>0</v>
      </c>
      <c r="Y86" s="32"/>
      <c r="Z86" s="31"/>
      <c r="AA86" s="31">
        <v>4312</v>
      </c>
      <c r="AB86" s="31" t="str">
        <f>VLOOKUP(Operative_Fabio_Mencio!AA86,'RawData'!A:K,9,FALSE)</f>
        <v>Sì</v>
      </c>
      <c r="AC86" s="31"/>
      <c r="AD86" s="32"/>
      <c r="AE86" s="31">
        <v>4312</v>
      </c>
      <c r="AF86" s="34">
        <f>VLOOKUP(Operative_Fabio_Mencio!AA86,'RawData'!A:K,7,FALSE)</f>
        <v>33842</v>
      </c>
      <c r="AG86" s="35">
        <f t="shared" ca="1" si="4"/>
        <v>33</v>
      </c>
      <c r="AH86" s="35" t="b">
        <f t="shared" ca="1" si="5"/>
        <v>0</v>
      </c>
      <c r="AI86" s="31"/>
      <c r="AJ86" s="31"/>
      <c r="AK86" s="31"/>
      <c r="AL86" s="32"/>
      <c r="AM86" s="64"/>
      <c r="AN86" s="64"/>
      <c r="AO86" s="30">
        <v>3753</v>
      </c>
      <c r="AP86" s="35">
        <f>VLOOKUP(AO86,'RawData'!A:K,8,FALSE)</f>
        <v>9</v>
      </c>
      <c r="AQ86" s="45" t="str">
        <f>VLOOKUP(AO86,'RawData'!A:K,9,FALSE)</f>
        <v>Sì</v>
      </c>
      <c r="AR86" s="31"/>
      <c r="AS86" s="32"/>
      <c r="AT86" s="64"/>
      <c r="AU86" s="30">
        <v>3753</v>
      </c>
      <c r="AV86" s="31" t="str">
        <f>VLOOKUP(AU86,'RawData'!A:K,11)</f>
        <v>Sì</v>
      </c>
      <c r="AW86" s="31">
        <f>VLOOKUP(AU86,A:K,6,FALSE)</f>
        <v>421</v>
      </c>
      <c r="AX86" s="31"/>
      <c r="AY86" s="31"/>
      <c r="AZ86" s="32"/>
      <c r="BA86" s="64"/>
      <c r="BB86" s="64"/>
      <c r="BC86" s="55">
        <v>3753</v>
      </c>
      <c r="BD86" s="31" t="str">
        <f>VLOOKUP(BC86,'RawData'!A:K,11,FALSE)</f>
        <v>No</v>
      </c>
      <c r="BE86" s="31">
        <f>VLOOKUP(BC86,A:K,6,FALSE)</f>
        <v>421</v>
      </c>
      <c r="BF86" s="31"/>
      <c r="BG86" s="31"/>
      <c r="BH86" s="31"/>
      <c r="BI86" s="56"/>
      <c r="BJ86" s="64"/>
      <c r="BK86" s="64"/>
      <c r="BL86" s="64"/>
      <c r="BM86" s="68" t="s">
        <v>438</v>
      </c>
      <c r="BO86" s="64" t="str">
        <v>Chioggia</v>
      </c>
      <c r="BP86" s="64" t="str">
        <f>VLOOKUP(BO86,BM:BM,1,FALSE)</f>
        <v>Chioggia</v>
      </c>
    </row>
    <row r="87" spans="1:68" ht="15" hidden="1">
      <c r="A87" s="12">
        <v>3215</v>
      </c>
      <c r="B87" s="3" t="s">
        <v>72</v>
      </c>
      <c r="C87" s="3" t="s">
        <v>73</v>
      </c>
      <c r="D87" s="23" t="s">
        <v>36</v>
      </c>
      <c r="E87" s="14">
        <v>14</v>
      </c>
      <c r="F87" s="14">
        <v>771</v>
      </c>
      <c r="G87" s="4">
        <v>29033</v>
      </c>
      <c r="H87" s="10">
        <v>2</v>
      </c>
      <c r="I87" s="2" t="s">
        <v>14</v>
      </c>
      <c r="J87" s="2" t="s">
        <v>15</v>
      </c>
      <c r="K87" s="2" t="s">
        <v>15</v>
      </c>
      <c r="L87" s="1"/>
      <c r="M87" s="64"/>
      <c r="N87" s="64"/>
      <c r="O87" s="64"/>
      <c r="P87" s="64">
        <f ca="1"/>
        <v>4885</v>
      </c>
      <c r="Q87" s="64" t="str">
        <f ca="1"/>
        <v>Rho</v>
      </c>
      <c r="R87" s="64" t="str">
        <f ca="1"/>
        <v>MI</v>
      </c>
      <c r="S87" s="64"/>
      <c r="T87" s="64"/>
      <c r="U87" s="30">
        <v>3363</v>
      </c>
      <c r="V87" s="31">
        <f>SUMIF('RawData'!A:A,Operative_Fabio_Mencio!U87,'RawData'!F:F)</f>
        <v>728</v>
      </c>
      <c r="W87" s="31"/>
      <c r="X87" s="31" t="b">
        <f t="shared" si="3"/>
        <v>1</v>
      </c>
      <c r="Y87" s="32"/>
      <c r="Z87" s="31"/>
      <c r="AA87" s="31">
        <v>3363</v>
      </c>
      <c r="AB87" s="31" t="str">
        <f>VLOOKUP(Operative_Fabio_Mencio!AA87,'RawData'!A:K,9,FALSE)</f>
        <v>Sì</v>
      </c>
      <c r="AC87" s="31"/>
      <c r="AD87" s="32"/>
      <c r="AE87" s="31">
        <v>3363</v>
      </c>
      <c r="AF87" s="34">
        <f>VLOOKUP(Operative_Fabio_Mencio!AA87,'RawData'!A:K,7,FALSE)</f>
        <v>24941</v>
      </c>
      <c r="AG87" s="35">
        <f t="shared" ca="1" si="4"/>
        <v>58</v>
      </c>
      <c r="AH87" s="35" t="b">
        <f t="shared" ca="1" si="5"/>
        <v>0</v>
      </c>
      <c r="AI87" s="31"/>
      <c r="AJ87" s="31"/>
      <c r="AK87" s="31"/>
      <c r="AL87" s="32"/>
      <c r="AM87" s="64"/>
      <c r="AN87" s="64"/>
      <c r="AO87" s="30">
        <v>5529</v>
      </c>
      <c r="AP87" s="35">
        <f>VLOOKUP(AO87,'RawData'!A:K,8,FALSE)</f>
        <v>5</v>
      </c>
      <c r="AQ87" s="45" t="str">
        <f>VLOOKUP(AO87,'RawData'!A:K,9,FALSE)</f>
        <v>No</v>
      </c>
      <c r="AR87" s="31"/>
      <c r="AS87" s="32"/>
      <c r="AT87" s="64"/>
      <c r="AU87" s="30">
        <v>5529</v>
      </c>
      <c r="AV87" s="31" t="str">
        <f>VLOOKUP(AU87,'RawData'!A:K,11)</f>
        <v>Sì</v>
      </c>
      <c r="AW87" s="31">
        <f>VLOOKUP(AU87,A:K,6,FALSE)</f>
        <v>851</v>
      </c>
      <c r="AX87" s="31"/>
      <c r="AY87" s="31"/>
      <c r="AZ87" s="32"/>
      <c r="BA87" s="64"/>
      <c r="BB87" s="31"/>
      <c r="BC87" s="55">
        <v>5529</v>
      </c>
      <c r="BD87" s="31" t="str">
        <f>VLOOKUP(BC87,'RawData'!A:K,11,FALSE)</f>
        <v>No</v>
      </c>
      <c r="BE87" s="31">
        <f>VLOOKUP(BC87,A:K,6,FALSE)</f>
        <v>851</v>
      </c>
      <c r="BF87" s="31"/>
      <c r="BG87" s="31"/>
      <c r="BH87" s="31"/>
      <c r="BI87" s="56"/>
      <c r="BJ87" s="64"/>
      <c r="BK87" s="64"/>
      <c r="BL87" s="64"/>
      <c r="BM87" s="68" t="s">
        <v>439</v>
      </c>
      <c r="BO87" s="64" t="str">
        <v>Scandicci</v>
      </c>
      <c r="BP87" s="64" t="str">
        <f>VLOOKUP(BO87,BM:BM,1,FALSE)</f>
        <v>Scandicci</v>
      </c>
    </row>
    <row r="88" spans="1:68" ht="15" hidden="1">
      <c r="A88" s="12">
        <v>3753</v>
      </c>
      <c r="B88" s="3" t="s">
        <v>74</v>
      </c>
      <c r="C88" s="3" t="s">
        <v>75</v>
      </c>
      <c r="D88" s="23" t="s">
        <v>33</v>
      </c>
      <c r="E88" s="14">
        <v>6</v>
      </c>
      <c r="F88" s="14">
        <v>421</v>
      </c>
      <c r="G88" s="4">
        <v>21163</v>
      </c>
      <c r="H88" s="10">
        <v>9</v>
      </c>
      <c r="I88" s="2" t="s">
        <v>15</v>
      </c>
      <c r="J88" s="2" t="s">
        <v>14</v>
      </c>
      <c r="K88" s="2" t="s">
        <v>14</v>
      </c>
      <c r="L88" s="1"/>
      <c r="M88" s="64"/>
      <c r="N88" s="64"/>
      <c r="O88" s="64"/>
      <c r="P88" s="64">
        <f ca="1"/>
        <v>4936</v>
      </c>
      <c r="Q88" s="64" t="str">
        <f ca="1"/>
        <v>Chioggia</v>
      </c>
      <c r="R88" s="64" t="str">
        <f ca="1"/>
        <v>VE</v>
      </c>
      <c r="S88" s="64"/>
      <c r="T88" s="64"/>
      <c r="U88" s="30">
        <v>2986</v>
      </c>
      <c r="V88" s="31">
        <f>SUMIF('RawData'!A:A,Operative_Fabio_Mencio!U88,'RawData'!F:F)</f>
        <v>85</v>
      </c>
      <c r="W88" s="31"/>
      <c r="X88" s="31" t="b">
        <f t="shared" si="3"/>
        <v>0</v>
      </c>
      <c r="Y88" s="32"/>
      <c r="Z88" s="31"/>
      <c r="AA88" s="31">
        <v>2986</v>
      </c>
      <c r="AB88" s="31" t="str">
        <f>VLOOKUP(Operative_Fabio_Mencio!AA88,'RawData'!A:K,9,FALSE)</f>
        <v>Sì</v>
      </c>
      <c r="AC88" s="31"/>
      <c r="AD88" s="32"/>
      <c r="AE88" s="31">
        <v>2986</v>
      </c>
      <c r="AF88" s="34">
        <f>VLOOKUP(Operative_Fabio_Mencio!AA88,'RawData'!A:K,7,FALSE)</f>
        <v>31483</v>
      </c>
      <c r="AG88" s="35">
        <f t="shared" ca="1" si="4"/>
        <v>40</v>
      </c>
      <c r="AH88" s="35" t="b">
        <f t="shared" ca="1" si="5"/>
        <v>0</v>
      </c>
      <c r="AI88" s="31"/>
      <c r="AJ88" s="31"/>
      <c r="AK88" s="31"/>
      <c r="AL88" s="32"/>
      <c r="AM88" s="64"/>
      <c r="AN88" s="64"/>
      <c r="AO88" s="30">
        <v>4046</v>
      </c>
      <c r="AP88" s="35">
        <f>VLOOKUP(AO88,'RawData'!A:K,8,FALSE)</f>
        <v>2</v>
      </c>
      <c r="AQ88" s="45" t="str">
        <f>VLOOKUP(AO88,'RawData'!A:K,9,FALSE)</f>
        <v>No</v>
      </c>
      <c r="AR88" s="31"/>
      <c r="AS88" s="32"/>
      <c r="AT88" s="64"/>
      <c r="AU88" s="30">
        <v>4046</v>
      </c>
      <c r="AV88" s="31" t="str">
        <f>VLOOKUP(AU88,'RawData'!A:K,11)</f>
        <v>Sì</v>
      </c>
      <c r="AW88" s="31">
        <f>VLOOKUP(AU88,A:K,6,FALSE)</f>
        <v>129</v>
      </c>
      <c r="AX88" s="31"/>
      <c r="AY88" s="31"/>
      <c r="AZ88" s="32"/>
      <c r="BA88" s="64"/>
      <c r="BB88" s="64"/>
      <c r="BC88" s="55">
        <v>4046</v>
      </c>
      <c r="BD88" s="31" t="str">
        <f>VLOOKUP(BC88,'RawData'!A:K,11,FALSE)</f>
        <v>Sì</v>
      </c>
      <c r="BE88" s="31">
        <f>VLOOKUP(BC88,A:K,6,FALSE)</f>
        <v>129</v>
      </c>
      <c r="BF88" s="31"/>
      <c r="BG88" s="31"/>
      <c r="BH88" s="31"/>
      <c r="BI88" s="56"/>
      <c r="BJ88" s="64"/>
      <c r="BK88" s="64"/>
      <c r="BL88" s="64"/>
      <c r="BM88" s="68" t="s">
        <v>440</v>
      </c>
      <c r="BO88" s="64" t="str">
        <v>Collegno</v>
      </c>
      <c r="BP88" s="64" t="str">
        <f>VLOOKUP(BO88,BM:BM,1,FALSE)</f>
        <v>Collegno</v>
      </c>
    </row>
    <row r="89" spans="1:68" ht="15" hidden="1">
      <c r="A89" s="12">
        <v>5529</v>
      </c>
      <c r="B89" s="3" t="s">
        <v>76</v>
      </c>
      <c r="C89" s="3" t="s">
        <v>77</v>
      </c>
      <c r="D89" s="23" t="s">
        <v>78</v>
      </c>
      <c r="E89" s="14">
        <v>13</v>
      </c>
      <c r="F89" s="14">
        <v>851</v>
      </c>
      <c r="G89" s="4">
        <v>34176</v>
      </c>
      <c r="H89" s="10">
        <v>5</v>
      </c>
      <c r="I89" s="2" t="s">
        <v>14</v>
      </c>
      <c r="J89" s="2" t="s">
        <v>14</v>
      </c>
      <c r="K89" s="2" t="s">
        <v>14</v>
      </c>
      <c r="L89" s="1"/>
      <c r="M89" s="64"/>
      <c r="N89" s="64"/>
      <c r="O89" s="64"/>
      <c r="P89" s="64">
        <f ca="1"/>
        <v>2419</v>
      </c>
      <c r="Q89" s="64" t="str">
        <f ca="1"/>
        <v>Scandicci</v>
      </c>
      <c r="R89" s="64" t="str">
        <f ca="1"/>
        <v>FI</v>
      </c>
      <c r="S89" s="64"/>
      <c r="T89" s="64"/>
      <c r="U89" s="30">
        <v>3215</v>
      </c>
      <c r="V89" s="31">
        <f>SUMIF('RawData'!A:A,Operative_Fabio_Mencio!U89,'RawData'!F:F)</f>
        <v>771</v>
      </c>
      <c r="W89" s="31"/>
      <c r="X89" s="31" t="b">
        <f t="shared" si="3"/>
        <v>1</v>
      </c>
      <c r="Y89" s="32"/>
      <c r="Z89" s="31"/>
      <c r="AA89" s="31">
        <v>3215</v>
      </c>
      <c r="AB89" s="31" t="str">
        <f>VLOOKUP(Operative_Fabio_Mencio!AA89,'RawData'!A:K,9,FALSE)</f>
        <v>No</v>
      </c>
      <c r="AC89" s="31"/>
      <c r="AD89" s="32"/>
      <c r="AE89" s="31">
        <v>3215</v>
      </c>
      <c r="AF89" s="34">
        <f>VLOOKUP(Operative_Fabio_Mencio!AA89,'RawData'!A:K,7,FALSE)</f>
        <v>29033</v>
      </c>
      <c r="AG89" s="35">
        <f t="shared" ca="1" si="4"/>
        <v>46</v>
      </c>
      <c r="AH89" s="35" t="b">
        <f t="shared" ca="1" si="5"/>
        <v>0</v>
      </c>
      <c r="AI89" s="31"/>
      <c r="AJ89" s="31"/>
      <c r="AK89" s="31"/>
      <c r="AL89" s="32"/>
      <c r="AM89" s="64"/>
      <c r="AN89" s="64"/>
      <c r="AO89" s="30">
        <v>4431</v>
      </c>
      <c r="AP89" s="35">
        <f>VLOOKUP(AO89,'RawData'!A:K,8,FALSE)</f>
        <v>4</v>
      </c>
      <c r="AQ89" s="45" t="str">
        <f>VLOOKUP(AO89,'RawData'!A:K,9,FALSE)</f>
        <v>No</v>
      </c>
      <c r="AR89" s="31"/>
      <c r="AS89" s="32"/>
      <c r="AT89" s="64"/>
      <c r="AU89" s="30">
        <v>4431</v>
      </c>
      <c r="AV89" s="31" t="str">
        <f>VLOOKUP(AU89,'RawData'!A:K,11)</f>
        <v>Sì</v>
      </c>
      <c r="AW89" s="31">
        <f>VLOOKUP(AU89,A:K,6,FALSE)</f>
        <v>607</v>
      </c>
      <c r="AX89" s="31"/>
      <c r="AY89" s="31"/>
      <c r="AZ89" s="32"/>
      <c r="BA89" s="64"/>
      <c r="BB89" s="64"/>
      <c r="BC89" s="55">
        <v>4431</v>
      </c>
      <c r="BD89" s="31" t="str">
        <f>VLOOKUP(BC89,'RawData'!A:K,11,FALSE)</f>
        <v>No</v>
      </c>
      <c r="BE89" s="31">
        <f>VLOOKUP(BC89,A:K,6,FALSE)</f>
        <v>607</v>
      </c>
      <c r="BF89" s="31"/>
      <c r="BG89" s="31"/>
      <c r="BH89" s="31"/>
      <c r="BI89" s="56"/>
      <c r="BJ89" s="64"/>
      <c r="BK89" s="64"/>
      <c r="BL89" s="64"/>
      <c r="BM89" s="68" t="s">
        <v>441</v>
      </c>
      <c r="BO89" s="64" t="str">
        <v>Martina Franca</v>
      </c>
      <c r="BP89" s="64" t="str">
        <f>VLOOKUP(BO89,BM:BM,1,FALSE)</f>
        <v>Martina Franca</v>
      </c>
    </row>
    <row r="90" spans="1:68" ht="15" hidden="1">
      <c r="A90" s="12">
        <v>4046</v>
      </c>
      <c r="B90" s="3" t="s">
        <v>79</v>
      </c>
      <c r="C90" s="3" t="s">
        <v>80</v>
      </c>
      <c r="D90" s="23" t="s">
        <v>39</v>
      </c>
      <c r="E90" s="14">
        <v>1</v>
      </c>
      <c r="F90" s="14">
        <v>129</v>
      </c>
      <c r="G90" s="4">
        <v>33118</v>
      </c>
      <c r="H90" s="10">
        <v>2</v>
      </c>
      <c r="I90" s="2" t="s">
        <v>14</v>
      </c>
      <c r="J90" s="2" t="s">
        <v>14</v>
      </c>
      <c r="K90" s="2" t="s">
        <v>15</v>
      </c>
      <c r="L90" s="1"/>
      <c r="M90" s="64"/>
      <c r="N90" s="64"/>
      <c r="O90" s="64"/>
      <c r="P90" s="64">
        <f ca="1"/>
        <v>4966</v>
      </c>
      <c r="Q90" s="64" t="str">
        <f ca="1"/>
        <v>Collegno</v>
      </c>
      <c r="R90" s="64" t="str">
        <f ca="1"/>
        <v>TO</v>
      </c>
      <c r="S90" s="64"/>
      <c r="T90" s="64"/>
      <c r="U90" s="30">
        <v>3753</v>
      </c>
      <c r="V90" s="31">
        <f>SUMIF('RawData'!A:A,Operative_Fabio_Mencio!U90,'RawData'!F:F)</f>
        <v>696</v>
      </c>
      <c r="W90" s="31"/>
      <c r="X90" s="31" t="b">
        <f t="shared" si="3"/>
        <v>1</v>
      </c>
      <c r="Y90" s="32"/>
      <c r="Z90" s="31"/>
      <c r="AA90" s="31">
        <v>3753</v>
      </c>
      <c r="AB90" s="31" t="str">
        <f>VLOOKUP(Operative_Fabio_Mencio!AA90,'RawData'!A:K,9,FALSE)</f>
        <v>Sì</v>
      </c>
      <c r="AC90" s="31"/>
      <c r="AD90" s="32"/>
      <c r="AE90" s="31">
        <v>3753</v>
      </c>
      <c r="AF90" s="34">
        <f>VLOOKUP(Operative_Fabio_Mencio!AA90,'RawData'!A:K,7,FALSE)</f>
        <v>21163</v>
      </c>
      <c r="AG90" s="35">
        <f t="shared" ca="1" si="4"/>
        <v>68</v>
      </c>
      <c r="AH90" s="35" t="b">
        <f t="shared" ca="1" si="5"/>
        <v>0</v>
      </c>
      <c r="AI90" s="31"/>
      <c r="AJ90" s="31"/>
      <c r="AK90" s="31"/>
      <c r="AL90" s="32"/>
      <c r="AM90" s="64"/>
      <c r="AN90" s="64"/>
      <c r="AO90" s="30">
        <v>5031</v>
      </c>
      <c r="AP90" s="35">
        <f>VLOOKUP(AO90,'RawData'!A:K,8,FALSE)</f>
        <v>10</v>
      </c>
      <c r="AQ90" s="45" t="str">
        <f>VLOOKUP(AO90,'RawData'!A:K,9,FALSE)</f>
        <v>Sì</v>
      </c>
      <c r="AR90" s="31"/>
      <c r="AS90" s="32"/>
      <c r="AT90" s="64"/>
      <c r="AU90" s="30">
        <v>5031</v>
      </c>
      <c r="AV90" s="31" t="str">
        <f>VLOOKUP(AU90,'RawData'!A:K,11)</f>
        <v>Sì</v>
      </c>
      <c r="AW90" s="31">
        <f>VLOOKUP(AU90,A:K,6,FALSE)</f>
        <v>626</v>
      </c>
      <c r="AX90" s="31"/>
      <c r="AY90" s="31"/>
      <c r="AZ90" s="32"/>
      <c r="BA90" s="64"/>
      <c r="BB90" s="31"/>
      <c r="BC90" s="55">
        <v>5031</v>
      </c>
      <c r="BD90" s="31" t="str">
        <f>VLOOKUP(BC90,'RawData'!A:K,11,FALSE)</f>
        <v>No</v>
      </c>
      <c r="BE90" s="31">
        <f>VLOOKUP(BC90,A:K,6,FALSE)</f>
        <v>626</v>
      </c>
      <c r="BF90" s="31"/>
      <c r="BG90" s="31"/>
      <c r="BH90" s="31"/>
      <c r="BI90" s="56"/>
      <c r="BJ90" s="64"/>
      <c r="BK90" s="64"/>
      <c r="BL90" s="64"/>
      <c r="BM90" s="68" t="s">
        <v>442</v>
      </c>
      <c r="BO90" s="64" t="str">
        <v>Monopoli</v>
      </c>
      <c r="BP90" s="64" t="str">
        <f>VLOOKUP(BO90,BM:BM,1,FALSE)</f>
        <v>Monopoli</v>
      </c>
    </row>
    <row r="91" spans="1:68" ht="15" hidden="1">
      <c r="A91" s="12">
        <v>4431</v>
      </c>
      <c r="B91" s="3" t="s">
        <v>11</v>
      </c>
      <c r="C91" s="3" t="s">
        <v>12</v>
      </c>
      <c r="D91" s="23" t="s">
        <v>13</v>
      </c>
      <c r="E91" s="14">
        <v>11</v>
      </c>
      <c r="F91" s="14">
        <v>607</v>
      </c>
      <c r="G91" s="4">
        <v>28058</v>
      </c>
      <c r="H91" s="10">
        <v>4</v>
      </c>
      <c r="I91" s="2" t="s">
        <v>14</v>
      </c>
      <c r="J91" s="2" t="s">
        <v>14</v>
      </c>
      <c r="K91" s="2" t="s">
        <v>14</v>
      </c>
      <c r="L91" s="1"/>
      <c r="M91" s="64"/>
      <c r="N91" s="64"/>
      <c r="O91" s="64"/>
      <c r="P91" s="64">
        <f ca="1"/>
        <v>3192</v>
      </c>
      <c r="Q91" s="64" t="str">
        <f ca="1"/>
        <v>Martina Franca</v>
      </c>
      <c r="R91" s="64" t="str">
        <f ca="1"/>
        <v>TA</v>
      </c>
      <c r="S91" s="64"/>
      <c r="T91" s="64"/>
      <c r="U91" s="30">
        <v>5529</v>
      </c>
      <c r="V91" s="31">
        <f>SUMIF('RawData'!A:A,Operative_Fabio_Mencio!U91,'RawData'!F:F)</f>
        <v>851</v>
      </c>
      <c r="W91" s="31"/>
      <c r="X91" s="31" t="b">
        <f t="shared" si="3"/>
        <v>1</v>
      </c>
      <c r="Y91" s="32"/>
      <c r="Z91" s="31"/>
      <c r="AA91" s="31">
        <v>5529</v>
      </c>
      <c r="AB91" s="31" t="str">
        <f>VLOOKUP(Operative_Fabio_Mencio!AA91,'RawData'!A:K,9,FALSE)</f>
        <v>No</v>
      </c>
      <c r="AC91" s="31"/>
      <c r="AD91" s="32"/>
      <c r="AE91" s="31">
        <v>5529</v>
      </c>
      <c r="AF91" s="34">
        <f>VLOOKUP(Operative_Fabio_Mencio!AA91,'RawData'!A:K,7,FALSE)</f>
        <v>34176</v>
      </c>
      <c r="AG91" s="35">
        <f t="shared" ca="1" si="4"/>
        <v>32</v>
      </c>
      <c r="AH91" s="35" t="b">
        <f t="shared" ca="1" si="5"/>
        <v>0</v>
      </c>
      <c r="AI91" s="31"/>
      <c r="AJ91" s="31"/>
      <c r="AK91" s="31"/>
      <c r="AL91" s="32"/>
      <c r="AM91" s="64"/>
      <c r="AN91" s="64"/>
      <c r="AO91" s="30">
        <v>3240</v>
      </c>
      <c r="AP91" s="35">
        <f>VLOOKUP(AO91,'RawData'!A:K,8,FALSE)</f>
        <v>6</v>
      </c>
      <c r="AQ91" s="45" t="str">
        <f>VLOOKUP(AO91,'RawData'!A:K,9,FALSE)</f>
        <v>No</v>
      </c>
      <c r="AR91" s="31"/>
      <c r="AS91" s="32"/>
      <c r="AT91" s="64"/>
      <c r="AU91" s="30">
        <v>3240</v>
      </c>
      <c r="AV91" s="31" t="str">
        <f>VLOOKUP(AU91,'RawData'!A:K,11)</f>
        <v>Sì</v>
      </c>
      <c r="AW91" s="31">
        <f>VLOOKUP(AU91,A:K,6,FALSE)</f>
        <v>458</v>
      </c>
      <c r="AX91" s="31"/>
      <c r="AY91" s="31"/>
      <c r="AZ91" s="32"/>
      <c r="BA91" s="64"/>
      <c r="BB91" s="64"/>
      <c r="BC91" s="55">
        <v>3240</v>
      </c>
      <c r="BD91" s="31" t="str">
        <f>VLOOKUP(BC91,'RawData'!A:K,11,FALSE)</f>
        <v>No</v>
      </c>
      <c r="BE91" s="31">
        <f>VLOOKUP(BC91,A:K,6,FALSE)</f>
        <v>458</v>
      </c>
      <c r="BF91" s="31"/>
      <c r="BG91" s="31"/>
      <c r="BH91" s="31"/>
      <c r="BI91" s="56"/>
      <c r="BJ91" s="64"/>
      <c r="BK91" s="64"/>
      <c r="BL91" s="64"/>
      <c r="BM91" s="68" t="s">
        <v>443</v>
      </c>
      <c r="BO91" s="64" t="str">
        <v>Rivoli</v>
      </c>
      <c r="BP91" s="64" t="str">
        <f>VLOOKUP(BO91,BM:BM,1,FALSE)</f>
        <v>Rivoli</v>
      </c>
    </row>
    <row r="92" spans="1:68" ht="15" hidden="1">
      <c r="A92" s="12">
        <v>5031</v>
      </c>
      <c r="B92" s="3" t="s">
        <v>16</v>
      </c>
      <c r="C92" s="3" t="s">
        <v>17</v>
      </c>
      <c r="D92" s="23" t="s">
        <v>18</v>
      </c>
      <c r="E92" s="14">
        <v>12</v>
      </c>
      <c r="F92" s="14">
        <v>626</v>
      </c>
      <c r="G92" s="4">
        <v>32065</v>
      </c>
      <c r="H92" s="10">
        <v>10</v>
      </c>
      <c r="I92" s="2" t="s">
        <v>15</v>
      </c>
      <c r="J92" s="2" t="s">
        <v>15</v>
      </c>
      <c r="K92" s="2" t="s">
        <v>14</v>
      </c>
      <c r="L92" s="1"/>
      <c r="M92" s="64"/>
      <c r="N92" s="64"/>
      <c r="O92" s="64"/>
      <c r="P92" s="64">
        <f ca="1"/>
        <v>4597</v>
      </c>
      <c r="Q92" s="64" t="str">
        <f ca="1"/>
        <v>Monopoli</v>
      </c>
      <c r="R92" s="64" t="str">
        <f ca="1"/>
        <v>BA</v>
      </c>
      <c r="S92" s="64"/>
      <c r="T92" s="64"/>
      <c r="U92" s="30">
        <v>4046</v>
      </c>
      <c r="V92" s="31">
        <f>SUMIF('RawData'!A:A,Operative_Fabio_Mencio!U92,'RawData'!F:F)</f>
        <v>129</v>
      </c>
      <c r="W92" s="31"/>
      <c r="X92" s="31" t="b">
        <f t="shared" si="3"/>
        <v>0</v>
      </c>
      <c r="Y92" s="32"/>
      <c r="Z92" s="31"/>
      <c r="AA92" s="31">
        <v>4046</v>
      </c>
      <c r="AB92" s="31" t="str">
        <f>VLOOKUP(Operative_Fabio_Mencio!AA92,'RawData'!A:K,9,FALSE)</f>
        <v>No</v>
      </c>
      <c r="AC92" s="31"/>
      <c r="AD92" s="32"/>
      <c r="AE92" s="31">
        <v>4046</v>
      </c>
      <c r="AF92" s="34">
        <f>VLOOKUP(Operative_Fabio_Mencio!AA92,'RawData'!A:K,7,FALSE)</f>
        <v>33118</v>
      </c>
      <c r="AG92" s="35">
        <f t="shared" ca="1" si="4"/>
        <v>35</v>
      </c>
      <c r="AH92" s="35" t="b">
        <f t="shared" ca="1" si="5"/>
        <v>0</v>
      </c>
      <c r="AI92" s="31"/>
      <c r="AJ92" s="31"/>
      <c r="AK92" s="31"/>
      <c r="AL92" s="32"/>
      <c r="AM92" s="64"/>
      <c r="AN92" s="64"/>
      <c r="AO92" s="30">
        <v>5378</v>
      </c>
      <c r="AP92" s="35">
        <f>VLOOKUP(AO92,'RawData'!A:K,8,FALSE)</f>
        <v>10</v>
      </c>
      <c r="AQ92" s="45" t="str">
        <f>VLOOKUP(AO92,'RawData'!A:K,9,FALSE)</f>
        <v>No</v>
      </c>
      <c r="AR92" s="31"/>
      <c r="AS92" s="32"/>
      <c r="AT92" s="64"/>
      <c r="AU92" s="30">
        <v>5378</v>
      </c>
      <c r="AV92" s="31" t="str">
        <f>VLOOKUP(AU92,'RawData'!A:K,11)</f>
        <v>Sì</v>
      </c>
      <c r="AW92" s="31">
        <f>VLOOKUP(AU92,A:K,6,FALSE)</f>
        <v>115</v>
      </c>
      <c r="AX92" s="31"/>
      <c r="AY92" s="31"/>
      <c r="AZ92" s="32"/>
      <c r="BA92" s="64"/>
      <c r="BB92" s="64"/>
      <c r="BC92" s="55">
        <v>5378</v>
      </c>
      <c r="BD92" s="31" t="str">
        <f>VLOOKUP(BC92,'RawData'!A:K,11,FALSE)</f>
        <v>No</v>
      </c>
      <c r="BE92" s="31">
        <f>VLOOKUP(BC92,A:K,6,FALSE)</f>
        <v>115</v>
      </c>
      <c r="BF92" s="31"/>
      <c r="BG92" s="31"/>
      <c r="BH92" s="31"/>
      <c r="BI92" s="56"/>
      <c r="BJ92" s="64"/>
      <c r="BK92" s="64"/>
      <c r="BL92" s="64"/>
      <c r="BM92" s="68" t="s">
        <v>444</v>
      </c>
      <c r="BO92" s="64" t="str">
        <v>Paternò</v>
      </c>
      <c r="BP92" s="64" t="str">
        <f>VLOOKUP(BO92,BM:BM,1,FALSE)</f>
        <v>Paternò</v>
      </c>
    </row>
    <row r="93" spans="1:68" ht="15" hidden="1">
      <c r="A93" s="12">
        <v>3240</v>
      </c>
      <c r="B93" s="3" t="s">
        <v>19</v>
      </c>
      <c r="C93" s="3" t="s">
        <v>20</v>
      </c>
      <c r="D93" s="23" t="s">
        <v>21</v>
      </c>
      <c r="E93" s="14">
        <v>3</v>
      </c>
      <c r="F93" s="14">
        <v>458</v>
      </c>
      <c r="G93" s="4">
        <v>34867</v>
      </c>
      <c r="H93" s="10">
        <v>6</v>
      </c>
      <c r="I93" s="2" t="s">
        <v>14</v>
      </c>
      <c r="J93" s="2" t="s">
        <v>15</v>
      </c>
      <c r="K93" s="2" t="s">
        <v>14</v>
      </c>
      <c r="L93" s="1"/>
      <c r="M93" s="64"/>
      <c r="N93" s="64"/>
      <c r="O93" s="64"/>
      <c r="P93" s="64">
        <f ca="1"/>
        <v>4894</v>
      </c>
      <c r="Q93" s="64" t="str">
        <f ca="1"/>
        <v>Rivoli</v>
      </c>
      <c r="R93" s="64" t="str">
        <f ca="1"/>
        <v>TO</v>
      </c>
      <c r="S93" s="64"/>
      <c r="T93" s="64"/>
      <c r="U93" s="30">
        <v>4431</v>
      </c>
      <c r="V93" s="31">
        <f>SUMIF('RawData'!A:A,Operative_Fabio_Mencio!U93,'RawData'!F:F)</f>
        <v>607</v>
      </c>
      <c r="W93" s="31"/>
      <c r="X93" s="31" t="b">
        <f t="shared" si="3"/>
        <v>1</v>
      </c>
      <c r="Y93" s="32"/>
      <c r="Z93" s="31"/>
      <c r="AA93" s="31">
        <v>4431</v>
      </c>
      <c r="AB93" s="31" t="str">
        <f>VLOOKUP(Operative_Fabio_Mencio!AA93,'RawData'!A:K,9,FALSE)</f>
        <v>No</v>
      </c>
      <c r="AC93" s="31"/>
      <c r="AD93" s="32"/>
      <c r="AE93" s="31">
        <v>4431</v>
      </c>
      <c r="AF93" s="34">
        <f>VLOOKUP(Operative_Fabio_Mencio!AA93,'RawData'!A:K,7,FALSE)</f>
        <v>28058</v>
      </c>
      <c r="AG93" s="35">
        <f t="shared" ca="1" si="4"/>
        <v>49</v>
      </c>
      <c r="AH93" s="35" t="b">
        <f t="shared" ca="1" si="5"/>
        <v>0</v>
      </c>
      <c r="AI93" s="31"/>
      <c r="AJ93" s="31"/>
      <c r="AK93" s="31"/>
      <c r="AL93" s="32"/>
      <c r="AM93" s="64"/>
      <c r="AN93" s="64"/>
      <c r="AO93" s="30">
        <v>3539</v>
      </c>
      <c r="AP93" s="35">
        <f>VLOOKUP(AO93,'RawData'!A:K,8,FALSE)</f>
        <v>5</v>
      </c>
      <c r="AQ93" s="45" t="str">
        <f>VLOOKUP(AO93,'RawData'!A:K,9,FALSE)</f>
        <v>No</v>
      </c>
      <c r="AR93" s="31"/>
      <c r="AS93" s="32"/>
      <c r="AT93" s="64"/>
      <c r="AU93" s="30">
        <v>3539</v>
      </c>
      <c r="AV93" s="31" t="str">
        <f>VLOOKUP(AU93,'RawData'!A:K,11)</f>
        <v>Sì</v>
      </c>
      <c r="AW93" s="31">
        <f>VLOOKUP(AU93,A:K,6,FALSE)</f>
        <v>780</v>
      </c>
      <c r="AX93" s="31"/>
      <c r="AY93" s="31"/>
      <c r="AZ93" s="32"/>
      <c r="BA93" s="64"/>
      <c r="BB93" s="64"/>
      <c r="BC93" s="55">
        <v>3539</v>
      </c>
      <c r="BD93" s="31" t="str">
        <f>VLOOKUP(BC93,'RawData'!A:K,11,FALSE)</f>
        <v>No</v>
      </c>
      <c r="BE93" s="31">
        <f>VLOOKUP(BC93,A:K,6,FALSE)</f>
        <v>780</v>
      </c>
      <c r="BF93" s="31"/>
      <c r="BG93" s="31"/>
      <c r="BH93" s="31"/>
      <c r="BI93" s="56"/>
      <c r="BJ93" s="64"/>
      <c r="BK93" s="64"/>
      <c r="BL93" s="64"/>
      <c r="BM93" s="68" t="s">
        <v>445</v>
      </c>
      <c r="BO93" s="64" t="str">
        <v>Misterbianco</v>
      </c>
      <c r="BP93" s="64" t="str">
        <f>VLOOKUP(BO93,BM:BM,1,FALSE)</f>
        <v>Misterbianco</v>
      </c>
    </row>
    <row r="94" spans="1:68" ht="15" hidden="1">
      <c r="A94" s="12">
        <v>3022</v>
      </c>
      <c r="B94" s="3" t="s">
        <v>22</v>
      </c>
      <c r="C94" s="3" t="s">
        <v>23</v>
      </c>
      <c r="D94" s="23" t="s">
        <v>24</v>
      </c>
      <c r="E94" s="14">
        <v>4</v>
      </c>
      <c r="F94" s="14">
        <v>827</v>
      </c>
      <c r="G94" s="4">
        <v>33583</v>
      </c>
      <c r="H94" s="10">
        <v>10</v>
      </c>
      <c r="I94" s="2" t="s">
        <v>15</v>
      </c>
      <c r="J94" s="2" t="s">
        <v>15</v>
      </c>
      <c r="K94" s="2" t="s">
        <v>14</v>
      </c>
      <c r="L94" s="1"/>
      <c r="M94" s="64"/>
      <c r="N94" s="64"/>
      <c r="O94" s="64"/>
      <c r="P94" s="64">
        <f ca="1"/>
        <v>4105</v>
      </c>
      <c r="Q94" s="64" t="str">
        <f ca="1"/>
        <v>Paternò</v>
      </c>
      <c r="R94" s="64" t="str">
        <f ca="1"/>
        <v>CT</v>
      </c>
      <c r="S94" s="64"/>
      <c r="T94" s="64"/>
      <c r="U94" s="30">
        <v>5031</v>
      </c>
      <c r="V94" s="31">
        <f>SUMIF('RawData'!A:A,Operative_Fabio_Mencio!U94,'RawData'!F:F)</f>
        <v>626</v>
      </c>
      <c r="W94" s="31"/>
      <c r="X94" s="31" t="b">
        <f t="shared" si="3"/>
        <v>1</v>
      </c>
      <c r="Y94" s="32"/>
      <c r="Z94" s="31"/>
      <c r="AA94" s="31">
        <v>5031</v>
      </c>
      <c r="AB94" s="31" t="str">
        <f>VLOOKUP(Operative_Fabio_Mencio!AA94,'RawData'!A:K,9,FALSE)</f>
        <v>Sì</v>
      </c>
      <c r="AC94" s="31"/>
      <c r="AD94" s="32"/>
      <c r="AE94" s="31">
        <v>5031</v>
      </c>
      <c r="AF94" s="34">
        <f>VLOOKUP(Operative_Fabio_Mencio!AA94,'RawData'!A:K,7,FALSE)</f>
        <v>32065</v>
      </c>
      <c r="AG94" s="35">
        <f t="shared" ca="1" si="4"/>
        <v>38</v>
      </c>
      <c r="AH94" s="35" t="b">
        <f t="shared" ca="1" si="5"/>
        <v>0</v>
      </c>
      <c r="AI94" s="31"/>
      <c r="AJ94" s="31"/>
      <c r="AK94" s="31"/>
      <c r="AL94" s="32"/>
      <c r="AM94" s="64"/>
      <c r="AN94" s="64"/>
      <c r="AO94" s="30">
        <v>3116</v>
      </c>
      <c r="AP94" s="35">
        <f>VLOOKUP(AO94,'RawData'!A:K,8,FALSE)</f>
        <v>6</v>
      </c>
      <c r="AQ94" s="45" t="str">
        <f>VLOOKUP(AO94,'RawData'!A:K,9,FALSE)</f>
        <v>No</v>
      </c>
      <c r="AR94" s="31"/>
      <c r="AS94" s="32"/>
      <c r="AT94" s="64"/>
      <c r="AU94" s="30">
        <v>3116</v>
      </c>
      <c r="AV94" s="31" t="str">
        <f>VLOOKUP(AU94,'RawData'!A:K,11)</f>
        <v>No</v>
      </c>
      <c r="AW94" s="31">
        <f>VLOOKUP(AU94,A:K,6,FALSE)</f>
        <v>713</v>
      </c>
      <c r="AX94" s="31"/>
      <c r="AY94" s="31"/>
      <c r="AZ94" s="32"/>
      <c r="BA94" s="64"/>
      <c r="BB94" s="64"/>
      <c r="BC94" s="55">
        <v>3116</v>
      </c>
      <c r="BD94" s="31" t="str">
        <f>VLOOKUP(BC94,'RawData'!A:K,11,FALSE)</f>
        <v>Sì</v>
      </c>
      <c r="BE94" s="31">
        <f>VLOOKUP(BC94,A:K,6,FALSE)</f>
        <v>713</v>
      </c>
      <c r="BF94" s="31"/>
      <c r="BG94" s="31"/>
      <c r="BH94" s="31"/>
      <c r="BI94" s="56"/>
      <c r="BJ94" s="64"/>
      <c r="BK94" s="64"/>
      <c r="BL94" s="64"/>
      <c r="BM94" s="68" t="s">
        <v>446</v>
      </c>
      <c r="BO94" s="64" t="str">
        <v>Nichelino</v>
      </c>
      <c r="BP94" s="64" t="str">
        <f>VLOOKUP(BO94,BM:BM,1,FALSE)</f>
        <v>Nichelino</v>
      </c>
    </row>
    <row r="95" spans="1:68" ht="15" hidden="1">
      <c r="A95" s="12">
        <v>5378</v>
      </c>
      <c r="B95" s="3" t="s">
        <v>25</v>
      </c>
      <c r="C95" s="3" t="s">
        <v>26</v>
      </c>
      <c r="D95" s="23" t="s">
        <v>27</v>
      </c>
      <c r="E95" s="14">
        <v>10</v>
      </c>
      <c r="F95" s="14">
        <v>115</v>
      </c>
      <c r="G95" s="4">
        <v>20168</v>
      </c>
      <c r="H95" s="10">
        <v>10</v>
      </c>
      <c r="I95" s="2" t="s">
        <v>14</v>
      </c>
      <c r="J95" s="2" t="s">
        <v>14</v>
      </c>
      <c r="K95" s="2" t="s">
        <v>14</v>
      </c>
      <c r="L95" s="1"/>
      <c r="M95" s="64"/>
      <c r="N95" s="64"/>
      <c r="O95" s="64"/>
      <c r="P95" s="64">
        <f ca="1"/>
        <v>2551</v>
      </c>
      <c r="Q95" s="64" t="str">
        <f ca="1"/>
        <v>Misterbianco</v>
      </c>
      <c r="R95" s="64" t="str">
        <f ca="1"/>
        <v>CT</v>
      </c>
      <c r="S95" s="64"/>
      <c r="T95" s="64"/>
      <c r="U95" s="30">
        <v>3240</v>
      </c>
      <c r="V95" s="31">
        <f>SUMIF('RawData'!A:A,Operative_Fabio_Mencio!U95,'RawData'!F:F)</f>
        <v>458</v>
      </c>
      <c r="W95" s="31"/>
      <c r="X95" s="31" t="b">
        <f t="shared" si="3"/>
        <v>0</v>
      </c>
      <c r="Y95" s="32"/>
      <c r="Z95" s="31"/>
      <c r="AA95" s="31">
        <v>3240</v>
      </c>
      <c r="AB95" s="31" t="str">
        <f>VLOOKUP(Operative_Fabio_Mencio!AA95,'RawData'!A:K,9,FALSE)</f>
        <v>No</v>
      </c>
      <c r="AC95" s="31"/>
      <c r="AD95" s="32"/>
      <c r="AE95" s="31">
        <v>3240</v>
      </c>
      <c r="AF95" s="34">
        <f>VLOOKUP(Operative_Fabio_Mencio!AA95,'RawData'!A:K,7,FALSE)</f>
        <v>34867</v>
      </c>
      <c r="AG95" s="35">
        <f t="shared" ca="1" si="4"/>
        <v>30</v>
      </c>
      <c r="AH95" s="35" t="b">
        <f t="shared" ca="1" si="5"/>
        <v>0</v>
      </c>
      <c r="AI95" s="31"/>
      <c r="AJ95" s="31"/>
      <c r="AK95" s="31"/>
      <c r="AL95" s="32"/>
      <c r="AM95" s="64"/>
      <c r="AN95" s="64"/>
      <c r="AO95" s="30">
        <v>5328</v>
      </c>
      <c r="AP95" s="35">
        <f>VLOOKUP(AO95,'RawData'!A:K,8,FALSE)</f>
        <v>5</v>
      </c>
      <c r="AQ95" s="45" t="str">
        <f>VLOOKUP(AO95,'RawData'!A:K,9,FALSE)</f>
        <v>No</v>
      </c>
      <c r="AR95" s="31"/>
      <c r="AS95" s="32"/>
      <c r="AT95" s="64"/>
      <c r="AU95" s="30">
        <v>5328</v>
      </c>
      <c r="AV95" s="31" t="str">
        <f>VLOOKUP(AU95,'RawData'!A:K,11)</f>
        <v>Sì</v>
      </c>
      <c r="AW95" s="31">
        <f>VLOOKUP(AU95,A:K,6,FALSE)</f>
        <v>242</v>
      </c>
      <c r="AX95" s="31"/>
      <c r="AY95" s="31"/>
      <c r="AZ95" s="32"/>
      <c r="BA95" s="64"/>
      <c r="BB95" s="64"/>
      <c r="BC95" s="55">
        <v>5328</v>
      </c>
      <c r="BD95" s="31" t="str">
        <f>VLOOKUP(BC95,'RawData'!A:K,11,FALSE)</f>
        <v>No</v>
      </c>
      <c r="BE95" s="31">
        <f>VLOOKUP(BC95,A:K,6,FALSE)</f>
        <v>242</v>
      </c>
      <c r="BF95" s="31"/>
      <c r="BG95" s="31"/>
      <c r="BH95" s="31"/>
      <c r="BI95" s="56"/>
      <c r="BJ95" s="64"/>
      <c r="BK95" s="64"/>
      <c r="BL95" s="64"/>
      <c r="BM95" s="68" t="s">
        <v>447</v>
      </c>
      <c r="BO95" s="64" t="str">
        <v>Mantova</v>
      </c>
      <c r="BP95" s="64" t="str">
        <f>VLOOKUP(BO95,BM:BM,1,FALSE)</f>
        <v>Mantova</v>
      </c>
    </row>
    <row r="96" spans="1:68" ht="15" hidden="1">
      <c r="A96" s="12">
        <v>3539</v>
      </c>
      <c r="B96" s="3" t="s">
        <v>28</v>
      </c>
      <c r="C96" s="3" t="s">
        <v>29</v>
      </c>
      <c r="D96" s="23" t="s">
        <v>30</v>
      </c>
      <c r="E96" s="14">
        <v>11</v>
      </c>
      <c r="F96" s="14">
        <v>780</v>
      </c>
      <c r="G96" s="4">
        <v>32922</v>
      </c>
      <c r="H96" s="10">
        <v>5</v>
      </c>
      <c r="I96" s="2" t="s">
        <v>14</v>
      </c>
      <c r="J96" s="2" t="s">
        <v>15</v>
      </c>
      <c r="K96" s="2" t="s">
        <v>14</v>
      </c>
      <c r="L96" s="1"/>
      <c r="M96" s="64"/>
      <c r="N96" s="64"/>
      <c r="O96" s="64"/>
      <c r="P96" s="64">
        <f ca="1"/>
        <v>4502</v>
      </c>
      <c r="Q96" s="64" t="str">
        <f ca="1"/>
        <v>Nichelino</v>
      </c>
      <c r="R96" s="64" t="str">
        <f ca="1"/>
        <v>TO</v>
      </c>
      <c r="S96" s="64"/>
      <c r="T96" s="64"/>
      <c r="U96" s="30">
        <v>5378</v>
      </c>
      <c r="V96" s="31">
        <f>SUMIF('RawData'!A:A,Operative_Fabio_Mencio!U96,'RawData'!F:F)</f>
        <v>115</v>
      </c>
      <c r="W96" s="31"/>
      <c r="X96" s="31" t="b">
        <f t="shared" si="3"/>
        <v>0</v>
      </c>
      <c r="Y96" s="32"/>
      <c r="Z96" s="31"/>
      <c r="AA96" s="31">
        <v>5378</v>
      </c>
      <c r="AB96" s="31" t="str">
        <f>VLOOKUP(Operative_Fabio_Mencio!AA96,'RawData'!A:K,9,FALSE)</f>
        <v>No</v>
      </c>
      <c r="AC96" s="31"/>
      <c r="AD96" s="32"/>
      <c r="AE96" s="31">
        <v>5378</v>
      </c>
      <c r="AF96" s="34">
        <f>VLOOKUP(Operative_Fabio_Mencio!AA96,'RawData'!A:K,7,FALSE)</f>
        <v>20168</v>
      </c>
      <c r="AG96" s="35">
        <f t="shared" ca="1" si="4"/>
        <v>71</v>
      </c>
      <c r="AH96" s="35" t="b">
        <f t="shared" ca="1" si="5"/>
        <v>0</v>
      </c>
      <c r="AI96" s="31"/>
      <c r="AJ96" s="31"/>
      <c r="AK96" s="31"/>
      <c r="AL96" s="32"/>
      <c r="AM96" s="64"/>
      <c r="AN96" s="64"/>
      <c r="AO96" s="30">
        <v>5059</v>
      </c>
      <c r="AP96" s="35">
        <f>VLOOKUP(AO96,'RawData'!A:K,8,FALSE)</f>
        <v>7</v>
      </c>
      <c r="AQ96" s="45" t="str">
        <f>VLOOKUP(AO96,'RawData'!A:K,9,FALSE)</f>
        <v>Sì</v>
      </c>
      <c r="AR96" s="31"/>
      <c r="AS96" s="32"/>
      <c r="AT96" s="64"/>
      <c r="AU96" s="30">
        <v>5059</v>
      </c>
      <c r="AV96" s="31" t="str">
        <f>VLOOKUP(AU96,'RawData'!A:K,11)</f>
        <v>Sì</v>
      </c>
      <c r="AW96" s="31">
        <f>VLOOKUP(AU96,A:K,6,FALSE)</f>
        <v>26</v>
      </c>
      <c r="AX96" s="31"/>
      <c r="AY96" s="31"/>
      <c r="AZ96" s="32"/>
      <c r="BA96" s="64"/>
      <c r="BB96" s="64"/>
      <c r="BC96" s="55">
        <v>5059</v>
      </c>
      <c r="BD96" s="31" t="str">
        <f>VLOOKUP(BC96,'RawData'!A:K,11,FALSE)</f>
        <v>No</v>
      </c>
      <c r="BE96" s="31">
        <f>VLOOKUP(BC96,A:K,6,FALSE)</f>
        <v>26</v>
      </c>
      <c r="BF96" s="31"/>
      <c r="BG96" s="31"/>
      <c r="BH96" s="31"/>
      <c r="BI96" s="56"/>
      <c r="BJ96" s="64"/>
      <c r="BK96" s="64"/>
      <c r="BL96" s="64"/>
      <c r="BM96" s="68" t="s">
        <v>448</v>
      </c>
      <c r="BO96" s="64" t="str">
        <v>San Benedetto del Tronto</v>
      </c>
      <c r="BP96" s="64" t="str">
        <f>VLOOKUP(BO96,BM:BM,1,FALSE)</f>
        <v>San Benedetto del Tronto</v>
      </c>
    </row>
    <row r="97" spans="1:68" ht="15" hidden="1">
      <c r="A97" s="12">
        <v>3116</v>
      </c>
      <c r="B97" s="3" t="s">
        <v>31</v>
      </c>
      <c r="C97" s="3" t="s">
        <v>32</v>
      </c>
      <c r="D97" s="23" t="s">
        <v>33</v>
      </c>
      <c r="E97" s="14">
        <v>5</v>
      </c>
      <c r="F97" s="14">
        <v>713</v>
      </c>
      <c r="G97" s="4">
        <v>29009</v>
      </c>
      <c r="H97" s="10">
        <v>6</v>
      </c>
      <c r="I97" s="2" t="s">
        <v>14</v>
      </c>
      <c r="J97" s="2" t="s">
        <v>14</v>
      </c>
      <c r="K97" s="2" t="s">
        <v>15</v>
      </c>
      <c r="L97" s="1"/>
      <c r="M97" s="64"/>
      <c r="N97" s="64"/>
      <c r="O97" s="64"/>
      <c r="P97" s="64">
        <f ca="1"/>
        <v>2838</v>
      </c>
      <c r="Q97" s="64" t="str">
        <f ca="1"/>
        <v>Mantova</v>
      </c>
      <c r="R97" s="64" t="str">
        <f ca="1"/>
        <v>MN</v>
      </c>
      <c r="S97" s="64"/>
      <c r="T97" s="64"/>
      <c r="U97" s="30">
        <v>3539</v>
      </c>
      <c r="V97" s="31">
        <f>SUMIF('RawData'!A:A,Operative_Fabio_Mencio!U97,'RawData'!F:F)</f>
        <v>780</v>
      </c>
      <c r="W97" s="31"/>
      <c r="X97" s="31" t="b">
        <f t="shared" si="3"/>
        <v>1</v>
      </c>
      <c r="Y97" s="32"/>
      <c r="Z97" s="31"/>
      <c r="AA97" s="31">
        <v>3539</v>
      </c>
      <c r="AB97" s="31" t="str">
        <f>VLOOKUP(Operative_Fabio_Mencio!AA97,'RawData'!A:K,9,FALSE)</f>
        <v>No</v>
      </c>
      <c r="AC97" s="31"/>
      <c r="AD97" s="32"/>
      <c r="AE97" s="31">
        <v>3539</v>
      </c>
      <c r="AF97" s="34">
        <f>VLOOKUP(Operative_Fabio_Mencio!AA97,'RawData'!A:K,7,FALSE)</f>
        <v>32922</v>
      </c>
      <c r="AG97" s="35">
        <f t="shared" ca="1" si="4"/>
        <v>36</v>
      </c>
      <c r="AH97" s="35" t="b">
        <f t="shared" ca="1" si="5"/>
        <v>0</v>
      </c>
      <c r="AI97" s="31"/>
      <c r="AJ97" s="31"/>
      <c r="AK97" s="31"/>
      <c r="AL97" s="32"/>
      <c r="AM97" s="64"/>
      <c r="AN97" s="64"/>
      <c r="AO97" s="30">
        <v>2826</v>
      </c>
      <c r="AP97" s="35">
        <f>VLOOKUP(AO97,'RawData'!A:K,8,FALSE)</f>
        <v>5</v>
      </c>
      <c r="AQ97" s="45" t="str">
        <f>VLOOKUP(AO97,'RawData'!A:K,9,FALSE)</f>
        <v>No</v>
      </c>
      <c r="AR97" s="31"/>
      <c r="AS97" s="32"/>
      <c r="AT97" s="64"/>
      <c r="AU97" s="30">
        <v>2826</v>
      </c>
      <c r="AV97" s="31" t="str">
        <f>VLOOKUP(AU97,'RawData'!A:K,11)</f>
        <v>No</v>
      </c>
      <c r="AW97" s="31">
        <f>VLOOKUP(AU97,A:K,6,FALSE)</f>
        <v>391</v>
      </c>
      <c r="AX97" s="31"/>
      <c r="AY97" s="31"/>
      <c r="AZ97" s="32"/>
      <c r="BA97" s="64"/>
      <c r="BB97" s="31"/>
      <c r="BC97" s="53">
        <v>2826</v>
      </c>
      <c r="BD97" s="62" t="str">
        <f>VLOOKUP(BC97,'RawData'!A:K,11,FALSE)</f>
        <v>No</v>
      </c>
      <c r="BE97" s="62">
        <f>VLOOKUP(BC97,A:K,6,FALSE)</f>
        <v>391</v>
      </c>
      <c r="BF97" s="62"/>
      <c r="BG97" s="62"/>
      <c r="BH97" s="62"/>
      <c r="BI97" s="54"/>
      <c r="BJ97" s="64"/>
      <c r="BK97" s="64"/>
      <c r="BL97" s="64"/>
      <c r="BM97" s="68" t="s">
        <v>449</v>
      </c>
      <c r="BO97" s="64" t="str">
        <v>Frosinone</v>
      </c>
      <c r="BP97" s="64" t="str">
        <f>VLOOKUP(BO97,BM:BM,1,FALSE)</f>
        <v>Frosinone</v>
      </c>
    </row>
    <row r="98" spans="1:68" ht="15" hidden="1">
      <c r="A98" s="12">
        <v>5328</v>
      </c>
      <c r="B98" s="3" t="s">
        <v>34</v>
      </c>
      <c r="C98" s="3" t="s">
        <v>35</v>
      </c>
      <c r="D98" s="23" t="s">
        <v>36</v>
      </c>
      <c r="E98" s="14">
        <v>8</v>
      </c>
      <c r="F98" s="14">
        <v>242</v>
      </c>
      <c r="G98" s="4">
        <v>31533</v>
      </c>
      <c r="H98" s="10">
        <v>5</v>
      </c>
      <c r="I98" s="2" t="s">
        <v>14</v>
      </c>
      <c r="J98" s="2" t="s">
        <v>14</v>
      </c>
      <c r="K98" s="2" t="s">
        <v>14</v>
      </c>
      <c r="L98" s="1"/>
      <c r="M98" s="64"/>
      <c r="N98" s="64"/>
      <c r="O98" s="64"/>
      <c r="P98" s="64">
        <f ca="1"/>
        <v>4290</v>
      </c>
      <c r="Q98" s="64" t="str">
        <f ca="1"/>
        <v>San Benedetto del Tronto</v>
      </c>
      <c r="R98" s="64" t="str">
        <f ca="1"/>
        <v>AP</v>
      </c>
      <c r="S98" s="64"/>
      <c r="T98" s="64"/>
      <c r="U98" s="30">
        <v>3116</v>
      </c>
      <c r="V98" s="31">
        <f>SUMIF('RawData'!A:A,Operative_Fabio_Mencio!U98,'RawData'!F:F)</f>
        <v>713</v>
      </c>
      <c r="W98" s="31"/>
      <c r="X98" s="31" t="b">
        <f t="shared" si="3"/>
        <v>1</v>
      </c>
      <c r="Y98" s="32"/>
      <c r="Z98" s="31"/>
      <c r="AA98" s="31">
        <v>3116</v>
      </c>
      <c r="AB98" s="31" t="str">
        <f>VLOOKUP(Operative_Fabio_Mencio!AA98,'RawData'!A:K,9,FALSE)</f>
        <v>No</v>
      </c>
      <c r="AC98" s="31"/>
      <c r="AD98" s="32"/>
      <c r="AE98" s="31">
        <v>3116</v>
      </c>
      <c r="AF98" s="34">
        <f>VLOOKUP(Operative_Fabio_Mencio!AA98,'RawData'!A:K,7,FALSE)</f>
        <v>29009</v>
      </c>
      <c r="AG98" s="35">
        <f t="shared" ca="1" si="4"/>
        <v>47</v>
      </c>
      <c r="AH98" s="35" t="b">
        <f t="shared" ca="1" si="5"/>
        <v>0</v>
      </c>
      <c r="AI98" s="31"/>
      <c r="AJ98" s="31"/>
      <c r="AK98" s="31"/>
      <c r="AL98" s="32"/>
      <c r="AM98" s="64"/>
      <c r="AN98" s="64"/>
      <c r="AO98" s="30">
        <v>3648</v>
      </c>
      <c r="AP98" s="35">
        <f>VLOOKUP(AO98,'RawData'!A:K,8,FALSE)</f>
        <v>10</v>
      </c>
      <c r="AQ98" s="45" t="str">
        <f>VLOOKUP(AO98,'RawData'!A:K,9,FALSE)</f>
        <v>Sì</v>
      </c>
      <c r="AR98" s="31"/>
      <c r="AS98" s="32"/>
      <c r="AT98" s="64"/>
      <c r="AU98" s="30">
        <v>3648</v>
      </c>
      <c r="AV98" s="31" t="str">
        <f>VLOOKUP(AU98,'RawData'!A:K,11)</f>
        <v>Sì</v>
      </c>
      <c r="AW98" s="31">
        <f>VLOOKUP(AU98,A:K,6,FALSE)</f>
        <v>620</v>
      </c>
      <c r="AX98" s="31"/>
      <c r="AY98" s="31"/>
      <c r="AZ98" s="32"/>
      <c r="BA98" s="64"/>
      <c r="BB98" s="64"/>
      <c r="BC98" s="30">
        <v>3648</v>
      </c>
      <c r="BD98" s="31" t="str">
        <f>VLOOKUP(BC98,'RawData'!A:K,11,FALSE)</f>
        <v>No</v>
      </c>
      <c r="BE98" s="31">
        <f>VLOOKUP(BC98,A:K,6,FALSE)</f>
        <v>620</v>
      </c>
      <c r="BF98" s="64"/>
      <c r="BG98" s="64"/>
      <c r="BH98" s="64"/>
      <c r="BI98" s="64"/>
      <c r="BJ98" s="64"/>
      <c r="BK98" s="64"/>
      <c r="BL98" s="64"/>
      <c r="BM98" s="68" t="s">
        <v>450</v>
      </c>
      <c r="BO98" s="64" t="str">
        <v>Lecco</v>
      </c>
      <c r="BP98" s="64" t="str">
        <f>VLOOKUP(BO98,BM:BM,1,FALSE)</f>
        <v>Lecco</v>
      </c>
    </row>
    <row r="99" spans="1:68" ht="15" hidden="1">
      <c r="A99" s="12">
        <v>5059</v>
      </c>
      <c r="B99" s="3" t="s">
        <v>37</v>
      </c>
      <c r="C99" s="3" t="s">
        <v>38</v>
      </c>
      <c r="D99" s="23" t="s">
        <v>39</v>
      </c>
      <c r="E99" s="14">
        <v>15</v>
      </c>
      <c r="F99" s="14">
        <v>26</v>
      </c>
      <c r="G99" s="4">
        <v>34599</v>
      </c>
      <c r="H99" s="10">
        <v>7</v>
      </c>
      <c r="I99" s="2" t="s">
        <v>15</v>
      </c>
      <c r="J99" s="2" t="s">
        <v>14</v>
      </c>
      <c r="K99" s="2" t="s">
        <v>14</v>
      </c>
      <c r="L99" s="1"/>
      <c r="M99" s="64"/>
      <c r="N99" s="64"/>
      <c r="O99" s="64"/>
      <c r="P99" s="64">
        <f ca="1"/>
        <v>2899</v>
      </c>
      <c r="Q99" s="64" t="str">
        <f ca="1"/>
        <v>Frosinone</v>
      </c>
      <c r="R99" s="64" t="str">
        <f ca="1"/>
        <v>FR</v>
      </c>
      <c r="S99" s="64"/>
      <c r="T99" s="64"/>
      <c r="U99" s="30">
        <v>5328</v>
      </c>
      <c r="V99" s="31">
        <f>SUMIF('RawData'!A:A,Operative_Fabio_Mencio!U99,'RawData'!F:F)</f>
        <v>242</v>
      </c>
      <c r="W99" s="31"/>
      <c r="X99" s="31" t="b">
        <f t="shared" si="3"/>
        <v>0</v>
      </c>
      <c r="Y99" s="32"/>
      <c r="Z99" s="31"/>
      <c r="AA99" s="31">
        <v>5328</v>
      </c>
      <c r="AB99" s="31" t="str">
        <f>VLOOKUP(Operative_Fabio_Mencio!AA99,'RawData'!A:K,9,FALSE)</f>
        <v>No</v>
      </c>
      <c r="AC99" s="31"/>
      <c r="AD99" s="32"/>
      <c r="AE99" s="31">
        <v>5328</v>
      </c>
      <c r="AF99" s="34">
        <f>VLOOKUP(Operative_Fabio_Mencio!AA99,'RawData'!A:K,7,FALSE)</f>
        <v>31533</v>
      </c>
      <c r="AG99" s="35">
        <f t="shared" ca="1" si="4"/>
        <v>40</v>
      </c>
      <c r="AH99" s="35" t="b">
        <f t="shared" ca="1" si="5"/>
        <v>0</v>
      </c>
      <c r="AI99" s="31"/>
      <c r="AJ99" s="31"/>
      <c r="AK99" s="31"/>
      <c r="AL99" s="32"/>
      <c r="AM99" s="64"/>
      <c r="AN99" s="64"/>
      <c r="AO99" s="30">
        <v>5296</v>
      </c>
      <c r="AP99" s="35">
        <f>VLOOKUP(AO99,'RawData'!A:K,8,FALSE)</f>
        <v>9</v>
      </c>
      <c r="AQ99" s="45" t="str">
        <f>VLOOKUP(AO99,'RawData'!A:K,9,FALSE)</f>
        <v>No</v>
      </c>
      <c r="AR99" s="31"/>
      <c r="AS99" s="32"/>
      <c r="AT99" s="64"/>
      <c r="AU99" s="30">
        <v>5296</v>
      </c>
      <c r="AV99" s="31" t="str">
        <f>VLOOKUP(AU99,'RawData'!A:K,11)</f>
        <v>Sì</v>
      </c>
      <c r="AW99" s="31">
        <f>VLOOKUP(AU99,A:K,6,FALSE)</f>
        <v>807</v>
      </c>
      <c r="AX99" s="31"/>
      <c r="AY99" s="31"/>
      <c r="AZ99" s="32"/>
      <c r="BA99" s="64"/>
      <c r="BB99" s="64"/>
      <c r="BC99" s="30">
        <v>5296</v>
      </c>
      <c r="BD99" s="31" t="str">
        <f>VLOOKUP(BC99,'RawData'!A:K,11,FALSE)</f>
        <v>No</v>
      </c>
      <c r="BE99" s="31">
        <f>VLOOKUP(BC99,A:K,6,FALSE)</f>
        <v>807</v>
      </c>
      <c r="BF99" s="64"/>
      <c r="BG99" s="64"/>
      <c r="BH99" s="64"/>
      <c r="BI99" s="64"/>
      <c r="BJ99" s="64"/>
      <c r="BK99" s="64"/>
      <c r="BL99" s="64"/>
      <c r="BM99" s="68" t="s">
        <v>451</v>
      </c>
      <c r="BO99" s="64" t="str">
        <v>Corato</v>
      </c>
      <c r="BP99" s="64" t="str">
        <f>VLOOKUP(BO99,BM:BM,1,FALSE)</f>
        <v>Corato</v>
      </c>
    </row>
    <row r="100" spans="1:68" ht="15" hidden="1">
      <c r="A100" s="12">
        <v>2826</v>
      </c>
      <c r="B100" s="3" t="s">
        <v>40</v>
      </c>
      <c r="C100" s="3" t="s">
        <v>41</v>
      </c>
      <c r="D100" s="23" t="s">
        <v>27</v>
      </c>
      <c r="E100" s="14">
        <v>8</v>
      </c>
      <c r="F100" s="14">
        <v>391</v>
      </c>
      <c r="G100" s="4">
        <v>29103</v>
      </c>
      <c r="H100" s="10">
        <v>5</v>
      </c>
      <c r="I100" s="2" t="s">
        <v>14</v>
      </c>
      <c r="J100" s="2" t="s">
        <v>15</v>
      </c>
      <c r="K100" s="2" t="s">
        <v>14</v>
      </c>
      <c r="L100" s="1"/>
      <c r="M100" s="64"/>
      <c r="N100" s="64"/>
      <c r="O100" s="64"/>
      <c r="P100" s="64">
        <f ca="1"/>
        <v>4152</v>
      </c>
      <c r="Q100" s="64" t="str">
        <f ca="1"/>
        <v>Lecco</v>
      </c>
      <c r="R100" s="64" t="str">
        <f ca="1"/>
        <v>LC</v>
      </c>
      <c r="S100" s="64"/>
      <c r="T100" s="64"/>
      <c r="U100" s="30">
        <v>5059</v>
      </c>
      <c r="V100" s="31">
        <f>SUMIF('RawData'!A:A,Operative_Fabio_Mencio!U100,'RawData'!F:F)</f>
        <v>26</v>
      </c>
      <c r="W100" s="31"/>
      <c r="X100" s="31" t="b">
        <f t="shared" si="3"/>
        <v>0</v>
      </c>
      <c r="Y100" s="32"/>
      <c r="Z100" s="31"/>
      <c r="AA100" s="31">
        <v>5059</v>
      </c>
      <c r="AB100" s="31" t="str">
        <f>VLOOKUP(Operative_Fabio_Mencio!AA100,'RawData'!A:K,9,FALSE)</f>
        <v>Sì</v>
      </c>
      <c r="AC100" s="31"/>
      <c r="AD100" s="32"/>
      <c r="AE100" s="31">
        <v>5059</v>
      </c>
      <c r="AF100" s="34">
        <f>VLOOKUP(Operative_Fabio_Mencio!AA100,'RawData'!A:K,7,FALSE)</f>
        <v>34599</v>
      </c>
      <c r="AG100" s="35">
        <f t="shared" ca="1" si="4"/>
        <v>31</v>
      </c>
      <c r="AH100" s="35" t="b">
        <f t="shared" ca="1" si="5"/>
        <v>0</v>
      </c>
      <c r="AI100" s="31"/>
      <c r="AJ100" s="31"/>
      <c r="AK100" s="31"/>
      <c r="AL100" s="32"/>
      <c r="AM100" s="64"/>
      <c r="AN100" s="64"/>
      <c r="AO100" s="30">
        <v>4662</v>
      </c>
      <c r="AP100" s="35">
        <f>VLOOKUP(AO100,'RawData'!A:K,8,FALSE)</f>
        <v>9</v>
      </c>
      <c r="AQ100" s="45" t="str">
        <f>VLOOKUP(AO100,'RawData'!A:K,9,FALSE)</f>
        <v>No</v>
      </c>
      <c r="AR100" s="31"/>
      <c r="AS100" s="32"/>
      <c r="AT100" s="64"/>
      <c r="AU100" s="30">
        <v>4662</v>
      </c>
      <c r="AV100" s="31" t="str">
        <f>VLOOKUP(AU100,'RawData'!A:K,11)</f>
        <v>Sì</v>
      </c>
      <c r="AW100" s="31">
        <f>VLOOKUP(AU100,A:K,6,FALSE)</f>
        <v>417</v>
      </c>
      <c r="AX100" s="31"/>
      <c r="AY100" s="31"/>
      <c r="AZ100" s="32"/>
      <c r="BA100" s="64"/>
      <c r="BB100" s="64"/>
      <c r="BC100" s="30">
        <v>4662</v>
      </c>
      <c r="BD100" s="31" t="str">
        <f>VLOOKUP(BC100,'RawData'!A:K,11,FALSE)</f>
        <v>No</v>
      </c>
      <c r="BE100" s="31">
        <f>VLOOKUP(BC100,A:K,6,FALSE)</f>
        <v>417</v>
      </c>
      <c r="BF100" s="64"/>
      <c r="BG100" s="64"/>
      <c r="BH100" s="64"/>
      <c r="BI100" s="64"/>
      <c r="BJ100" s="64"/>
      <c r="BK100" s="64"/>
      <c r="BL100" s="64"/>
      <c r="BM100" s="68" t="s">
        <v>452</v>
      </c>
      <c r="BO100" s="64" t="str">
        <v>Empoli</v>
      </c>
      <c r="BP100" s="64" t="str">
        <f>VLOOKUP(BO100,BM:BM,1,FALSE)</f>
        <v>Empoli</v>
      </c>
    </row>
    <row r="101" spans="1:68" ht="15" hidden="1">
      <c r="A101" s="12">
        <v>3648</v>
      </c>
      <c r="B101" s="3" t="s">
        <v>42</v>
      </c>
      <c r="C101" s="3" t="s">
        <v>43</v>
      </c>
      <c r="D101" s="23" t="s">
        <v>44</v>
      </c>
      <c r="E101" s="14">
        <v>9</v>
      </c>
      <c r="F101" s="14">
        <v>620</v>
      </c>
      <c r="G101" s="4">
        <v>26039</v>
      </c>
      <c r="H101" s="10">
        <v>10</v>
      </c>
      <c r="I101" s="2" t="s">
        <v>15</v>
      </c>
      <c r="J101" s="2" t="s">
        <v>14</v>
      </c>
      <c r="K101" s="2" t="s">
        <v>14</v>
      </c>
      <c r="L101" s="1"/>
      <c r="M101" s="64"/>
      <c r="N101" s="64"/>
      <c r="O101" s="64"/>
      <c r="P101" s="64">
        <f ca="1"/>
        <v>2514</v>
      </c>
      <c r="Q101" s="64" t="str">
        <f ca="1"/>
        <v>Corato</v>
      </c>
      <c r="R101" s="64" t="str">
        <f ca="1"/>
        <v>BA</v>
      </c>
      <c r="S101" s="64"/>
      <c r="T101" s="64"/>
      <c r="U101" s="30">
        <v>2826</v>
      </c>
      <c r="V101" s="31">
        <f>SUMIF('RawData'!A:A,Operative_Fabio_Mencio!U101,'RawData'!F:F)</f>
        <v>1291</v>
      </c>
      <c r="W101" s="31"/>
      <c r="X101" s="31" t="b">
        <f t="shared" si="3"/>
        <v>1</v>
      </c>
      <c r="Y101" s="32"/>
      <c r="Z101" s="31"/>
      <c r="AA101" s="31">
        <v>2826</v>
      </c>
      <c r="AB101" s="31" t="str">
        <f>VLOOKUP(Operative_Fabio_Mencio!AA101,'RawData'!A:K,9,FALSE)</f>
        <v>No</v>
      </c>
      <c r="AC101" s="31"/>
      <c r="AD101" s="32"/>
      <c r="AE101" s="31">
        <v>2826</v>
      </c>
      <c r="AF101" s="34">
        <f>VLOOKUP(Operative_Fabio_Mencio!AA101,'RawData'!A:K,7,FALSE)</f>
        <v>29103</v>
      </c>
      <c r="AG101" s="35">
        <f t="shared" ca="1" si="4"/>
        <v>46</v>
      </c>
      <c r="AH101" s="35" t="b">
        <f t="shared" ca="1" si="5"/>
        <v>0</v>
      </c>
      <c r="AI101" s="31"/>
      <c r="AJ101" s="31"/>
      <c r="AK101" s="31"/>
      <c r="AL101" s="32"/>
      <c r="AM101" s="64"/>
      <c r="AN101" s="64"/>
      <c r="AO101" s="30">
        <v>2395</v>
      </c>
      <c r="AP101" s="35">
        <f>VLOOKUP(AO101,'RawData'!A:K,8,FALSE)</f>
        <v>7</v>
      </c>
      <c r="AQ101" s="45" t="str">
        <f>VLOOKUP(AO101,'RawData'!A:K,9,FALSE)</f>
        <v>Sì</v>
      </c>
      <c r="AR101" s="31"/>
      <c r="AS101" s="32"/>
      <c r="AT101" s="64"/>
      <c r="AU101" s="30">
        <v>2395</v>
      </c>
      <c r="AV101" s="31" t="str">
        <f>VLOOKUP(AU101,'RawData'!A:K,11)</f>
        <v>Sì</v>
      </c>
      <c r="AW101" s="31">
        <f>VLOOKUP(AU101,A:K,6,FALSE)</f>
        <v>709</v>
      </c>
      <c r="AX101" s="31"/>
      <c r="AY101" s="31"/>
      <c r="AZ101" s="32"/>
      <c r="BA101" s="64"/>
      <c r="BB101" s="64"/>
      <c r="BC101" s="30">
        <v>2395</v>
      </c>
      <c r="BD101" s="31" t="str">
        <f>VLOOKUP(BC101,'RawData'!A:K,11,FALSE)</f>
        <v>Sì</v>
      </c>
      <c r="BE101" s="31">
        <f>VLOOKUP(BC101,A:K,6,FALSE)</f>
        <v>709</v>
      </c>
      <c r="BF101" s="64"/>
      <c r="BG101" s="64"/>
      <c r="BH101" s="64"/>
      <c r="BI101" s="64"/>
      <c r="BJ101" s="64"/>
      <c r="BK101" s="64"/>
      <c r="BL101" s="64"/>
      <c r="BM101" s="68" t="s">
        <v>453</v>
      </c>
      <c r="BO101" s="64" t="str">
        <v>Cologno Monzese</v>
      </c>
      <c r="BP101" s="64" t="str">
        <f>VLOOKUP(BO101,BM:BM,1,FALSE)</f>
        <v>Cologno Monzese</v>
      </c>
    </row>
    <row r="102" spans="1:68" ht="15" hidden="1">
      <c r="A102" s="12">
        <v>5296</v>
      </c>
      <c r="B102" s="3" t="s">
        <v>45</v>
      </c>
      <c r="C102" s="3" t="s">
        <v>46</v>
      </c>
      <c r="D102" s="23" t="s">
        <v>44</v>
      </c>
      <c r="E102" s="14">
        <v>15</v>
      </c>
      <c r="F102" s="14">
        <v>807</v>
      </c>
      <c r="G102" s="4">
        <v>29100</v>
      </c>
      <c r="H102" s="10">
        <v>9</v>
      </c>
      <c r="I102" s="2" t="s">
        <v>14</v>
      </c>
      <c r="J102" s="2" t="s">
        <v>15</v>
      </c>
      <c r="K102" s="2" t="s">
        <v>14</v>
      </c>
      <c r="L102" s="1"/>
      <c r="M102" s="64"/>
      <c r="N102" s="64"/>
      <c r="O102" s="64"/>
      <c r="P102" s="64">
        <f ca="1"/>
        <v>4602</v>
      </c>
      <c r="Q102" s="64" t="str">
        <f ca="1"/>
        <v>Empoli</v>
      </c>
      <c r="R102" s="64" t="str">
        <f ca="1"/>
        <v>FI</v>
      </c>
      <c r="S102" s="64"/>
      <c r="T102" s="64"/>
      <c r="U102" s="30">
        <v>3648</v>
      </c>
      <c r="V102" s="31">
        <f>SUMIF('RawData'!A:A,Operative_Fabio_Mencio!U102,'RawData'!F:F)</f>
        <v>620</v>
      </c>
      <c r="W102" s="31"/>
      <c r="X102" s="31" t="b">
        <f t="shared" si="3"/>
        <v>1</v>
      </c>
      <c r="Y102" s="32"/>
      <c r="Z102" s="31"/>
      <c r="AA102" s="31">
        <v>3648</v>
      </c>
      <c r="AB102" s="31" t="str">
        <f>VLOOKUP(Operative_Fabio_Mencio!AA102,'RawData'!A:K,9,FALSE)</f>
        <v>Sì</v>
      </c>
      <c r="AC102" s="31"/>
      <c r="AD102" s="32"/>
      <c r="AE102" s="31">
        <v>3648</v>
      </c>
      <c r="AF102" s="34">
        <f>VLOOKUP(Operative_Fabio_Mencio!AA102,'RawData'!A:K,7,FALSE)</f>
        <v>26039</v>
      </c>
      <c r="AG102" s="35">
        <f t="shared" ca="1" si="4"/>
        <v>55</v>
      </c>
      <c r="AH102" s="35" t="b">
        <f t="shared" ca="1" si="5"/>
        <v>0</v>
      </c>
      <c r="AI102" s="31"/>
      <c r="AJ102" s="31"/>
      <c r="AK102" s="31"/>
      <c r="AL102" s="32"/>
      <c r="AM102" s="64"/>
      <c r="AN102" s="64"/>
      <c r="AO102" s="30">
        <v>4635</v>
      </c>
      <c r="AP102" s="35">
        <f>VLOOKUP(AO102,'RawData'!A:K,8,FALSE)</f>
        <v>5</v>
      </c>
      <c r="AQ102" s="45" t="str">
        <f>VLOOKUP(AO102,'RawData'!A:K,9,FALSE)</f>
        <v>No</v>
      </c>
      <c r="AR102" s="31"/>
      <c r="AS102" s="32"/>
      <c r="AT102" s="64"/>
      <c r="AU102" s="30">
        <v>4635</v>
      </c>
      <c r="AV102" s="31" t="str">
        <f>VLOOKUP(AU102,'RawData'!A:K,11)</f>
        <v>Sì</v>
      </c>
      <c r="AW102" s="31">
        <f>VLOOKUP(AU102,A:K,6,FALSE)</f>
        <v>604</v>
      </c>
      <c r="AX102" s="31"/>
      <c r="AY102" s="31"/>
      <c r="AZ102" s="32"/>
      <c r="BA102" s="64"/>
      <c r="BB102" s="64"/>
      <c r="BC102" s="30">
        <v>4635</v>
      </c>
      <c r="BD102" s="31" t="str">
        <f>VLOOKUP(BC102,'RawData'!A:K,11,FALSE)</f>
        <v>Sì</v>
      </c>
      <c r="BE102" s="31">
        <f>VLOOKUP(BC102,A:K,6,FALSE)</f>
        <v>604</v>
      </c>
      <c r="BF102" s="64"/>
      <c r="BG102" s="64"/>
      <c r="BH102" s="64"/>
      <c r="BI102" s="64"/>
      <c r="BJ102" s="64"/>
      <c r="BK102" s="64"/>
      <c r="BL102" s="64"/>
      <c r="BM102" s="68" t="s">
        <v>454</v>
      </c>
      <c r="BO102" s="64" t="str">
        <v>Settimo Torinese</v>
      </c>
      <c r="BP102" s="64" t="str">
        <f>VLOOKUP(BO102,BM:BM,1,FALSE)</f>
        <v>Settimo Torinese</v>
      </c>
    </row>
    <row r="103" spans="1:68" ht="15" hidden="1">
      <c r="A103" s="12">
        <v>4662</v>
      </c>
      <c r="B103" s="3" t="s">
        <v>47</v>
      </c>
      <c r="C103" s="3" t="s">
        <v>48</v>
      </c>
      <c r="D103" s="23" t="s">
        <v>27</v>
      </c>
      <c r="E103" s="14">
        <v>1</v>
      </c>
      <c r="F103" s="14">
        <v>417</v>
      </c>
      <c r="G103" s="4">
        <v>22115</v>
      </c>
      <c r="H103" s="10">
        <v>9</v>
      </c>
      <c r="I103" s="2" t="s">
        <v>14</v>
      </c>
      <c r="J103" s="2" t="s">
        <v>14</v>
      </c>
      <c r="K103" s="2" t="s">
        <v>14</v>
      </c>
      <c r="L103" s="1"/>
      <c r="M103" s="64"/>
      <c r="N103" s="64"/>
      <c r="O103" s="64"/>
      <c r="P103" s="64">
        <f ca="1"/>
        <v>3184</v>
      </c>
      <c r="Q103" s="64" t="str">
        <f ca="1"/>
        <v>Cologno Monzese</v>
      </c>
      <c r="R103" s="64" t="str">
        <f ca="1"/>
        <v>MI</v>
      </c>
      <c r="S103" s="64"/>
      <c r="T103" s="64"/>
      <c r="U103" s="30">
        <v>5296</v>
      </c>
      <c r="V103" s="31">
        <f>SUMIF('RawData'!A:A,Operative_Fabio_Mencio!U103,'RawData'!F:F)</f>
        <v>807</v>
      </c>
      <c r="W103" s="31"/>
      <c r="X103" s="31" t="b">
        <f t="shared" si="3"/>
        <v>1</v>
      </c>
      <c r="Y103" s="32"/>
      <c r="Z103" s="31"/>
      <c r="AA103" s="31">
        <v>5296</v>
      </c>
      <c r="AB103" s="31" t="str">
        <f>VLOOKUP(Operative_Fabio_Mencio!AA103,'RawData'!A:K,9,FALSE)</f>
        <v>No</v>
      </c>
      <c r="AC103" s="31"/>
      <c r="AD103" s="32"/>
      <c r="AE103" s="31">
        <v>5296</v>
      </c>
      <c r="AF103" s="34">
        <f>VLOOKUP(Operative_Fabio_Mencio!AA103,'RawData'!A:K,7,FALSE)</f>
        <v>29100</v>
      </c>
      <c r="AG103" s="35">
        <f t="shared" ca="1" si="4"/>
        <v>46</v>
      </c>
      <c r="AH103" s="35" t="b">
        <f t="shared" ca="1" si="5"/>
        <v>0</v>
      </c>
      <c r="AI103" s="31"/>
      <c r="AJ103" s="31"/>
      <c r="AK103" s="31"/>
      <c r="AL103" s="32"/>
      <c r="AM103" s="64"/>
      <c r="AN103" s="64"/>
      <c r="AO103" s="30">
        <v>2322</v>
      </c>
      <c r="AP103" s="35">
        <f>VLOOKUP(AO103,'RawData'!A:K,8,FALSE)</f>
        <v>9</v>
      </c>
      <c r="AQ103" s="45" t="str">
        <f>VLOOKUP(AO103,'RawData'!A:K,9,FALSE)</f>
        <v>Sì</v>
      </c>
      <c r="AR103" s="31"/>
      <c r="AS103" s="32"/>
      <c r="AT103" s="64"/>
      <c r="AU103" s="30">
        <v>2322</v>
      </c>
      <c r="AV103" s="31" t="str">
        <f>VLOOKUP(AU103,'RawData'!A:K,11)</f>
        <v>Sì</v>
      </c>
      <c r="AW103" s="31">
        <f>VLOOKUP(AU103,A:K,6,FALSE)</f>
        <v>867</v>
      </c>
      <c r="AX103" s="31"/>
      <c r="AY103" s="31"/>
      <c r="AZ103" s="32"/>
      <c r="BA103" s="64"/>
      <c r="BB103" s="64"/>
      <c r="BC103" s="30">
        <v>2322</v>
      </c>
      <c r="BD103" s="31" t="str">
        <f>VLOOKUP(BC103,'RawData'!A:K,11,FALSE)</f>
        <v>Sì</v>
      </c>
      <c r="BE103" s="31">
        <f>VLOOKUP(BC103,A:K,6,FALSE)</f>
        <v>867</v>
      </c>
      <c r="BF103" s="64"/>
      <c r="BG103" s="64"/>
      <c r="BH103" s="64"/>
      <c r="BI103" s="64"/>
      <c r="BJ103" s="64"/>
      <c r="BK103" s="64"/>
      <c r="BL103" s="64"/>
      <c r="BM103" s="68" t="s">
        <v>455</v>
      </c>
      <c r="BO103" s="64" t="str">
        <v>Rieti</v>
      </c>
      <c r="BP103" s="64" t="str">
        <f>VLOOKUP(BO103,BM:BM,1,FALSE)</f>
        <v>Rieti</v>
      </c>
    </row>
    <row r="104" spans="1:68" ht="15" hidden="1">
      <c r="A104" s="12">
        <v>2395</v>
      </c>
      <c r="B104" s="3" t="s">
        <v>49</v>
      </c>
      <c r="C104" s="3" t="s">
        <v>50</v>
      </c>
      <c r="D104" s="23" t="s">
        <v>44</v>
      </c>
      <c r="E104" s="14">
        <v>12</v>
      </c>
      <c r="F104" s="14">
        <v>709</v>
      </c>
      <c r="G104" s="4">
        <v>21225</v>
      </c>
      <c r="H104" s="10">
        <v>7</v>
      </c>
      <c r="I104" s="2" t="s">
        <v>15</v>
      </c>
      <c r="J104" s="2" t="s">
        <v>14</v>
      </c>
      <c r="K104" s="2" t="s">
        <v>15</v>
      </c>
      <c r="L104" s="1"/>
      <c r="M104" s="64"/>
      <c r="N104" s="64"/>
      <c r="O104" s="64"/>
      <c r="P104" s="64">
        <f ca="1"/>
        <v>2646</v>
      </c>
      <c r="Q104" s="64" t="str">
        <f ca="1"/>
        <v>Settimo Torinese</v>
      </c>
      <c r="R104" s="64" t="str">
        <f ca="1"/>
        <v>TO</v>
      </c>
      <c r="S104" s="64"/>
      <c r="T104" s="64"/>
      <c r="U104" s="30">
        <v>4662</v>
      </c>
      <c r="V104" s="31">
        <f>SUMIF('RawData'!A:A,Operative_Fabio_Mencio!U104,'RawData'!F:F)</f>
        <v>417</v>
      </c>
      <c r="W104" s="31"/>
      <c r="X104" s="31" t="b">
        <f t="shared" si="3"/>
        <v>0</v>
      </c>
      <c r="Y104" s="32"/>
      <c r="Z104" s="31"/>
      <c r="AA104" s="31">
        <v>4662</v>
      </c>
      <c r="AB104" s="31" t="str">
        <f>VLOOKUP(Operative_Fabio_Mencio!AA104,'RawData'!A:K,9,FALSE)</f>
        <v>No</v>
      </c>
      <c r="AC104" s="31"/>
      <c r="AD104" s="32"/>
      <c r="AE104" s="31">
        <v>4662</v>
      </c>
      <c r="AF104" s="34">
        <f>VLOOKUP(Operative_Fabio_Mencio!AA104,'RawData'!A:K,7,FALSE)</f>
        <v>22115</v>
      </c>
      <c r="AG104" s="35">
        <f t="shared" ca="1" si="4"/>
        <v>65</v>
      </c>
      <c r="AH104" s="35" t="b">
        <f t="shared" ca="1" si="5"/>
        <v>0</v>
      </c>
      <c r="AI104" s="31"/>
      <c r="AJ104" s="31"/>
      <c r="AK104" s="31"/>
      <c r="AL104" s="32"/>
      <c r="AM104" s="64"/>
      <c r="AN104" s="64"/>
      <c r="AO104" s="30">
        <v>5533</v>
      </c>
      <c r="AP104" s="35">
        <f>VLOOKUP(AO104,'RawData'!A:K,8,FALSE)</f>
        <v>2</v>
      </c>
      <c r="AQ104" s="45" t="str">
        <f>VLOOKUP(AO104,'RawData'!A:K,9,FALSE)</f>
        <v>Sì</v>
      </c>
      <c r="AR104" s="31"/>
      <c r="AS104" s="32"/>
      <c r="AT104" s="64"/>
      <c r="AU104" s="30">
        <v>5533</v>
      </c>
      <c r="AV104" s="31" t="str">
        <f>VLOOKUP(AU104,'RawData'!A:K,11)</f>
        <v>Sì</v>
      </c>
      <c r="AW104" s="31">
        <f>VLOOKUP(AU104,A:K,6,FALSE)</f>
        <v>466</v>
      </c>
      <c r="AX104" s="31"/>
      <c r="AY104" s="31"/>
      <c r="AZ104" s="32"/>
      <c r="BA104" s="64"/>
      <c r="BB104" s="31"/>
      <c r="BC104" s="51">
        <v>5533</v>
      </c>
      <c r="BD104" s="60" t="str">
        <f>VLOOKUP(BC104,'RawData'!A:K,11,FALSE)</f>
        <v>No</v>
      </c>
      <c r="BE104" s="60">
        <f>VLOOKUP(BC104,A:K,6,FALSE)</f>
        <v>466</v>
      </c>
      <c r="BF104" s="60"/>
      <c r="BG104" s="60"/>
      <c r="BH104" s="60"/>
      <c r="BI104" s="52"/>
      <c r="BJ104" s="64"/>
      <c r="BK104" s="64"/>
      <c r="BL104" s="64"/>
      <c r="BM104" s="68" t="s">
        <v>456</v>
      </c>
      <c r="BO104" s="64" t="str">
        <v>Paderno Dugnano</v>
      </c>
      <c r="BP104" s="64" t="str">
        <f>VLOOKUP(BO104,BM:BM,1,FALSE)</f>
        <v>Paderno Dugnano</v>
      </c>
    </row>
    <row r="105" spans="1:68" ht="15" hidden="1">
      <c r="A105" s="12">
        <v>4635</v>
      </c>
      <c r="B105" s="3" t="s">
        <v>51</v>
      </c>
      <c r="C105" s="3" t="s">
        <v>52</v>
      </c>
      <c r="D105" s="23" t="s">
        <v>53</v>
      </c>
      <c r="E105" s="14">
        <v>2</v>
      </c>
      <c r="F105" s="14">
        <v>604</v>
      </c>
      <c r="G105" s="4">
        <v>21210</v>
      </c>
      <c r="H105" s="10">
        <v>5</v>
      </c>
      <c r="I105" s="2" t="s">
        <v>14</v>
      </c>
      <c r="J105" s="2" t="s">
        <v>14</v>
      </c>
      <c r="K105" s="2" t="s">
        <v>15</v>
      </c>
      <c r="L105" s="1"/>
      <c r="M105" s="64"/>
      <c r="N105" s="64"/>
      <c r="O105" s="64"/>
      <c r="P105" s="64">
        <f ca="1"/>
        <v>2765</v>
      </c>
      <c r="Q105" s="64" t="str">
        <f ca="1"/>
        <v>Rieti</v>
      </c>
      <c r="R105" s="64" t="str">
        <f ca="1"/>
        <v>RI</v>
      </c>
      <c r="S105" s="64"/>
      <c r="T105" s="64"/>
      <c r="U105" s="30">
        <v>2395</v>
      </c>
      <c r="V105" s="31">
        <f>SUMIF('RawData'!A:A,Operative_Fabio_Mencio!U105,'RawData'!F:F)</f>
        <v>709</v>
      </c>
      <c r="W105" s="31"/>
      <c r="X105" s="31" t="b">
        <f t="shared" si="3"/>
        <v>1</v>
      </c>
      <c r="Y105" s="32"/>
      <c r="Z105" s="31"/>
      <c r="AA105" s="31">
        <v>2395</v>
      </c>
      <c r="AB105" s="31" t="str">
        <f>VLOOKUP(Operative_Fabio_Mencio!AA105,'RawData'!A:K,9,FALSE)</f>
        <v>Sì</v>
      </c>
      <c r="AC105" s="31"/>
      <c r="AD105" s="32"/>
      <c r="AE105" s="31">
        <v>2395</v>
      </c>
      <c r="AF105" s="34">
        <f>VLOOKUP(Operative_Fabio_Mencio!AA105,'RawData'!A:K,7,FALSE)</f>
        <v>21225</v>
      </c>
      <c r="AG105" s="35">
        <f t="shared" ca="1" si="4"/>
        <v>68</v>
      </c>
      <c r="AH105" s="35" t="b">
        <f t="shared" ca="1" si="5"/>
        <v>0</v>
      </c>
      <c r="AI105" s="31"/>
      <c r="AJ105" s="31"/>
      <c r="AK105" s="31"/>
      <c r="AL105" s="32"/>
      <c r="AM105" s="64"/>
      <c r="AN105" s="64"/>
      <c r="AO105" s="30">
        <v>4726</v>
      </c>
      <c r="AP105" s="35">
        <f>VLOOKUP(AO105,'RawData'!A:K,8,FALSE)</f>
        <v>6</v>
      </c>
      <c r="AQ105" s="45" t="str">
        <f>VLOOKUP(AO105,'RawData'!A:K,9,FALSE)</f>
        <v>No</v>
      </c>
      <c r="AR105" s="31"/>
      <c r="AS105" s="32"/>
      <c r="AT105" s="64"/>
      <c r="AU105" s="30">
        <v>4726</v>
      </c>
      <c r="AV105" s="31" t="str">
        <f>VLOOKUP(AU105,'RawData'!A:K,11)</f>
        <v>Sì</v>
      </c>
      <c r="AW105" s="31">
        <f>VLOOKUP(AU105,A:K,6,FALSE)</f>
        <v>502</v>
      </c>
      <c r="AX105" s="31"/>
      <c r="AY105" s="31"/>
      <c r="AZ105" s="32"/>
      <c r="BA105" s="64"/>
      <c r="BB105" s="31"/>
      <c r="BC105" s="55">
        <v>4726</v>
      </c>
      <c r="BD105" s="31" t="str">
        <f>VLOOKUP(BC105,'RawData'!A:K,11,FALSE)</f>
        <v>No</v>
      </c>
      <c r="BE105" s="31">
        <f>VLOOKUP(BC105,A:K,6,FALSE)</f>
        <v>502</v>
      </c>
      <c r="BF105" s="31"/>
      <c r="BG105" s="31"/>
      <c r="BH105" s="31"/>
      <c r="BI105" s="56"/>
      <c r="BJ105" s="64"/>
      <c r="BK105" s="64"/>
      <c r="BL105" s="64"/>
      <c r="BM105" s="68" t="s">
        <v>457</v>
      </c>
      <c r="BO105" s="64" t="str">
        <v>Sesto Fiorentino</v>
      </c>
      <c r="BP105" s="64" t="str">
        <f>VLOOKUP(BO105,BM:BM,1,FALSE)</f>
        <v>Sesto Fiorentino</v>
      </c>
    </row>
    <row r="106" spans="1:68" ht="15" hidden="1">
      <c r="A106" s="12">
        <v>2322</v>
      </c>
      <c r="B106" s="3" t="s">
        <v>11</v>
      </c>
      <c r="C106" s="3" t="s">
        <v>12</v>
      </c>
      <c r="D106" s="23" t="s">
        <v>13</v>
      </c>
      <c r="E106" s="14">
        <v>12</v>
      </c>
      <c r="F106" s="14">
        <v>867</v>
      </c>
      <c r="G106" s="4">
        <v>30981</v>
      </c>
      <c r="H106" s="10">
        <v>9</v>
      </c>
      <c r="I106" s="2" t="s">
        <v>15</v>
      </c>
      <c r="J106" s="2" t="s">
        <v>14</v>
      </c>
      <c r="K106" s="2" t="s">
        <v>15</v>
      </c>
      <c r="L106" s="1"/>
      <c r="M106" s="64"/>
      <c r="N106" s="64"/>
      <c r="O106" s="64"/>
      <c r="P106" s="64">
        <f ca="1"/>
        <v>2371</v>
      </c>
      <c r="Q106" s="64" t="str">
        <f ca="1"/>
        <v>Paderno Dugnano</v>
      </c>
      <c r="R106" s="64" t="str">
        <f ca="1"/>
        <v>MI</v>
      </c>
      <c r="S106" s="64"/>
      <c r="T106" s="64"/>
      <c r="U106" s="30">
        <v>4635</v>
      </c>
      <c r="V106" s="31">
        <f>SUMIF('RawData'!A:A,Operative_Fabio_Mencio!U106,'RawData'!F:F)</f>
        <v>604</v>
      </c>
      <c r="W106" s="31"/>
      <c r="X106" s="31" t="b">
        <f t="shared" si="3"/>
        <v>1</v>
      </c>
      <c r="Y106" s="32"/>
      <c r="Z106" s="31"/>
      <c r="AA106" s="31">
        <v>4635</v>
      </c>
      <c r="AB106" s="31" t="str">
        <f>VLOOKUP(Operative_Fabio_Mencio!AA106,'RawData'!A:K,9,FALSE)</f>
        <v>No</v>
      </c>
      <c r="AC106" s="31"/>
      <c r="AD106" s="32"/>
      <c r="AE106" s="31">
        <v>4635</v>
      </c>
      <c r="AF106" s="34">
        <f>VLOOKUP(Operative_Fabio_Mencio!AA106,'RawData'!A:K,7,FALSE)</f>
        <v>21210</v>
      </c>
      <c r="AG106" s="35">
        <f t="shared" ca="1" si="4"/>
        <v>68</v>
      </c>
      <c r="AH106" s="35" t="b">
        <f t="shared" ca="1" si="5"/>
        <v>0</v>
      </c>
      <c r="AI106" s="31"/>
      <c r="AJ106" s="31"/>
      <c r="AK106" s="31"/>
      <c r="AL106" s="32"/>
      <c r="AM106" s="64"/>
      <c r="AN106" s="64"/>
      <c r="AO106" s="30">
        <v>2639</v>
      </c>
      <c r="AP106" s="35">
        <f>VLOOKUP(AO106,'RawData'!A:K,8,FALSE)</f>
        <v>10</v>
      </c>
      <c r="AQ106" s="45" t="str">
        <f>VLOOKUP(AO106,'RawData'!A:K,9,FALSE)</f>
        <v>Sì</v>
      </c>
      <c r="AR106" s="31"/>
      <c r="AS106" s="32"/>
      <c r="AT106" s="64"/>
      <c r="AU106" s="30">
        <v>2639</v>
      </c>
      <c r="AV106" s="31" t="str">
        <f>VLOOKUP(AU106,'RawData'!A:K,11)</f>
        <v>No</v>
      </c>
      <c r="AW106" s="31">
        <f>VLOOKUP(AU106,A:K,6,FALSE)</f>
        <v>813</v>
      </c>
      <c r="AX106" s="31"/>
      <c r="AY106" s="31"/>
      <c r="AZ106" s="32"/>
      <c r="BA106" s="64"/>
      <c r="BB106" s="31"/>
      <c r="BC106" s="53">
        <v>2639</v>
      </c>
      <c r="BD106" s="62" t="str">
        <f>VLOOKUP(BC106,'RawData'!A:K,11,FALSE)</f>
        <v>No</v>
      </c>
      <c r="BE106" s="62">
        <f>VLOOKUP(BC106,A:K,6,FALSE)</f>
        <v>813</v>
      </c>
      <c r="BF106" s="62"/>
      <c r="BG106" s="62"/>
      <c r="BH106" s="62"/>
      <c r="BI106" s="54"/>
      <c r="BJ106" s="64"/>
      <c r="BK106" s="64"/>
      <c r="BL106" s="64"/>
      <c r="BM106" s="68" t="s">
        <v>458</v>
      </c>
      <c r="BO106" s="64" t="str">
        <v>Nettuno</v>
      </c>
      <c r="BP106" s="64" t="str">
        <f>VLOOKUP(BO106,BM:BM,1,FALSE)</f>
        <v>Nettuno</v>
      </c>
    </row>
    <row r="107" spans="1:68" ht="15" hidden="1">
      <c r="A107" s="12">
        <v>5533</v>
      </c>
      <c r="B107" s="3" t="s">
        <v>16</v>
      </c>
      <c r="C107" s="3" t="s">
        <v>17</v>
      </c>
      <c r="D107" s="23" t="s">
        <v>18</v>
      </c>
      <c r="E107" s="14">
        <v>5</v>
      </c>
      <c r="F107" s="14">
        <v>466</v>
      </c>
      <c r="G107" s="4">
        <v>20678</v>
      </c>
      <c r="H107" s="10">
        <v>2</v>
      </c>
      <c r="I107" s="2" t="s">
        <v>15</v>
      </c>
      <c r="J107" s="2" t="s">
        <v>15</v>
      </c>
      <c r="K107" s="2" t="s">
        <v>14</v>
      </c>
      <c r="L107" s="1"/>
      <c r="M107" s="64"/>
      <c r="N107" s="64"/>
      <c r="O107" s="64"/>
      <c r="P107" s="64">
        <f ca="1"/>
        <v>3819</v>
      </c>
      <c r="Q107" s="64" t="str">
        <f ca="1"/>
        <v>Sesto Fiorentino</v>
      </c>
      <c r="R107" s="64" t="str">
        <f ca="1"/>
        <v>FI</v>
      </c>
      <c r="S107" s="64"/>
      <c r="T107" s="64"/>
      <c r="U107" s="30">
        <v>2322</v>
      </c>
      <c r="V107" s="31">
        <f>SUMIF('RawData'!A:A,Operative_Fabio_Mencio!U107,'RawData'!F:F)</f>
        <v>867</v>
      </c>
      <c r="W107" s="31"/>
      <c r="X107" s="31" t="b">
        <f t="shared" si="3"/>
        <v>1</v>
      </c>
      <c r="Y107" s="32"/>
      <c r="Z107" s="31"/>
      <c r="AA107" s="31">
        <v>2322</v>
      </c>
      <c r="AB107" s="31" t="str">
        <f>VLOOKUP(Operative_Fabio_Mencio!AA107,'RawData'!A:K,9,FALSE)</f>
        <v>Sì</v>
      </c>
      <c r="AC107" s="31"/>
      <c r="AD107" s="32"/>
      <c r="AE107" s="31">
        <v>2322</v>
      </c>
      <c r="AF107" s="34">
        <f>VLOOKUP(Operative_Fabio_Mencio!AA107,'RawData'!A:K,7,FALSE)</f>
        <v>30981</v>
      </c>
      <c r="AG107" s="35">
        <f t="shared" ca="1" si="4"/>
        <v>41</v>
      </c>
      <c r="AH107" s="35" t="b">
        <f t="shared" ca="1" si="5"/>
        <v>0</v>
      </c>
      <c r="AI107" s="31"/>
      <c r="AJ107" s="31"/>
      <c r="AK107" s="31"/>
      <c r="AL107" s="32"/>
      <c r="AM107" s="64"/>
      <c r="AN107" s="64"/>
      <c r="AO107" s="30">
        <v>5291</v>
      </c>
      <c r="AP107" s="35">
        <f>VLOOKUP(AO107,'RawData'!A:K,8,FALSE)</f>
        <v>9</v>
      </c>
      <c r="AQ107" s="45" t="str">
        <f>VLOOKUP(AO107,'RawData'!A:K,9,FALSE)</f>
        <v>No</v>
      </c>
      <c r="AR107" s="31"/>
      <c r="AS107" s="32"/>
      <c r="AT107" s="64"/>
      <c r="AU107" s="30">
        <v>5291</v>
      </c>
      <c r="AV107" s="31" t="str">
        <f>VLOOKUP(AU107,'RawData'!A:K,11)</f>
        <v>Sì</v>
      </c>
      <c r="AW107" s="31">
        <f>VLOOKUP(AU107,A:K,6,FALSE)</f>
        <v>597</v>
      </c>
      <c r="AX107" s="31"/>
      <c r="AY107" s="31"/>
      <c r="AZ107" s="32"/>
      <c r="BA107" s="64"/>
      <c r="BB107" s="64"/>
      <c r="BC107" s="30">
        <v>5291</v>
      </c>
      <c r="BD107" s="31" t="str">
        <f>VLOOKUP(BC107,'RawData'!A:K,11,FALSE)</f>
        <v>No</v>
      </c>
      <c r="BE107" s="31">
        <f>VLOOKUP(BC107,A:K,6,FALSE)</f>
        <v>597</v>
      </c>
      <c r="BF107" s="64"/>
      <c r="BG107" s="64"/>
      <c r="BH107" s="64"/>
      <c r="BI107" s="64"/>
      <c r="BJ107" s="64"/>
      <c r="BK107" s="64"/>
      <c r="BL107" s="64"/>
      <c r="BM107" s="68" t="s">
        <v>245</v>
      </c>
      <c r="BO107" s="64" t="str">
        <v>San Giorgio a Cremano</v>
      </c>
      <c r="BP107" s="64" t="str">
        <f>VLOOKUP(BO107,BM:BM,1,FALSE)</f>
        <v>San Giorgio a Cremano</v>
      </c>
    </row>
    <row r="108" spans="1:68" ht="15" hidden="1">
      <c r="A108" s="12">
        <v>4726</v>
      </c>
      <c r="B108" s="3" t="s">
        <v>19</v>
      </c>
      <c r="C108" s="3" t="s">
        <v>20</v>
      </c>
      <c r="D108" s="23" t="s">
        <v>21</v>
      </c>
      <c r="E108" s="14">
        <v>7</v>
      </c>
      <c r="F108" s="14">
        <v>502</v>
      </c>
      <c r="G108" s="4">
        <v>29847</v>
      </c>
      <c r="H108" s="10">
        <v>6</v>
      </c>
      <c r="I108" s="2" t="s">
        <v>14</v>
      </c>
      <c r="J108" s="2" t="s">
        <v>14</v>
      </c>
      <c r="K108" s="2" t="s">
        <v>14</v>
      </c>
      <c r="L108" s="1"/>
      <c r="M108" s="64"/>
      <c r="N108" s="64"/>
      <c r="O108" s="64"/>
      <c r="P108" s="64">
        <f ca="1"/>
        <v>4007</v>
      </c>
      <c r="Q108" s="64" t="str">
        <f ca="1"/>
        <v>Nettuno</v>
      </c>
      <c r="R108" s="64" t="str">
        <f ca="1"/>
        <v>RM</v>
      </c>
      <c r="S108" s="64"/>
      <c r="T108" s="64"/>
      <c r="U108" s="30">
        <v>5533</v>
      </c>
      <c r="V108" s="31">
        <f>SUMIF('RawData'!A:A,Operative_Fabio_Mencio!U108,'RawData'!F:F)</f>
        <v>466</v>
      </c>
      <c r="W108" s="31"/>
      <c r="X108" s="31" t="b">
        <f t="shared" si="3"/>
        <v>0</v>
      </c>
      <c r="Y108" s="32"/>
      <c r="Z108" s="31"/>
      <c r="AA108" s="31">
        <v>5533</v>
      </c>
      <c r="AB108" s="31" t="str">
        <f>VLOOKUP(Operative_Fabio_Mencio!AA108,'RawData'!A:K,9,FALSE)</f>
        <v>Sì</v>
      </c>
      <c r="AC108" s="31"/>
      <c r="AD108" s="32"/>
      <c r="AE108" s="31">
        <v>5533</v>
      </c>
      <c r="AF108" s="34">
        <f>VLOOKUP(Operative_Fabio_Mencio!AA108,'RawData'!A:K,7,FALSE)</f>
        <v>20678</v>
      </c>
      <c r="AG108" s="35">
        <f t="shared" ca="1" si="4"/>
        <v>69</v>
      </c>
      <c r="AH108" s="35" t="b">
        <f t="shared" ca="1" si="5"/>
        <v>0</v>
      </c>
      <c r="AI108" s="31"/>
      <c r="AJ108" s="31"/>
      <c r="AK108" s="31"/>
      <c r="AL108" s="32"/>
      <c r="AM108" s="64"/>
      <c r="AN108" s="64"/>
      <c r="AO108" s="30">
        <v>3414</v>
      </c>
      <c r="AP108" s="35">
        <f>VLOOKUP(AO108,'RawData'!A:K,8,FALSE)</f>
        <v>2</v>
      </c>
      <c r="AQ108" s="45" t="str">
        <f>VLOOKUP(AO108,'RawData'!A:K,9,FALSE)</f>
        <v>No</v>
      </c>
      <c r="AR108" s="31"/>
      <c r="AS108" s="32"/>
      <c r="AT108" s="64"/>
      <c r="AU108" s="30">
        <v>3414</v>
      </c>
      <c r="AV108" s="31" t="str">
        <f>VLOOKUP(AU108,'RawData'!A:K,11)</f>
        <v>Sì</v>
      </c>
      <c r="AW108" s="31">
        <f>VLOOKUP(AU108,A:K,6,FALSE)</f>
        <v>541</v>
      </c>
      <c r="AX108" s="31"/>
      <c r="AY108" s="31"/>
      <c r="AZ108" s="32"/>
      <c r="BA108" s="64"/>
      <c r="BB108" s="64"/>
      <c r="BC108" s="30">
        <v>3414</v>
      </c>
      <c r="BD108" s="31" t="str">
        <f>VLOOKUP(BC108,'RawData'!A:K,11,FALSE)</f>
        <v>No</v>
      </c>
      <c r="BE108" s="31">
        <f>VLOOKUP(BC108,A:K,6,FALSE)</f>
        <v>541</v>
      </c>
      <c r="BF108" s="64"/>
      <c r="BG108" s="64"/>
      <c r="BH108" s="64"/>
      <c r="BI108" s="64"/>
      <c r="BJ108" s="64"/>
      <c r="BK108" s="64"/>
      <c r="BL108" s="64"/>
      <c r="BM108" s="68" t="s">
        <v>459</v>
      </c>
      <c r="BO108" s="64" t="str">
        <v>Vercelli</v>
      </c>
      <c r="BP108" s="64" t="str">
        <f>VLOOKUP(BO108,BM:BM,1,FALSE)</f>
        <v>Vercelli</v>
      </c>
    </row>
    <row r="109" spans="1:68" ht="15" hidden="1">
      <c r="A109" s="12">
        <v>2639</v>
      </c>
      <c r="B109" s="3" t="s">
        <v>22</v>
      </c>
      <c r="C109" s="3" t="s">
        <v>23</v>
      </c>
      <c r="D109" s="23" t="s">
        <v>24</v>
      </c>
      <c r="E109" s="14">
        <v>14</v>
      </c>
      <c r="F109" s="14">
        <v>813</v>
      </c>
      <c r="G109" s="4">
        <v>22699</v>
      </c>
      <c r="H109" s="10">
        <v>10</v>
      </c>
      <c r="I109" s="2" t="s">
        <v>15</v>
      </c>
      <c r="J109" s="2" t="s">
        <v>15</v>
      </c>
      <c r="K109" s="2" t="s">
        <v>14</v>
      </c>
      <c r="L109" s="1"/>
      <c r="M109" s="64"/>
      <c r="N109" s="64"/>
      <c r="O109" s="64"/>
      <c r="P109" s="64">
        <f ca="1"/>
        <v>4012</v>
      </c>
      <c r="Q109" s="64" t="str">
        <f ca="1"/>
        <v>San Giorgio a Cremano</v>
      </c>
      <c r="R109" s="64" t="str">
        <f ca="1"/>
        <v>NA</v>
      </c>
      <c r="S109" s="64"/>
      <c r="T109" s="64"/>
      <c r="U109" s="30">
        <v>4726</v>
      </c>
      <c r="V109" s="31">
        <f>SUMIF('RawData'!A:A,Operative_Fabio_Mencio!U109,'RawData'!F:F)</f>
        <v>502</v>
      </c>
      <c r="W109" s="31"/>
      <c r="X109" s="31" t="b">
        <f t="shared" si="3"/>
        <v>1</v>
      </c>
      <c r="Y109" s="32"/>
      <c r="Z109" s="31"/>
      <c r="AA109" s="31">
        <v>4726</v>
      </c>
      <c r="AB109" s="31" t="str">
        <f>VLOOKUP(Operative_Fabio_Mencio!AA109,'RawData'!A:K,9,FALSE)</f>
        <v>No</v>
      </c>
      <c r="AC109" s="31"/>
      <c r="AD109" s="32"/>
      <c r="AE109" s="31">
        <v>4726</v>
      </c>
      <c r="AF109" s="34">
        <f>VLOOKUP(Operative_Fabio_Mencio!AA109,'RawData'!A:K,7,FALSE)</f>
        <v>29847</v>
      </c>
      <c r="AG109" s="35">
        <f t="shared" ca="1" si="4"/>
        <v>44</v>
      </c>
      <c r="AH109" s="35" t="b">
        <f t="shared" ca="1" si="5"/>
        <v>0</v>
      </c>
      <c r="AI109" s="31"/>
      <c r="AJ109" s="31"/>
      <c r="AK109" s="31"/>
      <c r="AL109" s="32"/>
      <c r="AM109" s="64"/>
      <c r="AN109" s="64"/>
      <c r="AO109" s="30">
        <v>4992</v>
      </c>
      <c r="AP109" s="35">
        <f>VLOOKUP(AO109,'RawData'!A:K,8,FALSE)</f>
        <v>4</v>
      </c>
      <c r="AQ109" s="45" t="str">
        <f>VLOOKUP(AO109,'RawData'!A:K,9,FALSE)</f>
        <v>Sì</v>
      </c>
      <c r="AR109" s="31"/>
      <c r="AS109" s="32"/>
      <c r="AT109" s="64"/>
      <c r="AU109" s="30">
        <v>4992</v>
      </c>
      <c r="AV109" s="31" t="str">
        <f>VLOOKUP(AU109,'RawData'!A:K,11)</f>
        <v>Sì</v>
      </c>
      <c r="AW109" s="31">
        <f>VLOOKUP(AU109,A:K,6,FALSE)</f>
        <v>160</v>
      </c>
      <c r="AX109" s="31"/>
      <c r="AY109" s="31"/>
      <c r="AZ109" s="32"/>
      <c r="BA109" s="64"/>
      <c r="BB109" s="64"/>
      <c r="BC109" s="30">
        <v>4992</v>
      </c>
      <c r="BD109" s="31" t="str">
        <f>VLOOKUP(BC109,'RawData'!A:K,11,FALSE)</f>
        <v>Sì</v>
      </c>
      <c r="BE109" s="31">
        <f>VLOOKUP(BC109,A:K,6,FALSE)</f>
        <v>160</v>
      </c>
      <c r="BF109" s="64"/>
      <c r="BG109" s="64"/>
      <c r="BH109" s="64"/>
      <c r="BI109" s="64"/>
      <c r="BJ109" s="64"/>
      <c r="BK109" s="64"/>
      <c r="BL109" s="64"/>
      <c r="BM109" s="68" t="s">
        <v>460</v>
      </c>
      <c r="BO109" s="64" t="str">
        <v>Capannori</v>
      </c>
      <c r="BP109" s="64" t="str">
        <f>VLOOKUP(BO109,BM:BM,1,FALSE)</f>
        <v>Capannori</v>
      </c>
    </row>
    <row r="110" spans="1:68" ht="15" hidden="1">
      <c r="A110" s="12">
        <v>5291</v>
      </c>
      <c r="B110" s="3" t="s">
        <v>11</v>
      </c>
      <c r="C110" s="3" t="s">
        <v>12</v>
      </c>
      <c r="D110" s="23" t="s">
        <v>13</v>
      </c>
      <c r="E110" s="14">
        <v>12</v>
      </c>
      <c r="F110" s="14">
        <v>597</v>
      </c>
      <c r="G110" s="4">
        <v>28343</v>
      </c>
      <c r="H110" s="10">
        <v>9</v>
      </c>
      <c r="I110" s="2" t="s">
        <v>14</v>
      </c>
      <c r="J110" s="2" t="s">
        <v>14</v>
      </c>
      <c r="K110" s="2" t="s">
        <v>14</v>
      </c>
      <c r="L110" s="1"/>
      <c r="M110" s="64"/>
      <c r="N110" s="64"/>
      <c r="O110" s="64"/>
      <c r="P110" s="64">
        <f ca="1"/>
        <v>4855</v>
      </c>
      <c r="Q110" s="64" t="str">
        <f ca="1"/>
        <v>Vercelli</v>
      </c>
      <c r="R110" s="64" t="str">
        <f ca="1"/>
        <v>VC</v>
      </c>
      <c r="S110" s="64"/>
      <c r="T110" s="64"/>
      <c r="U110" s="30">
        <v>2639</v>
      </c>
      <c r="V110" s="31">
        <f>SUMIF('RawData'!A:A,Operative_Fabio_Mencio!U110,'RawData'!F:F)</f>
        <v>1551</v>
      </c>
      <c r="W110" s="31"/>
      <c r="X110" s="31" t="b">
        <f t="shared" si="3"/>
        <v>1</v>
      </c>
      <c r="Y110" s="32"/>
      <c r="Z110" s="31"/>
      <c r="AA110" s="31">
        <v>2639</v>
      </c>
      <c r="AB110" s="31" t="str">
        <f>VLOOKUP(Operative_Fabio_Mencio!AA110,'RawData'!A:K,9,FALSE)</f>
        <v>Sì</v>
      </c>
      <c r="AC110" s="31"/>
      <c r="AD110" s="32"/>
      <c r="AE110" s="31">
        <v>2639</v>
      </c>
      <c r="AF110" s="34">
        <f>VLOOKUP(Operative_Fabio_Mencio!AA110,'RawData'!A:K,7,FALSE)</f>
        <v>22699</v>
      </c>
      <c r="AG110" s="35">
        <f t="shared" ca="1" si="4"/>
        <v>64</v>
      </c>
      <c r="AH110" s="35" t="b">
        <f t="shared" ca="1" si="5"/>
        <v>0</v>
      </c>
      <c r="AI110" s="31"/>
      <c r="AJ110" s="31"/>
      <c r="AK110" s="31"/>
      <c r="AL110" s="32"/>
      <c r="AM110" s="64"/>
      <c r="AN110" s="64"/>
      <c r="AO110" s="30">
        <v>4435</v>
      </c>
      <c r="AP110" s="35">
        <f>VLOOKUP(AO110,'RawData'!A:K,8,FALSE)</f>
        <v>7</v>
      </c>
      <c r="AQ110" s="45" t="str">
        <f>VLOOKUP(AO110,'RawData'!A:K,9,FALSE)</f>
        <v>No</v>
      </c>
      <c r="AR110" s="31"/>
      <c r="AS110" s="32"/>
      <c r="AT110" s="64"/>
      <c r="AU110" s="30">
        <v>4435</v>
      </c>
      <c r="AV110" s="31" t="str">
        <f>VLOOKUP(AU110,'RawData'!A:K,11)</f>
        <v>Sì</v>
      </c>
      <c r="AW110" s="31">
        <f>VLOOKUP(AU110,A:K,6,FALSE)</f>
        <v>990</v>
      </c>
      <c r="AX110" s="31"/>
      <c r="AY110" s="31"/>
      <c r="AZ110" s="32"/>
      <c r="BA110" s="64"/>
      <c r="BB110" s="64"/>
      <c r="BC110" s="30">
        <v>4435</v>
      </c>
      <c r="BD110" s="31" t="str">
        <f>VLOOKUP(BC110,'RawData'!A:K,11,FALSE)</f>
        <v>No</v>
      </c>
      <c r="BE110" s="31">
        <f>VLOOKUP(BC110,A:K,6,FALSE)</f>
        <v>990</v>
      </c>
      <c r="BF110" s="64"/>
      <c r="BG110" s="64"/>
      <c r="BH110" s="64"/>
      <c r="BI110" s="64"/>
      <c r="BJ110" s="64"/>
      <c r="BK110" s="64"/>
      <c r="BL110" s="64"/>
      <c r="BM110" s="68" t="s">
        <v>461</v>
      </c>
      <c r="BO110" s="64" t="str">
        <v>Alcamo</v>
      </c>
      <c r="BP110" s="64" t="str">
        <f>VLOOKUP(BO110,BM:BM,1,FALSE)</f>
        <v>Alcamo</v>
      </c>
    </row>
    <row r="111" spans="1:68" ht="15" hidden="1">
      <c r="A111" s="12">
        <v>3414</v>
      </c>
      <c r="B111" s="3" t="s">
        <v>16</v>
      </c>
      <c r="C111" s="3" t="s">
        <v>17</v>
      </c>
      <c r="D111" s="23" t="s">
        <v>18</v>
      </c>
      <c r="E111" s="14">
        <v>13</v>
      </c>
      <c r="F111" s="14">
        <v>541</v>
      </c>
      <c r="G111" s="4">
        <v>32609</v>
      </c>
      <c r="H111" s="10">
        <v>2</v>
      </c>
      <c r="I111" s="2" t="s">
        <v>14</v>
      </c>
      <c r="J111" s="2" t="s">
        <v>14</v>
      </c>
      <c r="K111" s="2" t="s">
        <v>14</v>
      </c>
      <c r="L111" s="1"/>
      <c r="M111" s="64"/>
      <c r="N111" s="64"/>
      <c r="O111" s="64"/>
      <c r="P111" s="64">
        <f ca="1"/>
        <v>5233</v>
      </c>
      <c r="Q111" s="64" t="str">
        <f ca="1"/>
        <v>Capannori</v>
      </c>
      <c r="R111" s="64" t="str">
        <f ca="1"/>
        <v>LU</v>
      </c>
      <c r="S111" s="64"/>
      <c r="T111" s="64"/>
      <c r="U111" s="30">
        <v>5291</v>
      </c>
      <c r="V111" s="31">
        <f>SUMIF('RawData'!A:A,Operative_Fabio_Mencio!U111,'RawData'!F:F)</f>
        <v>597</v>
      </c>
      <c r="W111" s="31"/>
      <c r="X111" s="31" t="b">
        <f t="shared" si="3"/>
        <v>1</v>
      </c>
      <c r="Y111" s="32"/>
      <c r="Z111" s="31"/>
      <c r="AA111" s="31">
        <v>5291</v>
      </c>
      <c r="AB111" s="31" t="str">
        <f>VLOOKUP(Operative_Fabio_Mencio!AA111,'RawData'!A:K,9,FALSE)</f>
        <v>No</v>
      </c>
      <c r="AC111" s="31"/>
      <c r="AD111" s="32"/>
      <c r="AE111" s="31">
        <v>5291</v>
      </c>
      <c r="AF111" s="34">
        <f>VLOOKUP(Operative_Fabio_Mencio!AA111,'RawData'!A:K,7,FALSE)</f>
        <v>28343</v>
      </c>
      <c r="AG111" s="35">
        <f t="shared" ca="1" si="4"/>
        <v>48</v>
      </c>
      <c r="AH111" s="35" t="b">
        <f t="shared" ca="1" si="5"/>
        <v>0</v>
      </c>
      <c r="AI111" s="31"/>
      <c r="AJ111" s="31"/>
      <c r="AK111" s="31"/>
      <c r="AL111" s="32"/>
      <c r="AM111" s="64"/>
      <c r="AN111" s="64"/>
      <c r="AO111" s="30">
        <v>2833</v>
      </c>
      <c r="AP111" s="35">
        <f>VLOOKUP(AO111,'RawData'!A:K,8,FALSE)</f>
        <v>10</v>
      </c>
      <c r="AQ111" s="45" t="str">
        <f>VLOOKUP(AO111,'RawData'!A:K,9,FALSE)</f>
        <v>No</v>
      </c>
      <c r="AR111" s="31"/>
      <c r="AS111" s="32"/>
      <c r="AT111" s="64"/>
      <c r="AU111" s="30">
        <v>2833</v>
      </c>
      <c r="AV111" s="31" t="str">
        <f>VLOOKUP(AU111,'RawData'!A:K,11)</f>
        <v>No</v>
      </c>
      <c r="AW111" s="31">
        <f>VLOOKUP(AU111,A:K,6,FALSE)</f>
        <v>701</v>
      </c>
      <c r="AX111" s="31"/>
      <c r="AY111" s="31"/>
      <c r="AZ111" s="32"/>
      <c r="BA111" s="64"/>
      <c r="BB111" s="64"/>
      <c r="BC111" s="30">
        <v>2833</v>
      </c>
      <c r="BD111" s="31" t="str">
        <f>VLOOKUP(BC111,'RawData'!A:K,11,FALSE)</f>
        <v>Sì</v>
      </c>
      <c r="BE111" s="31">
        <f>VLOOKUP(BC111,A:K,6,FALSE)</f>
        <v>701</v>
      </c>
      <c r="BF111" s="64"/>
      <c r="BG111" s="64"/>
      <c r="BH111" s="64"/>
      <c r="BI111" s="64"/>
      <c r="BJ111" s="64"/>
      <c r="BK111" s="64"/>
      <c r="BL111" s="64"/>
      <c r="BM111" s="68" t="s">
        <v>462</v>
      </c>
      <c r="BO111" s="64" t="str">
        <v>Nocera Inferiore</v>
      </c>
      <c r="BP111" s="64" t="str">
        <f>VLOOKUP(BO111,BM:BM,1,FALSE)</f>
        <v>Nocera Inferiore</v>
      </c>
    </row>
    <row r="112" spans="1:68" ht="15" hidden="1">
      <c r="A112" s="12">
        <v>4992</v>
      </c>
      <c r="B112" s="3" t="s">
        <v>19</v>
      </c>
      <c r="C112" s="3" t="s">
        <v>20</v>
      </c>
      <c r="D112" s="23" t="s">
        <v>21</v>
      </c>
      <c r="E112" s="14">
        <v>10</v>
      </c>
      <c r="F112" s="14">
        <v>160</v>
      </c>
      <c r="G112" s="4">
        <v>25834</v>
      </c>
      <c r="H112" s="10">
        <v>4</v>
      </c>
      <c r="I112" s="2" t="s">
        <v>15</v>
      </c>
      <c r="J112" s="2" t="s">
        <v>15</v>
      </c>
      <c r="K112" s="2" t="s">
        <v>15</v>
      </c>
      <c r="L112" s="1"/>
      <c r="M112" s="64"/>
      <c r="N112" s="64"/>
      <c r="O112" s="64"/>
      <c r="P112" s="64">
        <f ca="1"/>
        <v>3910</v>
      </c>
      <c r="Q112" s="64" t="str">
        <f ca="1"/>
        <v>Alcamo</v>
      </c>
      <c r="R112" s="64" t="str">
        <f ca="1"/>
        <v>TP</v>
      </c>
      <c r="S112" s="64"/>
      <c r="T112" s="64"/>
      <c r="U112" s="30">
        <v>3414</v>
      </c>
      <c r="V112" s="31">
        <f>SUMIF('RawData'!A:A,Operative_Fabio_Mencio!U112,'RawData'!F:F)</f>
        <v>541</v>
      </c>
      <c r="W112" s="31"/>
      <c r="X112" s="31" t="b">
        <f t="shared" si="3"/>
        <v>1</v>
      </c>
      <c r="Y112" s="32"/>
      <c r="Z112" s="31"/>
      <c r="AA112" s="31">
        <v>3414</v>
      </c>
      <c r="AB112" s="31" t="str">
        <f>VLOOKUP(Operative_Fabio_Mencio!AA112,'RawData'!A:K,9,FALSE)</f>
        <v>No</v>
      </c>
      <c r="AC112" s="31"/>
      <c r="AD112" s="32"/>
      <c r="AE112" s="31">
        <v>3414</v>
      </c>
      <c r="AF112" s="34">
        <f>VLOOKUP(Operative_Fabio_Mencio!AA112,'RawData'!A:K,7,FALSE)</f>
        <v>32609</v>
      </c>
      <c r="AG112" s="35">
        <f t="shared" ca="1" si="4"/>
        <v>37</v>
      </c>
      <c r="AH112" s="35" t="b">
        <f t="shared" ca="1" si="5"/>
        <v>0</v>
      </c>
      <c r="AI112" s="31"/>
      <c r="AJ112" s="31"/>
      <c r="AK112" s="31"/>
      <c r="AL112" s="32"/>
      <c r="AM112" s="64"/>
      <c r="AN112" s="64"/>
      <c r="AO112" s="30">
        <v>3011</v>
      </c>
      <c r="AP112" s="35">
        <f>VLOOKUP(AO112,'RawData'!A:K,8,FALSE)</f>
        <v>3</v>
      </c>
      <c r="AQ112" s="45" t="str">
        <f>VLOOKUP(AO112,'RawData'!A:K,9,FALSE)</f>
        <v>No</v>
      </c>
      <c r="AR112" s="31"/>
      <c r="AS112" s="32"/>
      <c r="AT112" s="64"/>
      <c r="AU112" s="30">
        <v>3011</v>
      </c>
      <c r="AV112" s="31" t="str">
        <f>VLOOKUP(AU112,'RawData'!A:K,11)</f>
        <v>No</v>
      </c>
      <c r="AW112" s="31">
        <f>VLOOKUP(AU112,A:K,6,FALSE)</f>
        <v>267</v>
      </c>
      <c r="AX112" s="31"/>
      <c r="AY112" s="31"/>
      <c r="AZ112" s="32"/>
      <c r="BA112" s="64"/>
      <c r="BB112" s="31"/>
      <c r="BC112" s="57">
        <v>3011</v>
      </c>
      <c r="BD112" s="58" t="str">
        <f>VLOOKUP(BC112,'RawData'!A:K,11,FALSE)</f>
        <v>No</v>
      </c>
      <c r="BE112" s="58">
        <f>VLOOKUP(BC112,A:K,6,FALSE)</f>
        <v>267</v>
      </c>
      <c r="BF112" s="58"/>
      <c r="BG112" s="58"/>
      <c r="BH112" s="58"/>
      <c r="BI112" s="59"/>
      <c r="BJ112" s="64"/>
      <c r="BK112" s="64"/>
      <c r="BL112" s="64"/>
      <c r="BM112" s="68" t="s">
        <v>463</v>
      </c>
      <c r="BO112" s="64" t="str">
        <v>Biella</v>
      </c>
      <c r="BP112" s="64" t="str">
        <f>VLOOKUP(BO112,BM:BM,1,FALSE)</f>
        <v>Biella</v>
      </c>
    </row>
    <row r="113" spans="1:68" ht="15" hidden="1">
      <c r="A113" s="12">
        <v>4435</v>
      </c>
      <c r="B113" s="3" t="s">
        <v>22</v>
      </c>
      <c r="C113" s="3" t="s">
        <v>23</v>
      </c>
      <c r="D113" s="23" t="s">
        <v>24</v>
      </c>
      <c r="E113" s="14">
        <v>7</v>
      </c>
      <c r="F113" s="14">
        <v>990</v>
      </c>
      <c r="G113" s="4">
        <v>28891</v>
      </c>
      <c r="H113" s="10">
        <v>7</v>
      </c>
      <c r="I113" s="2" t="s">
        <v>14</v>
      </c>
      <c r="J113" s="2" t="s">
        <v>14</v>
      </c>
      <c r="K113" s="2" t="s">
        <v>14</v>
      </c>
      <c r="L113" s="1"/>
      <c r="M113" s="64"/>
      <c r="N113" s="64"/>
      <c r="O113" s="64"/>
      <c r="P113" s="64">
        <f ca="1"/>
        <v>2469</v>
      </c>
      <c r="Q113" s="64" t="str">
        <f ca="1"/>
        <v>Nocera Inferiore</v>
      </c>
      <c r="R113" s="64" t="str">
        <f ca="1"/>
        <v>SA</v>
      </c>
      <c r="S113" s="64"/>
      <c r="T113" s="64"/>
      <c r="U113" s="30">
        <v>4992</v>
      </c>
      <c r="V113" s="31">
        <f>SUMIF('RawData'!A:A,Operative_Fabio_Mencio!U113,'RawData'!F:F)</f>
        <v>160</v>
      </c>
      <c r="W113" s="31"/>
      <c r="X113" s="31" t="b">
        <f t="shared" si="3"/>
        <v>0</v>
      </c>
      <c r="Y113" s="32"/>
      <c r="Z113" s="31"/>
      <c r="AA113" s="31">
        <v>4992</v>
      </c>
      <c r="AB113" s="31" t="str">
        <f>VLOOKUP(Operative_Fabio_Mencio!AA113,'RawData'!A:K,9,FALSE)</f>
        <v>Sì</v>
      </c>
      <c r="AC113" s="31"/>
      <c r="AD113" s="32"/>
      <c r="AE113" s="31">
        <v>4992</v>
      </c>
      <c r="AF113" s="34">
        <f>VLOOKUP(Operative_Fabio_Mencio!AA113,'RawData'!A:K,7,FALSE)</f>
        <v>25834</v>
      </c>
      <c r="AG113" s="35">
        <f t="shared" ca="1" si="4"/>
        <v>55</v>
      </c>
      <c r="AH113" s="35" t="b">
        <f t="shared" ca="1" si="5"/>
        <v>0</v>
      </c>
      <c r="AI113" s="31"/>
      <c r="AJ113" s="31"/>
      <c r="AK113" s="31"/>
      <c r="AL113" s="32"/>
      <c r="AM113" s="64"/>
      <c r="AN113" s="64"/>
      <c r="AO113" s="30">
        <v>4941</v>
      </c>
      <c r="AP113" s="35">
        <f>VLOOKUP(AO113,'RawData'!A:K,8,FALSE)</f>
        <v>2</v>
      </c>
      <c r="AQ113" s="45" t="str">
        <f>VLOOKUP(AO113,'RawData'!A:K,9,FALSE)</f>
        <v>No</v>
      </c>
      <c r="AR113" s="31"/>
      <c r="AS113" s="32"/>
      <c r="AT113" s="64"/>
      <c r="AU113" s="30">
        <v>4941</v>
      </c>
      <c r="AV113" s="31" t="str">
        <f>VLOOKUP(AU113,'RawData'!A:K,11)</f>
        <v>Sì</v>
      </c>
      <c r="AW113" s="31">
        <f>VLOOKUP(AU113,A:K,6,FALSE)</f>
        <v>406</v>
      </c>
      <c r="AX113" s="31"/>
      <c r="AY113" s="31"/>
      <c r="AZ113" s="32"/>
      <c r="BA113" s="64"/>
      <c r="BB113" s="64"/>
      <c r="BC113" s="30">
        <v>4941</v>
      </c>
      <c r="BD113" s="31" t="str">
        <f>VLOOKUP(BC113,'RawData'!A:K,11,FALSE)</f>
        <v>No</v>
      </c>
      <c r="BE113" s="31">
        <f>VLOOKUP(BC113,A:K,6,FALSE)</f>
        <v>406</v>
      </c>
      <c r="BF113" s="64"/>
      <c r="BG113" s="64"/>
      <c r="BH113" s="64"/>
      <c r="BI113" s="64"/>
      <c r="BJ113" s="64"/>
      <c r="BK113" s="64"/>
      <c r="BL113" s="64"/>
      <c r="BM113" s="68" t="s">
        <v>464</v>
      </c>
      <c r="BO113" s="64" t="str">
        <v>Senigallia</v>
      </c>
      <c r="BP113" s="64" t="str">
        <f>VLOOKUP(BO113,BM:BM,1,FALSE)</f>
        <v>Senigallia</v>
      </c>
    </row>
    <row r="114" spans="1:68" ht="15" hidden="1">
      <c r="A114" s="12">
        <v>2833</v>
      </c>
      <c r="B114" s="3" t="s">
        <v>11</v>
      </c>
      <c r="C114" s="3" t="s">
        <v>12</v>
      </c>
      <c r="D114" s="23" t="s">
        <v>13</v>
      </c>
      <c r="E114" s="14">
        <v>13</v>
      </c>
      <c r="F114" s="14">
        <v>701</v>
      </c>
      <c r="G114" s="4">
        <v>33199</v>
      </c>
      <c r="H114" s="10">
        <v>10</v>
      </c>
      <c r="I114" s="2" t="s">
        <v>14</v>
      </c>
      <c r="J114" s="2" t="s">
        <v>15</v>
      </c>
      <c r="K114" s="2" t="s">
        <v>15</v>
      </c>
      <c r="L114" s="1"/>
      <c r="M114" s="64"/>
      <c r="N114" s="64"/>
      <c r="O114" s="64"/>
      <c r="P114" s="64">
        <f ca="1"/>
        <v>4554</v>
      </c>
      <c r="Q114" s="64" t="str">
        <f ca="1"/>
        <v>Biella</v>
      </c>
      <c r="R114" s="64" t="str">
        <f ca="1"/>
        <v>BI</v>
      </c>
      <c r="S114" s="64"/>
      <c r="T114" s="64"/>
      <c r="U114" s="30">
        <v>4435</v>
      </c>
      <c r="V114" s="31">
        <f>SUMIF('RawData'!A:A,Operative_Fabio_Mencio!U114,'RawData'!F:F)</f>
        <v>990</v>
      </c>
      <c r="W114" s="31"/>
      <c r="X114" s="31" t="b">
        <f t="shared" si="3"/>
        <v>1</v>
      </c>
      <c r="Y114" s="32"/>
      <c r="Z114" s="31"/>
      <c r="AA114" s="31">
        <v>4435</v>
      </c>
      <c r="AB114" s="31" t="str">
        <f>VLOOKUP(Operative_Fabio_Mencio!AA114,'RawData'!A:K,9,FALSE)</f>
        <v>No</v>
      </c>
      <c r="AC114" s="31"/>
      <c r="AD114" s="32"/>
      <c r="AE114" s="31">
        <v>4435</v>
      </c>
      <c r="AF114" s="34">
        <f>VLOOKUP(Operative_Fabio_Mencio!AA114,'RawData'!A:K,7,FALSE)</f>
        <v>28891</v>
      </c>
      <c r="AG114" s="35">
        <f t="shared" ca="1" si="4"/>
        <v>47</v>
      </c>
      <c r="AH114" s="35" t="b">
        <f t="shared" ca="1" si="5"/>
        <v>0</v>
      </c>
      <c r="AI114" s="31"/>
      <c r="AJ114" s="31"/>
      <c r="AK114" s="31"/>
      <c r="AL114" s="32"/>
      <c r="AM114" s="64"/>
      <c r="AN114" s="64"/>
      <c r="AO114" s="30">
        <v>3418</v>
      </c>
      <c r="AP114" s="35">
        <f>VLOOKUP(AO114,'RawData'!A:K,8,FALSE)</f>
        <v>5</v>
      </c>
      <c r="AQ114" s="45" t="str">
        <f>VLOOKUP(AO114,'RawData'!A:K,9,FALSE)</f>
        <v>No</v>
      </c>
      <c r="AR114" s="31"/>
      <c r="AS114" s="32"/>
      <c r="AT114" s="64"/>
      <c r="AU114" s="30">
        <v>3418</v>
      </c>
      <c r="AV114" s="31" t="str">
        <f>VLOOKUP(AU114,'RawData'!A:K,11)</f>
        <v>Sì</v>
      </c>
      <c r="AW114" s="31">
        <f>VLOOKUP(AU114,A:K,6,FALSE)</f>
        <v>523</v>
      </c>
      <c r="AX114" s="31"/>
      <c r="AY114" s="31"/>
      <c r="AZ114" s="32"/>
      <c r="BA114" s="64"/>
      <c r="BB114" s="31"/>
      <c r="BC114" s="57">
        <v>3418</v>
      </c>
      <c r="BD114" s="58" t="str">
        <f>VLOOKUP(BC114,'RawData'!A:K,11,FALSE)</f>
        <v>Sì</v>
      </c>
      <c r="BE114" s="58">
        <f>VLOOKUP(BC114,A:K,6,FALSE)</f>
        <v>523</v>
      </c>
      <c r="BF114" s="58"/>
      <c r="BG114" s="58"/>
      <c r="BH114" s="58"/>
      <c r="BI114" s="59"/>
      <c r="BJ114" s="64"/>
      <c r="BK114" s="64"/>
      <c r="BL114" s="64"/>
      <c r="BM114" s="68" t="s">
        <v>465</v>
      </c>
      <c r="BO114" s="64" t="str">
        <v>Terracina</v>
      </c>
      <c r="BP114" s="64" t="str">
        <f>VLOOKUP(BO114,BM:BM,1,FALSE)</f>
        <v>Terracina</v>
      </c>
    </row>
    <row r="115" spans="1:68" ht="15" hidden="1">
      <c r="A115" s="12">
        <v>3011</v>
      </c>
      <c r="B115" s="3" t="s">
        <v>149</v>
      </c>
      <c r="C115" s="3" t="s">
        <v>17</v>
      </c>
      <c r="D115" s="23" t="s">
        <v>18</v>
      </c>
      <c r="E115" s="14">
        <v>15</v>
      </c>
      <c r="F115" s="14">
        <v>267</v>
      </c>
      <c r="G115" s="4">
        <v>26225</v>
      </c>
      <c r="H115" s="10">
        <v>3</v>
      </c>
      <c r="I115" s="2" t="s">
        <v>14</v>
      </c>
      <c r="J115" s="2" t="s">
        <v>15</v>
      </c>
      <c r="K115" s="2" t="s">
        <v>14</v>
      </c>
      <c r="L115" s="1"/>
      <c r="M115" s="64"/>
      <c r="N115" s="64"/>
      <c r="O115" s="64"/>
      <c r="P115" s="64">
        <f ca="1"/>
        <v>4033</v>
      </c>
      <c r="Q115" s="64" t="str">
        <f ca="1"/>
        <v>Senigallia</v>
      </c>
      <c r="R115" s="64" t="str">
        <f ca="1"/>
        <v>AN</v>
      </c>
      <c r="S115" s="64"/>
      <c r="T115" s="64"/>
      <c r="U115" s="30">
        <v>2833</v>
      </c>
      <c r="V115" s="31">
        <f>SUMIF('RawData'!A:A,Operative_Fabio_Mencio!U115,'RawData'!F:F)</f>
        <v>701</v>
      </c>
      <c r="W115" s="31"/>
      <c r="X115" s="31" t="b">
        <f t="shared" si="3"/>
        <v>1</v>
      </c>
      <c r="Y115" s="32"/>
      <c r="Z115" s="31"/>
      <c r="AA115" s="31">
        <v>2833</v>
      </c>
      <c r="AB115" s="31" t="str">
        <f>VLOOKUP(Operative_Fabio_Mencio!AA115,'RawData'!A:K,9,FALSE)</f>
        <v>No</v>
      </c>
      <c r="AC115" s="31"/>
      <c r="AD115" s="32"/>
      <c r="AE115" s="31">
        <v>2833</v>
      </c>
      <c r="AF115" s="34">
        <f>VLOOKUP(Operative_Fabio_Mencio!AA115,'RawData'!A:K,7,FALSE)</f>
        <v>33199</v>
      </c>
      <c r="AG115" s="35">
        <f t="shared" ca="1" si="4"/>
        <v>35</v>
      </c>
      <c r="AH115" s="35" t="b">
        <f t="shared" ca="1" si="5"/>
        <v>0</v>
      </c>
      <c r="AI115" s="31"/>
      <c r="AJ115" s="31"/>
      <c r="AK115" s="31"/>
      <c r="AL115" s="32"/>
      <c r="AM115" s="64"/>
      <c r="AN115" s="64"/>
      <c r="AO115" s="30">
        <v>4646</v>
      </c>
      <c r="AP115" s="35">
        <f>VLOOKUP(AO115,'RawData'!A:K,8,FALSE)</f>
        <v>2</v>
      </c>
      <c r="AQ115" s="45" t="str">
        <f>VLOOKUP(AO115,'RawData'!A:K,9,FALSE)</f>
        <v>No</v>
      </c>
      <c r="AR115" s="31"/>
      <c r="AS115" s="32"/>
      <c r="AT115" s="64"/>
      <c r="AU115" s="30">
        <v>4646</v>
      </c>
      <c r="AV115" s="31" t="str">
        <f>VLOOKUP(AU115,'RawData'!A:K,11)</f>
        <v>Sì</v>
      </c>
      <c r="AW115" s="31">
        <f>VLOOKUP(AU115,A:K,6,FALSE)</f>
        <v>966</v>
      </c>
      <c r="AX115" s="31"/>
      <c r="AY115" s="31"/>
      <c r="AZ115" s="32"/>
      <c r="BA115" s="64"/>
      <c r="BB115" s="64"/>
      <c r="BC115" s="30">
        <v>4646</v>
      </c>
      <c r="BD115" s="31" t="str">
        <f>VLOOKUP(BC115,'RawData'!A:K,11,FALSE)</f>
        <v>No</v>
      </c>
      <c r="BE115" s="31">
        <f>VLOOKUP(BC115,A:K,6,FALSE)</f>
        <v>966</v>
      </c>
      <c r="BF115" s="64"/>
      <c r="BG115" s="64"/>
      <c r="BH115" s="64"/>
      <c r="BI115" s="64"/>
      <c r="BJ115" s="64"/>
      <c r="BK115" s="64"/>
      <c r="BL115" s="64"/>
      <c r="BM115" s="68" t="s">
        <v>466</v>
      </c>
      <c r="BO115" s="64" t="str">
        <v>Lodi</v>
      </c>
      <c r="BP115" s="64" t="str">
        <f>VLOOKUP(BO115,BM:BM,1,FALSE)</f>
        <v>Lodi</v>
      </c>
    </row>
    <row r="116" spans="1:68" ht="15" hidden="1">
      <c r="A116" s="12">
        <v>4941</v>
      </c>
      <c r="B116" s="3" t="s">
        <v>19</v>
      </c>
      <c r="C116" s="3" t="s">
        <v>20</v>
      </c>
      <c r="D116" s="23" t="s">
        <v>21</v>
      </c>
      <c r="E116" s="14">
        <v>1</v>
      </c>
      <c r="F116" s="14">
        <v>406</v>
      </c>
      <c r="G116" s="4">
        <v>27628</v>
      </c>
      <c r="H116" s="10">
        <v>2</v>
      </c>
      <c r="I116" s="2" t="s">
        <v>14</v>
      </c>
      <c r="J116" s="2" t="s">
        <v>14</v>
      </c>
      <c r="K116" s="2" t="s">
        <v>14</v>
      </c>
      <c r="L116" s="1"/>
      <c r="M116" s="64"/>
      <c r="N116" s="64"/>
      <c r="O116" s="64"/>
      <c r="P116" s="64">
        <f ca="1"/>
        <v>3028</v>
      </c>
      <c r="Q116" s="64" t="str">
        <f ca="1"/>
        <v>Terracina</v>
      </c>
      <c r="R116" s="64" t="str">
        <f ca="1"/>
        <v>LT</v>
      </c>
      <c r="S116" s="64"/>
      <c r="T116" s="64"/>
      <c r="U116" s="30">
        <v>3011</v>
      </c>
      <c r="V116" s="31">
        <f>SUMIF('RawData'!A:A,Operative_Fabio_Mencio!U116,'RawData'!F:F)</f>
        <v>267</v>
      </c>
      <c r="W116" s="31"/>
      <c r="X116" s="31" t="b">
        <f t="shared" si="3"/>
        <v>0</v>
      </c>
      <c r="Y116" s="32"/>
      <c r="Z116" s="31"/>
      <c r="AA116" s="31">
        <v>3011</v>
      </c>
      <c r="AB116" s="31" t="str">
        <f>VLOOKUP(Operative_Fabio_Mencio!AA116,'RawData'!A:K,9,FALSE)</f>
        <v>No</v>
      </c>
      <c r="AC116" s="31"/>
      <c r="AD116" s="32"/>
      <c r="AE116" s="31">
        <v>3011</v>
      </c>
      <c r="AF116" s="34">
        <f>VLOOKUP(Operative_Fabio_Mencio!AA116,'RawData'!A:K,7,FALSE)</f>
        <v>26225</v>
      </c>
      <c r="AG116" s="35">
        <f t="shared" ca="1" si="4"/>
        <v>54</v>
      </c>
      <c r="AH116" s="35" t="b">
        <f t="shared" ca="1" si="5"/>
        <v>0</v>
      </c>
      <c r="AI116" s="31"/>
      <c r="AJ116" s="31"/>
      <c r="AK116" s="31"/>
      <c r="AL116" s="32"/>
      <c r="AM116" s="64"/>
      <c r="AN116" s="64"/>
      <c r="AO116" s="30">
        <v>3354</v>
      </c>
      <c r="AP116" s="35">
        <f>VLOOKUP(AO116,'RawData'!A:K,8,FALSE)</f>
        <v>8</v>
      </c>
      <c r="AQ116" s="45" t="str">
        <f>VLOOKUP(AO116,'RawData'!A:K,9,FALSE)</f>
        <v>No</v>
      </c>
      <c r="AR116" s="31"/>
      <c r="AS116" s="32"/>
      <c r="AT116" s="64"/>
      <c r="AU116" s="30">
        <v>3354</v>
      </c>
      <c r="AV116" s="31" t="str">
        <f>VLOOKUP(AU116,'RawData'!A:K,11)</f>
        <v>Sì</v>
      </c>
      <c r="AW116" s="31">
        <f>VLOOKUP(AU116,A:K,6,FALSE)</f>
        <v>36</v>
      </c>
      <c r="AX116" s="31"/>
      <c r="AY116" s="31"/>
      <c r="AZ116" s="32"/>
      <c r="BA116" s="64"/>
      <c r="BB116" s="64"/>
      <c r="BC116" s="30">
        <v>3354</v>
      </c>
      <c r="BD116" s="31" t="str">
        <f>VLOOKUP(BC116,'RawData'!A:K,11,FALSE)</f>
        <v>No</v>
      </c>
      <c r="BE116" s="31">
        <f>VLOOKUP(BC116,A:K,6,FALSE)</f>
        <v>36</v>
      </c>
      <c r="BF116" s="64"/>
      <c r="BG116" s="64"/>
      <c r="BH116" s="64"/>
      <c r="BI116" s="64"/>
      <c r="BJ116" s="64"/>
      <c r="BK116" s="64"/>
      <c r="BL116" s="64"/>
      <c r="BM116" s="68" t="s">
        <v>467</v>
      </c>
      <c r="BO116" s="64" t="str">
        <v>Gravina in Puglia</v>
      </c>
      <c r="BP116" s="64" t="str">
        <f>VLOOKUP(BO116,BM:BM,1,FALSE)</f>
        <v>Gravina in Puglia</v>
      </c>
    </row>
    <row r="117" spans="1:68" ht="15" hidden="1">
      <c r="A117" s="12">
        <v>3418</v>
      </c>
      <c r="B117" s="3" t="s">
        <v>22</v>
      </c>
      <c r="C117" s="3" t="s">
        <v>23</v>
      </c>
      <c r="D117" s="23" t="s">
        <v>24</v>
      </c>
      <c r="E117" s="14">
        <v>8</v>
      </c>
      <c r="F117" s="14">
        <v>523</v>
      </c>
      <c r="G117" s="4">
        <v>32368</v>
      </c>
      <c r="H117" s="10">
        <v>5</v>
      </c>
      <c r="I117" s="2" t="s">
        <v>14</v>
      </c>
      <c r="J117" s="2" t="s">
        <v>15</v>
      </c>
      <c r="K117" s="2" t="s">
        <v>15</v>
      </c>
      <c r="L117" s="1"/>
      <c r="M117" s="64"/>
      <c r="N117" s="64"/>
      <c r="O117" s="64"/>
      <c r="P117" s="64">
        <f ca="1"/>
        <v>3752</v>
      </c>
      <c r="Q117" s="64" t="str">
        <f ca="1"/>
        <v>Lodi</v>
      </c>
      <c r="R117" s="64" t="str">
        <f ca="1"/>
        <v>LO</v>
      </c>
      <c r="S117" s="64"/>
      <c r="T117" s="64"/>
      <c r="U117" s="30">
        <v>4941</v>
      </c>
      <c r="V117" s="31">
        <f>SUMIF('RawData'!A:A,Operative_Fabio_Mencio!U117,'RawData'!F:F)</f>
        <v>406</v>
      </c>
      <c r="W117" s="31"/>
      <c r="X117" s="31" t="b">
        <f t="shared" si="3"/>
        <v>0</v>
      </c>
      <c r="Y117" s="32"/>
      <c r="Z117" s="31"/>
      <c r="AA117" s="31">
        <v>4941</v>
      </c>
      <c r="AB117" s="31" t="str">
        <f>VLOOKUP(Operative_Fabio_Mencio!AA117,'RawData'!A:K,9,FALSE)</f>
        <v>No</v>
      </c>
      <c r="AC117" s="31"/>
      <c r="AD117" s="32"/>
      <c r="AE117" s="31">
        <v>4941</v>
      </c>
      <c r="AF117" s="34">
        <f>VLOOKUP(Operative_Fabio_Mencio!AA117,'RawData'!A:K,7,FALSE)</f>
        <v>27628</v>
      </c>
      <c r="AG117" s="35">
        <f t="shared" ca="1" si="4"/>
        <v>50</v>
      </c>
      <c r="AH117" s="35" t="b">
        <f t="shared" ca="1" si="5"/>
        <v>0</v>
      </c>
      <c r="AI117" s="31"/>
      <c r="AJ117" s="31"/>
      <c r="AK117" s="31"/>
      <c r="AL117" s="32"/>
      <c r="AM117" s="64"/>
      <c r="AN117" s="64"/>
      <c r="AO117" s="30">
        <v>4496</v>
      </c>
      <c r="AP117" s="35">
        <f>VLOOKUP(AO117,'RawData'!A:K,8,FALSE)</f>
        <v>4</v>
      </c>
      <c r="AQ117" s="45" t="str">
        <f>VLOOKUP(AO117,'RawData'!A:K,9,FALSE)</f>
        <v>No</v>
      </c>
      <c r="AR117" s="31"/>
      <c r="AS117" s="32"/>
      <c r="AT117" s="64"/>
      <c r="AU117" s="30">
        <v>4496</v>
      </c>
      <c r="AV117" s="31" t="str">
        <f>VLOOKUP(AU117,'RawData'!A:K,11)</f>
        <v>Sì</v>
      </c>
      <c r="AW117" s="31">
        <f>VLOOKUP(AU117,A:K,6,FALSE)</f>
        <v>28</v>
      </c>
      <c r="AX117" s="31"/>
      <c r="AY117" s="31"/>
      <c r="AZ117" s="32"/>
      <c r="BA117" s="64"/>
      <c r="BB117" s="31"/>
      <c r="BC117" s="57">
        <v>4496</v>
      </c>
      <c r="BD117" s="58" t="str">
        <f>VLOOKUP(BC117,'RawData'!A:K,11,FALSE)</f>
        <v>Sì</v>
      </c>
      <c r="BE117" s="58">
        <f>VLOOKUP(BC117,A:K,6,FALSE)</f>
        <v>28</v>
      </c>
      <c r="BF117" s="58"/>
      <c r="BG117" s="58"/>
      <c r="BH117" s="58"/>
      <c r="BI117" s="59"/>
      <c r="BJ117" s="64"/>
      <c r="BK117" s="64"/>
      <c r="BL117" s="64"/>
      <c r="BM117" s="68" t="s">
        <v>468</v>
      </c>
      <c r="BO117" s="64" t="str">
        <v>Cascina</v>
      </c>
      <c r="BP117" s="64" t="str">
        <f>VLOOKUP(BO117,BM:BM,1,FALSE)</f>
        <v>Cascina</v>
      </c>
    </row>
    <row r="118" spans="1:68" ht="15" hidden="1">
      <c r="A118" s="12">
        <v>4646</v>
      </c>
      <c r="B118" s="3" t="s">
        <v>11</v>
      </c>
      <c r="C118" s="3" t="s">
        <v>12</v>
      </c>
      <c r="D118" s="23" t="s">
        <v>13</v>
      </c>
      <c r="E118" s="14">
        <v>5</v>
      </c>
      <c r="F118" s="14">
        <v>966</v>
      </c>
      <c r="G118" s="4">
        <v>26913</v>
      </c>
      <c r="H118" s="10">
        <v>2</v>
      </c>
      <c r="I118" s="2" t="s">
        <v>14</v>
      </c>
      <c r="J118" s="2" t="s">
        <v>14</v>
      </c>
      <c r="K118" s="2" t="s">
        <v>14</v>
      </c>
      <c r="L118" s="1"/>
      <c r="M118" s="64"/>
      <c r="N118" s="64"/>
      <c r="O118" s="64"/>
      <c r="P118" s="64">
        <f ca="1"/>
        <v>4864</v>
      </c>
      <c r="Q118" s="64" t="str">
        <f ca="1"/>
        <v>Gravina in Puglia</v>
      </c>
      <c r="R118" s="64" t="str">
        <f ca="1"/>
        <v>BA</v>
      </c>
      <c r="S118" s="64"/>
      <c r="T118" s="64"/>
      <c r="U118" s="30">
        <v>3418</v>
      </c>
      <c r="V118" s="31">
        <f>SUMIF('RawData'!A:A,Operative_Fabio_Mencio!U118,'RawData'!F:F)</f>
        <v>523</v>
      </c>
      <c r="W118" s="31"/>
      <c r="X118" s="31" t="b">
        <f t="shared" si="3"/>
        <v>1</v>
      </c>
      <c r="Y118" s="32"/>
      <c r="Z118" s="31"/>
      <c r="AA118" s="31">
        <v>3418</v>
      </c>
      <c r="AB118" s="31" t="str">
        <f>VLOOKUP(Operative_Fabio_Mencio!AA118,'RawData'!A:K,9,FALSE)</f>
        <v>No</v>
      </c>
      <c r="AC118" s="31"/>
      <c r="AD118" s="32"/>
      <c r="AE118" s="31">
        <v>3418</v>
      </c>
      <c r="AF118" s="34">
        <f>VLOOKUP(Operative_Fabio_Mencio!AA118,'RawData'!A:K,7,FALSE)</f>
        <v>32368</v>
      </c>
      <c r="AG118" s="35">
        <f t="shared" ca="1" si="4"/>
        <v>37</v>
      </c>
      <c r="AH118" s="35" t="b">
        <f t="shared" ca="1" si="5"/>
        <v>0</v>
      </c>
      <c r="AI118" s="31"/>
      <c r="AJ118" s="31"/>
      <c r="AK118" s="31"/>
      <c r="AL118" s="32"/>
      <c r="AM118" s="64"/>
      <c r="AN118" s="64"/>
      <c r="AO118" s="30">
        <v>4940</v>
      </c>
      <c r="AP118" s="35">
        <f>VLOOKUP(AO118,'RawData'!A:K,8,FALSE)</f>
        <v>10</v>
      </c>
      <c r="AQ118" s="45" t="str">
        <f>VLOOKUP(AO118,'RawData'!A:K,9,FALSE)</f>
        <v>No</v>
      </c>
      <c r="AR118" s="31"/>
      <c r="AS118" s="32"/>
      <c r="AT118" s="64"/>
      <c r="AU118" s="30">
        <v>4940</v>
      </c>
      <c r="AV118" s="31" t="str">
        <f>VLOOKUP(AU118,'RawData'!A:K,11)</f>
        <v>Sì</v>
      </c>
      <c r="AW118" s="31">
        <f>VLOOKUP(AU118,A:K,6,FALSE)</f>
        <v>95</v>
      </c>
      <c r="AX118" s="31"/>
      <c r="AY118" s="31"/>
      <c r="AZ118" s="32"/>
      <c r="BA118" s="64"/>
      <c r="BB118" s="64"/>
      <c r="BC118" s="30">
        <v>4940</v>
      </c>
      <c r="BD118" s="31" t="str">
        <f>VLOOKUP(BC118,'RawData'!A:K,11,FALSE)</f>
        <v>Sì</v>
      </c>
      <c r="BE118" s="31">
        <f>VLOOKUP(BC118,A:K,6,FALSE)</f>
        <v>95</v>
      </c>
      <c r="BF118" s="64"/>
      <c r="BG118" s="64"/>
      <c r="BH118" s="64"/>
      <c r="BI118" s="64"/>
      <c r="BJ118" s="64"/>
      <c r="BK118" s="64"/>
      <c r="BL118" s="64"/>
      <c r="BM118" s="68" t="s">
        <v>469</v>
      </c>
      <c r="BO118" s="64" t="str">
        <v>Campi Bisenzio</v>
      </c>
      <c r="BP118" s="64" t="str">
        <f>VLOOKUP(BO118,BM:BM,1,FALSE)</f>
        <v>Campi Bisenzio</v>
      </c>
    </row>
    <row r="119" spans="1:68" ht="15" hidden="1">
      <c r="A119" s="12">
        <v>3753</v>
      </c>
      <c r="B119" s="3" t="s">
        <v>16</v>
      </c>
      <c r="C119" s="3" t="s">
        <v>17</v>
      </c>
      <c r="D119" s="23" t="s">
        <v>18</v>
      </c>
      <c r="E119" s="14">
        <v>5</v>
      </c>
      <c r="F119" s="14">
        <v>275</v>
      </c>
      <c r="G119" s="4">
        <v>25274</v>
      </c>
      <c r="H119" s="10">
        <v>8</v>
      </c>
      <c r="I119" s="2" t="s">
        <v>15</v>
      </c>
      <c r="J119" s="2" t="s">
        <v>14</v>
      </c>
      <c r="K119" s="2" t="s">
        <v>14</v>
      </c>
      <c r="L119" s="1"/>
      <c r="M119" s="64"/>
      <c r="N119" s="64"/>
      <c r="O119" s="64"/>
      <c r="P119" s="64">
        <f ca="1"/>
        <v>2890</v>
      </c>
      <c r="Q119" s="64" t="str">
        <f ca="1"/>
        <v>Cascina</v>
      </c>
      <c r="R119" s="64" t="str">
        <f ca="1"/>
        <v>PI</v>
      </c>
      <c r="S119" s="64"/>
      <c r="T119" s="64"/>
      <c r="U119" s="30">
        <v>4646</v>
      </c>
      <c r="V119" s="31">
        <f>SUMIF('RawData'!A:A,Operative_Fabio_Mencio!U119,'RawData'!F:F)</f>
        <v>966</v>
      </c>
      <c r="W119" s="31"/>
      <c r="X119" s="31" t="b">
        <f t="shared" si="3"/>
        <v>1</v>
      </c>
      <c r="Y119" s="32"/>
      <c r="Z119" s="31"/>
      <c r="AA119" s="31">
        <v>4646</v>
      </c>
      <c r="AB119" s="31" t="str">
        <f>VLOOKUP(Operative_Fabio_Mencio!AA119,'RawData'!A:K,9,FALSE)</f>
        <v>No</v>
      </c>
      <c r="AC119" s="31"/>
      <c r="AD119" s="32"/>
      <c r="AE119" s="31">
        <v>4646</v>
      </c>
      <c r="AF119" s="34">
        <f>VLOOKUP(Operative_Fabio_Mencio!AA119,'RawData'!A:K,7,FALSE)</f>
        <v>26913</v>
      </c>
      <c r="AG119" s="35">
        <f t="shared" ca="1" si="4"/>
        <v>52</v>
      </c>
      <c r="AH119" s="35" t="b">
        <f t="shared" ca="1" si="5"/>
        <v>0</v>
      </c>
      <c r="AI119" s="31"/>
      <c r="AJ119" s="31"/>
      <c r="AK119" s="31"/>
      <c r="AL119" s="32"/>
      <c r="AM119" s="64"/>
      <c r="AN119" s="64"/>
      <c r="AO119" s="30">
        <v>4886</v>
      </c>
      <c r="AP119" s="35">
        <f>VLOOKUP(AO119,'RawData'!A:K,8,FALSE)</f>
        <v>8</v>
      </c>
      <c r="AQ119" s="45" t="str">
        <f>VLOOKUP(AO119,'RawData'!A:K,9,FALSE)</f>
        <v>No</v>
      </c>
      <c r="AR119" s="31"/>
      <c r="AS119" s="32"/>
      <c r="AT119" s="64"/>
      <c r="AU119" s="30">
        <v>4886</v>
      </c>
      <c r="AV119" s="31" t="str">
        <f>VLOOKUP(AU119,'RawData'!A:K,11)</f>
        <v>Sì</v>
      </c>
      <c r="AW119" s="31">
        <f>VLOOKUP(AU119,A:K,6,FALSE)</f>
        <v>954</v>
      </c>
      <c r="AX119" s="31"/>
      <c r="AY119" s="31"/>
      <c r="AZ119" s="32"/>
      <c r="BA119" s="64"/>
      <c r="BB119" s="64"/>
      <c r="BC119" s="30">
        <v>4886</v>
      </c>
      <c r="BD119" s="31" t="str">
        <f>VLOOKUP(BC119,'RawData'!A:K,11,FALSE)</f>
        <v>No</v>
      </c>
      <c r="BE119" s="31">
        <f>VLOOKUP(BC119,A:K,6,FALSE)</f>
        <v>954</v>
      </c>
      <c r="BF119" s="64"/>
      <c r="BG119" s="64"/>
      <c r="BH119" s="64"/>
      <c r="BI119" s="64"/>
      <c r="BJ119" s="64"/>
      <c r="BK119" s="64"/>
      <c r="BL119" s="64"/>
      <c r="BM119" s="68" t="s">
        <v>470</v>
      </c>
      <c r="BO119" s="64" t="str">
        <v>Torre Annunziata</v>
      </c>
      <c r="BP119" s="64" t="str">
        <f>VLOOKUP(BO119,BM:BM,1,FALSE)</f>
        <v>Torre Annunziata</v>
      </c>
    </row>
    <row r="120" spans="1:68" ht="15" hidden="1">
      <c r="A120" s="12">
        <v>3354</v>
      </c>
      <c r="B120" s="3" t="s">
        <v>19</v>
      </c>
      <c r="C120" s="3" t="s">
        <v>20</v>
      </c>
      <c r="D120" s="23" t="s">
        <v>21</v>
      </c>
      <c r="E120" s="14">
        <v>6</v>
      </c>
      <c r="F120" s="14">
        <v>36</v>
      </c>
      <c r="G120" s="4">
        <v>31653</v>
      </c>
      <c r="H120" s="10">
        <v>8</v>
      </c>
      <c r="I120" s="2" t="s">
        <v>14</v>
      </c>
      <c r="J120" s="2" t="s">
        <v>15</v>
      </c>
      <c r="K120" s="2" t="s">
        <v>14</v>
      </c>
      <c r="L120" s="1"/>
      <c r="M120" s="64"/>
      <c r="N120" s="64"/>
      <c r="O120" s="64"/>
      <c r="P120" s="64">
        <f ca="1"/>
        <v>3316</v>
      </c>
      <c r="Q120" s="64" t="str">
        <f ca="1"/>
        <v>Campi Bisenzio</v>
      </c>
      <c r="R120" s="64" t="str">
        <f ca="1"/>
        <v>FI</v>
      </c>
      <c r="S120" s="64"/>
      <c r="T120" s="64"/>
      <c r="U120" s="30">
        <v>3354</v>
      </c>
      <c r="V120" s="31">
        <f>SUMIF('RawData'!A:A,Operative_Fabio_Mencio!U120,'RawData'!F:F)</f>
        <v>36</v>
      </c>
      <c r="W120" s="31"/>
      <c r="X120" s="31" t="b">
        <f t="shared" si="3"/>
        <v>0</v>
      </c>
      <c r="Y120" s="32"/>
      <c r="Z120" s="31"/>
      <c r="AA120" s="31">
        <v>3354</v>
      </c>
      <c r="AB120" s="31" t="str">
        <f>VLOOKUP(Operative_Fabio_Mencio!AA120,'RawData'!A:K,9,FALSE)</f>
        <v>No</v>
      </c>
      <c r="AC120" s="31"/>
      <c r="AD120" s="32"/>
      <c r="AE120" s="31">
        <v>3354</v>
      </c>
      <c r="AF120" s="34">
        <f>VLOOKUP(Operative_Fabio_Mencio!AA120,'RawData'!A:K,7,FALSE)</f>
        <v>31653</v>
      </c>
      <c r="AG120" s="35">
        <f t="shared" ca="1" si="4"/>
        <v>39</v>
      </c>
      <c r="AH120" s="35" t="b">
        <f t="shared" ca="1" si="5"/>
        <v>0</v>
      </c>
      <c r="AI120" s="31"/>
      <c r="AJ120" s="31"/>
      <c r="AK120" s="31"/>
      <c r="AL120" s="32"/>
      <c r="AM120" s="64"/>
      <c r="AN120" s="64"/>
      <c r="AO120" s="30">
        <v>5272</v>
      </c>
      <c r="AP120" s="35">
        <f>VLOOKUP(AO120,'RawData'!A:K,8,FALSE)</f>
        <v>9</v>
      </c>
      <c r="AQ120" s="45" t="str">
        <f>VLOOKUP(AO120,'RawData'!A:K,9,FALSE)</f>
        <v>No</v>
      </c>
      <c r="AR120" s="31"/>
      <c r="AS120" s="32"/>
      <c r="AT120" s="64"/>
      <c r="AU120" s="30">
        <v>5272</v>
      </c>
      <c r="AV120" s="31" t="str">
        <f>VLOOKUP(AU120,'RawData'!A:K,11)</f>
        <v>Sì</v>
      </c>
      <c r="AW120" s="31">
        <f>VLOOKUP(AU120,A:K,6,FALSE)</f>
        <v>461</v>
      </c>
      <c r="AX120" s="31"/>
      <c r="AY120" s="31"/>
      <c r="AZ120" s="32"/>
      <c r="BA120" s="64"/>
      <c r="BB120" s="64"/>
      <c r="BC120" s="30">
        <v>5272</v>
      </c>
      <c r="BD120" s="31" t="str">
        <f>VLOOKUP(BC120,'RawData'!A:K,11,FALSE)</f>
        <v>No</v>
      </c>
      <c r="BE120" s="31">
        <f>VLOOKUP(BC120,A:K,6,FALSE)</f>
        <v>461</v>
      </c>
      <c r="BF120" s="64"/>
      <c r="BG120" s="64"/>
      <c r="BH120" s="64"/>
      <c r="BI120" s="64"/>
      <c r="BJ120" s="64"/>
      <c r="BK120" s="64"/>
      <c r="BL120" s="64"/>
      <c r="BM120" s="68" t="s">
        <v>471</v>
      </c>
      <c r="BO120" s="64" t="str">
        <v>Bassano del Grappa</v>
      </c>
      <c r="BP120" s="64" t="str">
        <f>VLOOKUP(BO120,BM:BM,1,FALSE)</f>
        <v>Bassano del Grappa</v>
      </c>
    </row>
    <row r="121" spans="1:68" ht="15" hidden="1">
      <c r="A121" s="12">
        <v>4496</v>
      </c>
      <c r="B121" s="3" t="s">
        <v>22</v>
      </c>
      <c r="C121" s="3" t="s">
        <v>23</v>
      </c>
      <c r="D121" s="23" t="s">
        <v>24</v>
      </c>
      <c r="E121" s="14">
        <v>15</v>
      </c>
      <c r="F121" s="14">
        <v>28</v>
      </c>
      <c r="G121" s="4">
        <v>21658</v>
      </c>
      <c r="H121" s="10">
        <v>4</v>
      </c>
      <c r="I121" s="2" t="s">
        <v>14</v>
      </c>
      <c r="J121" s="2" t="s">
        <v>14</v>
      </c>
      <c r="K121" s="2" t="s">
        <v>15</v>
      </c>
      <c r="L121" s="1"/>
      <c r="M121" s="64"/>
      <c r="N121" s="64"/>
      <c r="O121" s="64"/>
      <c r="P121" s="64">
        <f ca="1"/>
        <v>5514</v>
      </c>
      <c r="Q121" s="64" t="str">
        <f ca="1"/>
        <v>Torre Annunziata</v>
      </c>
      <c r="R121" s="64" t="str">
        <f ca="1"/>
        <v>NA</v>
      </c>
      <c r="S121" s="64"/>
      <c r="T121" s="64"/>
      <c r="U121" s="30">
        <v>4496</v>
      </c>
      <c r="V121" s="31">
        <f>SUMIF('RawData'!A:A,Operative_Fabio_Mencio!U121,'RawData'!F:F)</f>
        <v>28</v>
      </c>
      <c r="W121" s="31"/>
      <c r="X121" s="31" t="b">
        <f t="shared" si="3"/>
        <v>0</v>
      </c>
      <c r="Y121" s="32"/>
      <c r="Z121" s="31"/>
      <c r="AA121" s="31">
        <v>4496</v>
      </c>
      <c r="AB121" s="31" t="str">
        <f>VLOOKUP(Operative_Fabio_Mencio!AA121,'RawData'!A:K,9,FALSE)</f>
        <v>No</v>
      </c>
      <c r="AC121" s="31"/>
      <c r="AD121" s="32"/>
      <c r="AE121" s="31">
        <v>4496</v>
      </c>
      <c r="AF121" s="34">
        <f>VLOOKUP(Operative_Fabio_Mencio!AA121,'RawData'!A:K,7,FALSE)</f>
        <v>21658</v>
      </c>
      <c r="AG121" s="35">
        <f t="shared" ca="1" si="4"/>
        <v>67</v>
      </c>
      <c r="AH121" s="35" t="b">
        <f t="shared" ca="1" si="5"/>
        <v>0</v>
      </c>
      <c r="AI121" s="31"/>
      <c r="AJ121" s="31"/>
      <c r="AK121" s="31"/>
      <c r="AL121" s="32"/>
      <c r="AM121" s="64"/>
      <c r="AN121" s="64"/>
      <c r="AO121" s="30">
        <v>4625</v>
      </c>
      <c r="AP121" s="35">
        <f>VLOOKUP(AO121,'RawData'!A:K,8,FALSE)</f>
        <v>8</v>
      </c>
      <c r="AQ121" s="45" t="str">
        <f>VLOOKUP(AO121,'RawData'!A:K,9,FALSE)</f>
        <v>No</v>
      </c>
      <c r="AR121" s="31"/>
      <c r="AS121" s="32"/>
      <c r="AT121" s="64"/>
      <c r="AU121" s="30">
        <v>4625</v>
      </c>
      <c r="AV121" s="31" t="str">
        <f>VLOOKUP(AU121,'RawData'!A:K,11)</f>
        <v>Sì</v>
      </c>
      <c r="AW121" s="31">
        <f>VLOOKUP(AU121,A:K,6,FALSE)</f>
        <v>940</v>
      </c>
      <c r="AX121" s="31"/>
      <c r="AY121" s="31"/>
      <c r="AZ121" s="32"/>
      <c r="BA121" s="64"/>
      <c r="BB121" s="31"/>
      <c r="BC121" s="51">
        <v>4625</v>
      </c>
      <c r="BD121" s="60" t="str">
        <f>VLOOKUP(BC121,'RawData'!A:K,11,FALSE)</f>
        <v>No</v>
      </c>
      <c r="BE121" s="60">
        <f>VLOOKUP(BC121,A:K,6,FALSE)</f>
        <v>940</v>
      </c>
      <c r="BF121" s="60"/>
      <c r="BG121" s="60"/>
      <c r="BH121" s="60"/>
      <c r="BI121" s="52"/>
      <c r="BJ121" s="64"/>
      <c r="BK121" s="64"/>
      <c r="BL121" s="64"/>
      <c r="BM121" s="68" t="s">
        <v>472</v>
      </c>
      <c r="BO121" s="64" t="str">
        <v>Seregno</v>
      </c>
      <c r="BP121" s="64" t="str">
        <f>VLOOKUP(BO121,BM:BM,1,FALSE)</f>
        <v>Seregno</v>
      </c>
    </row>
    <row r="122" spans="1:68" ht="15" hidden="1">
      <c r="A122" s="12">
        <v>4940</v>
      </c>
      <c r="B122" s="3" t="s">
        <v>11</v>
      </c>
      <c r="C122" s="3" t="s">
        <v>12</v>
      </c>
      <c r="D122" s="23" t="s">
        <v>13</v>
      </c>
      <c r="E122" s="14">
        <v>5</v>
      </c>
      <c r="F122" s="14">
        <v>95</v>
      </c>
      <c r="G122" s="4">
        <v>33418</v>
      </c>
      <c r="H122" s="10">
        <v>10</v>
      </c>
      <c r="I122" s="2" t="s">
        <v>14</v>
      </c>
      <c r="J122" s="2" t="s">
        <v>14</v>
      </c>
      <c r="K122" s="2" t="s">
        <v>15</v>
      </c>
      <c r="L122" s="1"/>
      <c r="M122" s="64"/>
      <c r="N122" s="64"/>
      <c r="O122" s="64"/>
      <c r="P122" s="64">
        <f ca="1"/>
        <v>5070</v>
      </c>
      <c r="Q122" s="64" t="str">
        <f ca="1"/>
        <v>Bassano del Grappa</v>
      </c>
      <c r="R122" s="64" t="str">
        <f ca="1"/>
        <v>VI</v>
      </c>
      <c r="S122" s="64"/>
      <c r="T122" s="64"/>
      <c r="U122" s="30">
        <v>4940</v>
      </c>
      <c r="V122" s="31">
        <f>SUMIF('RawData'!A:A,Operative_Fabio_Mencio!U122,'RawData'!F:F)</f>
        <v>95</v>
      </c>
      <c r="W122" s="31"/>
      <c r="X122" s="31" t="b">
        <f t="shared" si="3"/>
        <v>0</v>
      </c>
      <c r="Y122" s="32"/>
      <c r="Z122" s="31"/>
      <c r="AA122" s="31">
        <v>4940</v>
      </c>
      <c r="AB122" s="31" t="str">
        <f>VLOOKUP(Operative_Fabio_Mencio!AA122,'RawData'!A:K,9,FALSE)</f>
        <v>No</v>
      </c>
      <c r="AC122" s="31"/>
      <c r="AD122" s="32"/>
      <c r="AE122" s="31">
        <v>4940</v>
      </c>
      <c r="AF122" s="34">
        <f>VLOOKUP(Operative_Fabio_Mencio!AA122,'RawData'!A:K,7,FALSE)</f>
        <v>33418</v>
      </c>
      <c r="AG122" s="35">
        <f t="shared" ca="1" si="4"/>
        <v>34</v>
      </c>
      <c r="AH122" s="35" t="b">
        <f t="shared" ca="1" si="5"/>
        <v>0</v>
      </c>
      <c r="AI122" s="31"/>
      <c r="AJ122" s="31"/>
      <c r="AK122" s="31"/>
      <c r="AL122" s="32"/>
      <c r="AM122" s="64"/>
      <c r="AN122" s="64"/>
      <c r="AO122" s="30">
        <v>3324</v>
      </c>
      <c r="AP122" s="35">
        <f>VLOOKUP(AO122,'RawData'!A:K,8,FALSE)</f>
        <v>6</v>
      </c>
      <c r="AQ122" s="45" t="str">
        <f>VLOOKUP(AO122,'RawData'!A:K,9,FALSE)</f>
        <v>Sì</v>
      </c>
      <c r="AR122" s="31"/>
      <c r="AS122" s="32"/>
      <c r="AT122" s="64"/>
      <c r="AU122" s="30">
        <v>3324</v>
      </c>
      <c r="AV122" s="31" t="str">
        <f>VLOOKUP(AU122,'RawData'!A:K,11)</f>
        <v>Sì</v>
      </c>
      <c r="AW122" s="31">
        <f>VLOOKUP(AU122,A:K,6,FALSE)</f>
        <v>325</v>
      </c>
      <c r="AX122" s="31"/>
      <c r="AY122" s="31"/>
      <c r="AZ122" s="32"/>
      <c r="BA122" s="64"/>
      <c r="BB122" s="31"/>
      <c r="BC122" s="53">
        <v>3324</v>
      </c>
      <c r="BD122" s="62" t="str">
        <f>VLOOKUP(BC122,'RawData'!A:K,11,FALSE)</f>
        <v>No</v>
      </c>
      <c r="BE122" s="62">
        <f>VLOOKUP(BC122,A:K,6,FALSE)</f>
        <v>325</v>
      </c>
      <c r="BF122" s="62"/>
      <c r="BG122" s="62"/>
      <c r="BH122" s="62"/>
      <c r="BI122" s="54"/>
      <c r="BJ122" s="64"/>
      <c r="BK122" s="64"/>
      <c r="BL122" s="64"/>
      <c r="BM122" s="68" t="s">
        <v>473</v>
      </c>
      <c r="BO122" s="64" t="str">
        <v>Macerata</v>
      </c>
      <c r="BP122" s="64" t="str">
        <f>VLOOKUP(BO122,BM:BM,1,FALSE)</f>
        <v>Macerata</v>
      </c>
    </row>
    <row r="123" spans="1:68" ht="15" hidden="1">
      <c r="A123" s="12">
        <v>4886</v>
      </c>
      <c r="B123" s="3" t="s">
        <v>16</v>
      </c>
      <c r="C123" s="3" t="s">
        <v>17</v>
      </c>
      <c r="D123" s="23" t="s">
        <v>18</v>
      </c>
      <c r="E123" s="14">
        <v>15</v>
      </c>
      <c r="F123" s="14">
        <v>954</v>
      </c>
      <c r="G123" s="4">
        <v>21404</v>
      </c>
      <c r="H123" s="10">
        <v>8</v>
      </c>
      <c r="I123" s="2" t="s">
        <v>14</v>
      </c>
      <c r="J123" s="2" t="s">
        <v>14</v>
      </c>
      <c r="K123" s="2" t="s">
        <v>14</v>
      </c>
      <c r="L123" s="1"/>
      <c r="M123" s="64"/>
      <c r="N123" s="64"/>
      <c r="O123" s="64"/>
      <c r="P123" s="64">
        <f ca="1"/>
        <v>5243</v>
      </c>
      <c r="Q123" s="64" t="str">
        <f ca="1"/>
        <v>Seregno</v>
      </c>
      <c r="R123" s="64" t="str">
        <f ca="1"/>
        <v>MB</v>
      </c>
      <c r="S123" s="64"/>
      <c r="T123" s="64"/>
      <c r="U123" s="30">
        <v>4886</v>
      </c>
      <c r="V123" s="31">
        <f>SUMIF('RawData'!A:A,Operative_Fabio_Mencio!U123,'RawData'!F:F)</f>
        <v>954</v>
      </c>
      <c r="W123" s="31"/>
      <c r="X123" s="31" t="b">
        <f t="shared" si="3"/>
        <v>1</v>
      </c>
      <c r="Y123" s="32"/>
      <c r="Z123" s="31"/>
      <c r="AA123" s="31">
        <v>4886</v>
      </c>
      <c r="AB123" s="31" t="str">
        <f>VLOOKUP(Operative_Fabio_Mencio!AA123,'RawData'!A:K,9,FALSE)</f>
        <v>No</v>
      </c>
      <c r="AC123" s="31"/>
      <c r="AD123" s="32"/>
      <c r="AE123" s="31">
        <v>4886</v>
      </c>
      <c r="AF123" s="34">
        <f>VLOOKUP(Operative_Fabio_Mencio!AA123,'RawData'!A:K,7,FALSE)</f>
        <v>21404</v>
      </c>
      <c r="AG123" s="35">
        <f t="shared" ca="1" si="4"/>
        <v>67</v>
      </c>
      <c r="AH123" s="35" t="b">
        <f t="shared" ca="1" si="5"/>
        <v>0</v>
      </c>
      <c r="AI123" s="31"/>
      <c r="AJ123" s="31"/>
      <c r="AK123" s="31"/>
      <c r="AL123" s="32"/>
      <c r="AM123" s="64"/>
      <c r="AN123" s="64"/>
      <c r="AO123" s="30">
        <v>2336</v>
      </c>
      <c r="AP123" s="35">
        <f>VLOOKUP(AO123,'RawData'!A:K,8,FALSE)</f>
        <v>1</v>
      </c>
      <c r="AQ123" s="45" t="str">
        <f>VLOOKUP(AO123,'RawData'!A:K,9,FALSE)</f>
        <v>Sì</v>
      </c>
      <c r="AR123" s="31"/>
      <c r="AS123" s="32"/>
      <c r="AT123" s="64"/>
      <c r="AU123" s="30">
        <v>2336</v>
      </c>
      <c r="AV123" s="31" t="str">
        <f>VLOOKUP(AU123,'RawData'!A:K,11)</f>
        <v>Sì</v>
      </c>
      <c r="AW123" s="31">
        <f>VLOOKUP(AU123,A:K,6,FALSE)</f>
        <v>379</v>
      </c>
      <c r="AX123" s="31"/>
      <c r="AY123" s="31"/>
      <c r="AZ123" s="32"/>
      <c r="BA123" s="64"/>
      <c r="BB123" s="64"/>
      <c r="BC123" s="30">
        <v>2336</v>
      </c>
      <c r="BD123" s="31" t="str">
        <f>VLOOKUP(BC123,'RawData'!A:K,11,FALSE)</f>
        <v>Sì</v>
      </c>
      <c r="BE123" s="31">
        <f>VLOOKUP(BC123,A:K,6,FALSE)</f>
        <v>379</v>
      </c>
      <c r="BF123" s="64"/>
      <c r="BG123" s="64"/>
      <c r="BH123" s="64"/>
      <c r="BI123" s="64"/>
      <c r="BJ123" s="64"/>
      <c r="BK123" s="64"/>
      <c r="BL123" s="64"/>
      <c r="BM123" s="68" t="s">
        <v>474</v>
      </c>
      <c r="BO123" s="64" t="str">
        <v>Ardea</v>
      </c>
      <c r="BP123" s="64" t="str">
        <f>VLOOKUP(BO123,BM:BM,1,FALSE)</f>
        <v>Ardea</v>
      </c>
    </row>
    <row r="124" spans="1:68" ht="15" hidden="1">
      <c r="A124" s="12">
        <v>5272</v>
      </c>
      <c r="B124" s="3" t="s">
        <v>19</v>
      </c>
      <c r="C124" s="3" t="s">
        <v>20</v>
      </c>
      <c r="D124" s="23" t="s">
        <v>21</v>
      </c>
      <c r="E124" s="14">
        <v>13</v>
      </c>
      <c r="F124" s="14">
        <v>461</v>
      </c>
      <c r="G124" s="4">
        <v>28101</v>
      </c>
      <c r="H124" s="10">
        <v>9</v>
      </c>
      <c r="I124" s="2" t="s">
        <v>14</v>
      </c>
      <c r="J124" s="2" t="s">
        <v>14</v>
      </c>
      <c r="K124" s="2" t="s">
        <v>14</v>
      </c>
      <c r="L124" s="1"/>
      <c r="M124" s="64"/>
      <c r="N124" s="64"/>
      <c r="O124" s="64"/>
      <c r="P124" s="64">
        <f ca="1"/>
        <v>4448</v>
      </c>
      <c r="Q124" s="64" t="str">
        <f ca="1"/>
        <v>Macerata</v>
      </c>
      <c r="R124" s="64" t="str">
        <f ca="1"/>
        <v>MC</v>
      </c>
      <c r="S124" s="64"/>
      <c r="T124" s="64"/>
      <c r="U124" s="30">
        <v>5272</v>
      </c>
      <c r="V124" s="31">
        <f>SUMIF('RawData'!A:A,Operative_Fabio_Mencio!U124,'RawData'!F:F)</f>
        <v>461</v>
      </c>
      <c r="W124" s="31"/>
      <c r="X124" s="31" t="b">
        <f t="shared" si="3"/>
        <v>0</v>
      </c>
      <c r="Y124" s="32"/>
      <c r="Z124" s="31"/>
      <c r="AA124" s="31">
        <v>5272</v>
      </c>
      <c r="AB124" s="31" t="str">
        <f>VLOOKUP(Operative_Fabio_Mencio!AA124,'RawData'!A:K,9,FALSE)</f>
        <v>No</v>
      </c>
      <c r="AC124" s="31"/>
      <c r="AD124" s="32"/>
      <c r="AE124" s="31">
        <v>5272</v>
      </c>
      <c r="AF124" s="34">
        <f>VLOOKUP(Operative_Fabio_Mencio!AA124,'RawData'!A:K,7,FALSE)</f>
        <v>28101</v>
      </c>
      <c r="AG124" s="35">
        <f t="shared" ca="1" si="4"/>
        <v>49</v>
      </c>
      <c r="AH124" s="35" t="b">
        <f t="shared" ca="1" si="5"/>
        <v>0</v>
      </c>
      <c r="AI124" s="31"/>
      <c r="AJ124" s="31"/>
      <c r="AK124" s="31"/>
      <c r="AL124" s="32"/>
      <c r="AM124" s="64"/>
      <c r="AN124" s="64"/>
      <c r="AO124" s="30">
        <v>5381</v>
      </c>
      <c r="AP124" s="35">
        <f>VLOOKUP(AO124,'RawData'!A:K,8,FALSE)</f>
        <v>4</v>
      </c>
      <c r="AQ124" s="45" t="str">
        <f>VLOOKUP(AO124,'RawData'!A:K,9,FALSE)</f>
        <v>Sì</v>
      </c>
      <c r="AR124" s="31"/>
      <c r="AS124" s="32"/>
      <c r="AT124" s="64"/>
      <c r="AU124" s="30">
        <v>5381</v>
      </c>
      <c r="AV124" s="31" t="str">
        <f>VLOOKUP(AU124,'RawData'!A:K,11)</f>
        <v>Sì</v>
      </c>
      <c r="AW124" s="31">
        <f>VLOOKUP(AU124,A:K,6,FALSE)</f>
        <v>387</v>
      </c>
      <c r="AX124" s="31"/>
      <c r="AY124" s="31"/>
      <c r="AZ124" s="32"/>
      <c r="BA124" s="64"/>
      <c r="BB124" s="64"/>
      <c r="BC124" s="30">
        <v>5381</v>
      </c>
      <c r="BD124" s="31" t="str">
        <f>VLOOKUP(BC124,'RawData'!A:K,11,FALSE)</f>
        <v>Sì</v>
      </c>
      <c r="BE124" s="31">
        <f>VLOOKUP(BC124,A:K,6,FALSE)</f>
        <v>387</v>
      </c>
      <c r="BF124" s="64"/>
      <c r="BG124" s="64"/>
      <c r="BH124" s="64"/>
      <c r="BI124" s="64"/>
      <c r="BJ124" s="64"/>
      <c r="BK124" s="64"/>
      <c r="BL124" s="64"/>
      <c r="BM124" s="68" t="s">
        <v>475</v>
      </c>
      <c r="BO124" s="64" t="str">
        <v>Imperia</v>
      </c>
      <c r="BP124" s="64" t="str">
        <f>VLOOKUP(BO124,BM:BM,1,FALSE)</f>
        <v>Imperia</v>
      </c>
    </row>
    <row r="125" spans="1:68" ht="15" hidden="1">
      <c r="A125" s="12">
        <v>4625</v>
      </c>
      <c r="B125" s="3" t="s">
        <v>22</v>
      </c>
      <c r="C125" s="3" t="s">
        <v>23</v>
      </c>
      <c r="D125" s="23" t="s">
        <v>24</v>
      </c>
      <c r="E125" s="14">
        <v>15</v>
      </c>
      <c r="F125" s="14">
        <v>940</v>
      </c>
      <c r="G125" s="4">
        <v>26095</v>
      </c>
      <c r="H125" s="10">
        <v>8</v>
      </c>
      <c r="I125" s="2" t="s">
        <v>14</v>
      </c>
      <c r="J125" s="2" t="s">
        <v>14</v>
      </c>
      <c r="K125" s="2" t="s">
        <v>14</v>
      </c>
      <c r="L125" s="1"/>
      <c r="M125" s="64"/>
      <c r="N125" s="64"/>
      <c r="O125" s="64"/>
      <c r="P125" s="64">
        <f ca="1"/>
        <v>4207</v>
      </c>
      <c r="Q125" s="64" t="str">
        <f ca="1"/>
        <v>Ardea</v>
      </c>
      <c r="R125" s="64" t="str">
        <f ca="1"/>
        <v>RM</v>
      </c>
      <c r="S125" s="64"/>
      <c r="T125" s="64"/>
      <c r="U125" s="30">
        <v>4625</v>
      </c>
      <c r="V125" s="31">
        <f>SUMIF('RawData'!A:A,Operative_Fabio_Mencio!U125,'RawData'!F:F)</f>
        <v>940</v>
      </c>
      <c r="W125" s="31"/>
      <c r="X125" s="31" t="b">
        <f t="shared" si="3"/>
        <v>1</v>
      </c>
      <c r="Y125" s="32"/>
      <c r="Z125" s="31"/>
      <c r="AA125" s="31">
        <v>4625</v>
      </c>
      <c r="AB125" s="31" t="str">
        <f>VLOOKUP(Operative_Fabio_Mencio!AA125,'RawData'!A:K,9,FALSE)</f>
        <v>No</v>
      </c>
      <c r="AC125" s="31"/>
      <c r="AD125" s="32"/>
      <c r="AE125" s="31">
        <v>4625</v>
      </c>
      <c r="AF125" s="34">
        <f>VLOOKUP(Operative_Fabio_Mencio!AA125,'RawData'!A:K,7,FALSE)</f>
        <v>26095</v>
      </c>
      <c r="AG125" s="35">
        <f t="shared" ca="1" si="4"/>
        <v>55</v>
      </c>
      <c r="AH125" s="35" t="b">
        <f t="shared" ca="1" si="5"/>
        <v>0</v>
      </c>
      <c r="AI125" s="31"/>
      <c r="AJ125" s="31"/>
      <c r="AK125" s="31"/>
      <c r="AL125" s="32"/>
      <c r="AM125" s="64"/>
      <c r="AN125" s="64"/>
      <c r="AO125" s="30">
        <v>3113</v>
      </c>
      <c r="AP125" s="35">
        <f>VLOOKUP(AO125,'RawData'!A:K,8,FALSE)</f>
        <v>3</v>
      </c>
      <c r="AQ125" s="45" t="str">
        <f>VLOOKUP(AO125,'RawData'!A:K,9,FALSE)</f>
        <v>No</v>
      </c>
      <c r="AR125" s="31"/>
      <c r="AS125" s="32"/>
      <c r="AT125" s="64"/>
      <c r="AU125" s="30">
        <v>3113</v>
      </c>
      <c r="AV125" s="31" t="str">
        <f>VLOOKUP(AU125,'RawData'!A:K,11)</f>
        <v>No</v>
      </c>
      <c r="AW125" s="31">
        <f>VLOOKUP(AU125,A:K,6,FALSE)</f>
        <v>732</v>
      </c>
      <c r="AX125" s="31"/>
      <c r="AY125" s="31"/>
      <c r="AZ125" s="32"/>
      <c r="BA125" s="64"/>
      <c r="BB125" s="64"/>
      <c r="BC125" s="30">
        <v>3113</v>
      </c>
      <c r="BD125" s="31" t="str">
        <f>VLOOKUP(BC125,'RawData'!A:K,11,FALSE)</f>
        <v>Sì</v>
      </c>
      <c r="BE125" s="31">
        <f>VLOOKUP(BC125,A:K,6,FALSE)</f>
        <v>732</v>
      </c>
      <c r="BF125" s="64"/>
      <c r="BG125" s="64"/>
      <c r="BH125" s="64"/>
      <c r="BI125" s="64"/>
      <c r="BJ125" s="64"/>
      <c r="BK125" s="64"/>
      <c r="BL125" s="64"/>
      <c r="BM125" s="68" t="s">
        <v>476</v>
      </c>
      <c r="BO125" s="64" t="str">
        <v>Lissone</v>
      </c>
      <c r="BP125" s="64" t="str">
        <f>VLOOKUP(BO125,BM:BM,1,FALSE)</f>
        <v>Lissone</v>
      </c>
    </row>
    <row r="126" spans="1:68" ht="15" hidden="1">
      <c r="A126" s="12">
        <v>3324</v>
      </c>
      <c r="B126" s="3" t="s">
        <v>11</v>
      </c>
      <c r="C126" s="3" t="s">
        <v>12</v>
      </c>
      <c r="D126" s="23" t="s">
        <v>13</v>
      </c>
      <c r="E126" s="14">
        <v>7</v>
      </c>
      <c r="F126" s="14">
        <v>325</v>
      </c>
      <c r="G126" s="4">
        <v>24798</v>
      </c>
      <c r="H126" s="10">
        <v>6</v>
      </c>
      <c r="I126" s="2" t="s">
        <v>15</v>
      </c>
      <c r="J126" s="2" t="s">
        <v>14</v>
      </c>
      <c r="K126" s="2" t="s">
        <v>14</v>
      </c>
      <c r="L126" s="1"/>
      <c r="M126" s="64"/>
      <c r="N126" s="64"/>
      <c r="O126" s="64"/>
      <c r="P126" s="64">
        <f ca="1"/>
        <v>3172</v>
      </c>
      <c r="Q126" s="64" t="str">
        <f ca="1"/>
        <v>Imperia</v>
      </c>
      <c r="R126" s="64" t="str">
        <f ca="1"/>
        <v>IM</v>
      </c>
      <c r="S126" s="64"/>
      <c r="T126" s="64"/>
      <c r="U126" s="30">
        <v>3324</v>
      </c>
      <c r="V126" s="31">
        <f>SUMIF('RawData'!A:A,Operative_Fabio_Mencio!U126,'RawData'!F:F)</f>
        <v>325</v>
      </c>
      <c r="W126" s="31"/>
      <c r="X126" s="31" t="b">
        <f t="shared" si="3"/>
        <v>0</v>
      </c>
      <c r="Y126" s="32"/>
      <c r="Z126" s="31"/>
      <c r="AA126" s="31">
        <v>3324</v>
      </c>
      <c r="AB126" s="31" t="str">
        <f>VLOOKUP(Operative_Fabio_Mencio!AA126,'RawData'!A:K,9,FALSE)</f>
        <v>Sì</v>
      </c>
      <c r="AC126" s="31"/>
      <c r="AD126" s="32"/>
      <c r="AE126" s="31">
        <v>3324</v>
      </c>
      <c r="AF126" s="34">
        <f>VLOOKUP(Operative_Fabio_Mencio!AA126,'RawData'!A:K,7,FALSE)</f>
        <v>24798</v>
      </c>
      <c r="AG126" s="35">
        <f t="shared" ca="1" si="4"/>
        <v>58</v>
      </c>
      <c r="AH126" s="35" t="b">
        <f t="shared" ca="1" si="5"/>
        <v>0</v>
      </c>
      <c r="AI126" s="31"/>
      <c r="AJ126" s="31"/>
      <c r="AK126" s="31"/>
      <c r="AL126" s="32"/>
      <c r="AM126" s="64"/>
      <c r="AN126" s="64"/>
      <c r="AO126" s="30">
        <v>2354</v>
      </c>
      <c r="AP126" s="35">
        <f>VLOOKUP(AO126,'RawData'!A:K,8,FALSE)</f>
        <v>4</v>
      </c>
      <c r="AQ126" s="45" t="str">
        <f>VLOOKUP(AO126,'RawData'!A:K,9,FALSE)</f>
        <v>No</v>
      </c>
      <c r="AR126" s="31"/>
      <c r="AS126" s="32"/>
      <c r="AT126" s="64"/>
      <c r="AU126" s="30">
        <v>2354</v>
      </c>
      <c r="AV126" s="31" t="str">
        <f>VLOOKUP(AU126,'RawData'!A:K,11)</f>
        <v>Sì</v>
      </c>
      <c r="AW126" s="31">
        <f>VLOOKUP(AU126,A:K,6,FALSE)</f>
        <v>418</v>
      </c>
      <c r="AX126" s="31"/>
      <c r="AY126" s="31"/>
      <c r="AZ126" s="32"/>
      <c r="BA126" s="64"/>
      <c r="BB126" s="64"/>
      <c r="BC126" s="30">
        <v>2354</v>
      </c>
      <c r="BD126" s="31" t="str">
        <f>VLOOKUP(BC126,'RawData'!A:K,11,FALSE)</f>
        <v>Sì</v>
      </c>
      <c r="BE126" s="31">
        <f>VLOOKUP(BC126,A:K,6,FALSE)</f>
        <v>418</v>
      </c>
      <c r="BF126" s="64"/>
      <c r="BG126" s="64"/>
      <c r="BH126" s="64"/>
      <c r="BI126" s="64"/>
      <c r="BJ126" s="64"/>
      <c r="BK126" s="64"/>
      <c r="BL126" s="64"/>
      <c r="BM126" s="68" t="s">
        <v>477</v>
      </c>
      <c r="BO126" s="64" t="str">
        <v>Avezzano</v>
      </c>
      <c r="BP126" s="64" t="str">
        <f>VLOOKUP(BO126,BM:BM,1,FALSE)</f>
        <v>Avezzano</v>
      </c>
    </row>
    <row r="127" spans="1:68" ht="15" hidden="1">
      <c r="A127" s="12">
        <v>2336</v>
      </c>
      <c r="B127" s="3" t="s">
        <v>16</v>
      </c>
      <c r="C127" s="3" t="s">
        <v>17</v>
      </c>
      <c r="D127" s="23" t="s">
        <v>18</v>
      </c>
      <c r="E127" s="14">
        <v>4</v>
      </c>
      <c r="F127" s="14">
        <v>379</v>
      </c>
      <c r="G127" s="4">
        <v>34585</v>
      </c>
      <c r="H127" s="10">
        <v>1</v>
      </c>
      <c r="I127" s="2" t="s">
        <v>15</v>
      </c>
      <c r="J127" s="2" t="s">
        <v>15</v>
      </c>
      <c r="K127" s="2" t="s">
        <v>15</v>
      </c>
      <c r="L127" s="1"/>
      <c r="M127" s="64"/>
      <c r="N127" s="64"/>
      <c r="O127" s="64"/>
      <c r="P127" s="64">
        <f ca="1"/>
        <v>4800</v>
      </c>
      <c r="Q127" s="64" t="str">
        <f ca="1"/>
        <v>Lissone</v>
      </c>
      <c r="R127" s="64" t="str">
        <f ca="1"/>
        <v>MB</v>
      </c>
      <c r="S127" s="64"/>
      <c r="T127" s="64"/>
      <c r="U127" s="30">
        <v>2336</v>
      </c>
      <c r="V127" s="31">
        <f>SUMIF('RawData'!A:A,Operative_Fabio_Mencio!U127,'RawData'!F:F)</f>
        <v>379</v>
      </c>
      <c r="W127" s="31"/>
      <c r="X127" s="31" t="b">
        <f t="shared" si="3"/>
        <v>0</v>
      </c>
      <c r="Y127" s="32"/>
      <c r="Z127" s="31"/>
      <c r="AA127" s="31">
        <v>2336</v>
      </c>
      <c r="AB127" s="31" t="str">
        <f>VLOOKUP(Operative_Fabio_Mencio!AA127,'RawData'!A:K,9,FALSE)</f>
        <v>Sì</v>
      </c>
      <c r="AC127" s="31"/>
      <c r="AD127" s="32"/>
      <c r="AE127" s="31">
        <v>2336</v>
      </c>
      <c r="AF127" s="34">
        <f>VLOOKUP(Operative_Fabio_Mencio!AA127,'RawData'!A:K,7,FALSE)</f>
        <v>34585</v>
      </c>
      <c r="AG127" s="35">
        <f t="shared" ca="1" si="4"/>
        <v>31</v>
      </c>
      <c r="AH127" s="35" t="b">
        <f t="shared" ca="1" si="5"/>
        <v>0</v>
      </c>
      <c r="AI127" s="31"/>
      <c r="AJ127" s="31"/>
      <c r="AK127" s="31"/>
      <c r="AL127" s="32"/>
      <c r="AM127" s="64"/>
      <c r="AN127" s="64"/>
      <c r="AO127" s="30">
        <v>5057</v>
      </c>
      <c r="AP127" s="35">
        <f>VLOOKUP(AO127,'RawData'!A:K,8,FALSE)</f>
        <v>7</v>
      </c>
      <c r="AQ127" s="45" t="str">
        <f>VLOOKUP(AO127,'RawData'!A:K,9,FALSE)</f>
        <v>No</v>
      </c>
      <c r="AR127" s="31"/>
      <c r="AS127" s="32"/>
      <c r="AT127" s="64"/>
      <c r="AU127" s="30">
        <v>5057</v>
      </c>
      <c r="AV127" s="31" t="str">
        <f>VLOOKUP(AU127,'RawData'!A:K,11)</f>
        <v>Sì</v>
      </c>
      <c r="AW127" s="31">
        <f>VLOOKUP(AU127,A:K,6,FALSE)</f>
        <v>26</v>
      </c>
      <c r="AX127" s="31"/>
      <c r="AY127" s="31"/>
      <c r="AZ127" s="32"/>
      <c r="BA127" s="64"/>
      <c r="BB127" s="31"/>
      <c r="BC127" s="51">
        <v>5057</v>
      </c>
      <c r="BD127" s="60" t="str">
        <f>VLOOKUP(BC127,'RawData'!A:K,11,FALSE)</f>
        <v>Sì</v>
      </c>
      <c r="BE127" s="60">
        <f>VLOOKUP(BC127,A:K,6,FALSE)</f>
        <v>26</v>
      </c>
      <c r="BF127" s="60"/>
      <c r="BG127" s="60"/>
      <c r="BH127" s="60"/>
      <c r="BI127" s="52"/>
      <c r="BJ127" s="64"/>
      <c r="BK127" s="64"/>
      <c r="BL127" s="64"/>
      <c r="BM127" s="68" t="s">
        <v>478</v>
      </c>
      <c r="BO127" s="64" t="str">
        <v>Barcellona Pozzo di Gotto</v>
      </c>
      <c r="BP127" s="64" t="str">
        <f>VLOOKUP(BO127,BM:BM,1,FALSE)</f>
        <v>Barcellona Pozzo di Gotto</v>
      </c>
    </row>
    <row r="128" spans="1:68" ht="15" hidden="1">
      <c r="A128" s="12">
        <v>5381</v>
      </c>
      <c r="B128" s="3" t="s">
        <v>19</v>
      </c>
      <c r="C128" s="3" t="s">
        <v>20</v>
      </c>
      <c r="D128" s="23" t="s">
        <v>21</v>
      </c>
      <c r="E128" s="14">
        <v>7</v>
      </c>
      <c r="F128" s="14">
        <v>387</v>
      </c>
      <c r="G128" s="4">
        <v>20270</v>
      </c>
      <c r="H128" s="10">
        <v>4</v>
      </c>
      <c r="I128" s="2" t="s">
        <v>15</v>
      </c>
      <c r="J128" s="2" t="s">
        <v>14</v>
      </c>
      <c r="K128" s="2" t="s">
        <v>15</v>
      </c>
      <c r="L128" s="1"/>
      <c r="M128" s="64"/>
      <c r="N128" s="64"/>
      <c r="O128" s="64"/>
      <c r="P128" s="64">
        <f ca="1"/>
        <v>3472</v>
      </c>
      <c r="Q128" s="64" t="str">
        <f ca="1"/>
        <v>Avezzano</v>
      </c>
      <c r="R128" s="64" t="str">
        <f ca="1"/>
        <v>AQ</v>
      </c>
      <c r="S128" s="64"/>
      <c r="T128" s="64"/>
      <c r="U128" s="30">
        <v>5381</v>
      </c>
      <c r="V128" s="31">
        <f>SUMIF('RawData'!A:A,Operative_Fabio_Mencio!U128,'RawData'!F:F)</f>
        <v>387</v>
      </c>
      <c r="W128" s="31"/>
      <c r="X128" s="31" t="b">
        <f t="shared" si="3"/>
        <v>0</v>
      </c>
      <c r="Y128" s="32"/>
      <c r="Z128" s="31"/>
      <c r="AA128" s="31">
        <v>5381</v>
      </c>
      <c r="AB128" s="31" t="str">
        <f>VLOOKUP(Operative_Fabio_Mencio!AA128,'RawData'!A:K,9,FALSE)</f>
        <v>Sì</v>
      </c>
      <c r="AC128" s="31"/>
      <c r="AD128" s="32"/>
      <c r="AE128" s="31">
        <v>5381</v>
      </c>
      <c r="AF128" s="34">
        <f>VLOOKUP(Operative_Fabio_Mencio!AA128,'RawData'!A:K,7,FALSE)</f>
        <v>20270</v>
      </c>
      <c r="AG128" s="35">
        <f t="shared" ca="1" si="4"/>
        <v>70</v>
      </c>
      <c r="AH128" s="35" t="b">
        <f t="shared" ca="1" si="5"/>
        <v>0</v>
      </c>
      <c r="AI128" s="31"/>
      <c r="AJ128" s="31"/>
      <c r="AK128" s="31"/>
      <c r="AL128" s="32"/>
      <c r="AM128" s="64"/>
      <c r="AN128" s="64"/>
      <c r="AO128" s="30">
        <v>4094</v>
      </c>
      <c r="AP128" s="35">
        <f>VLOOKUP(AO128,'RawData'!A:K,8,FALSE)</f>
        <v>4</v>
      </c>
      <c r="AQ128" s="45" t="str">
        <f>VLOOKUP(AO128,'RawData'!A:K,9,FALSE)</f>
        <v>No</v>
      </c>
      <c r="AR128" s="31"/>
      <c r="AS128" s="32"/>
      <c r="AT128" s="64"/>
      <c r="AU128" s="30">
        <v>4094</v>
      </c>
      <c r="AV128" s="31" t="str">
        <f>VLOOKUP(AU128,'RawData'!A:K,11)</f>
        <v>Sì</v>
      </c>
      <c r="AW128" s="31">
        <f>VLOOKUP(AU128,A:K,6,FALSE)</f>
        <v>263</v>
      </c>
      <c r="AX128" s="31"/>
      <c r="AY128" s="31"/>
      <c r="AZ128" s="32"/>
      <c r="BA128" s="64"/>
      <c r="BB128" s="31"/>
      <c r="BC128" s="55">
        <v>4094</v>
      </c>
      <c r="BD128" s="31" t="str">
        <f>VLOOKUP(BC128,'RawData'!A:K,11,FALSE)</f>
        <v>Sì</v>
      </c>
      <c r="BE128" s="31">
        <f>VLOOKUP(BC128,A:K,6,FALSE)</f>
        <v>263</v>
      </c>
      <c r="BF128" s="31"/>
      <c r="BG128" s="31"/>
      <c r="BH128" s="31"/>
      <c r="BI128" s="56"/>
      <c r="BJ128" s="64"/>
      <c r="BK128" s="64"/>
      <c r="BL128" s="64"/>
      <c r="BM128" s="68" t="s">
        <v>479</v>
      </c>
      <c r="BO128" s="64" t="str">
        <v>San Donà di Piave</v>
      </c>
      <c r="BP128" s="64" t="str">
        <f>VLOOKUP(BO128,BM:BM,1,FALSE)</f>
        <v>San Donà di Piave</v>
      </c>
    </row>
    <row r="129" spans="1:68" ht="15" hidden="1">
      <c r="A129" s="12">
        <v>3113</v>
      </c>
      <c r="B129" s="3" t="s">
        <v>22</v>
      </c>
      <c r="C129" s="3" t="s">
        <v>23</v>
      </c>
      <c r="D129" s="23" t="s">
        <v>24</v>
      </c>
      <c r="E129" s="14">
        <v>2</v>
      </c>
      <c r="F129" s="14">
        <v>732</v>
      </c>
      <c r="G129" s="4">
        <v>25074</v>
      </c>
      <c r="H129" s="10">
        <v>3</v>
      </c>
      <c r="I129" s="2" t="s">
        <v>14</v>
      </c>
      <c r="J129" s="2" t="s">
        <v>14</v>
      </c>
      <c r="K129" s="2" t="s">
        <v>15</v>
      </c>
      <c r="L129" s="1"/>
      <c r="M129" s="64"/>
      <c r="N129" s="64"/>
      <c r="O129" s="64"/>
      <c r="P129" s="64">
        <f ca="1"/>
        <v>4297</v>
      </c>
      <c r="Q129" s="64" t="str">
        <f ca="1"/>
        <v>Barcellona Pozzo di Gotto</v>
      </c>
      <c r="R129" s="64" t="str">
        <f ca="1"/>
        <v>ME</v>
      </c>
      <c r="S129" s="64"/>
      <c r="T129" s="64"/>
      <c r="U129" s="30">
        <v>3113</v>
      </c>
      <c r="V129" s="31">
        <f>SUMIF('RawData'!A:A,Operative_Fabio_Mencio!U129,'RawData'!F:F)</f>
        <v>732</v>
      </c>
      <c r="W129" s="31"/>
      <c r="X129" s="31" t="b">
        <f t="shared" si="3"/>
        <v>1</v>
      </c>
      <c r="Y129" s="32"/>
      <c r="Z129" s="31"/>
      <c r="AA129" s="31">
        <v>3113</v>
      </c>
      <c r="AB129" s="31" t="str">
        <f>VLOOKUP(Operative_Fabio_Mencio!AA129,'RawData'!A:K,9,FALSE)</f>
        <v>No</v>
      </c>
      <c r="AC129" s="31"/>
      <c r="AD129" s="32"/>
      <c r="AE129" s="31">
        <v>3113</v>
      </c>
      <c r="AF129" s="34">
        <f>VLOOKUP(Operative_Fabio_Mencio!AA129,'RawData'!A:K,7,FALSE)</f>
        <v>25074</v>
      </c>
      <c r="AG129" s="35">
        <f t="shared" ca="1" si="4"/>
        <v>57</v>
      </c>
      <c r="AH129" s="35" t="b">
        <f t="shared" ca="1" si="5"/>
        <v>0</v>
      </c>
      <c r="AI129" s="31"/>
      <c r="AJ129" s="31"/>
      <c r="AK129" s="31"/>
      <c r="AL129" s="32"/>
      <c r="AM129" s="64"/>
      <c r="AN129" s="64"/>
      <c r="AO129" s="30">
        <v>3888</v>
      </c>
      <c r="AP129" s="35">
        <f>VLOOKUP(AO129,'RawData'!A:K,8,FALSE)</f>
        <v>8</v>
      </c>
      <c r="AQ129" s="45" t="str">
        <f>VLOOKUP(AO129,'RawData'!A:K,9,FALSE)</f>
        <v>Sì</v>
      </c>
      <c r="AR129" s="31"/>
      <c r="AS129" s="32"/>
      <c r="AT129" s="64"/>
      <c r="AU129" s="30">
        <v>3888</v>
      </c>
      <c r="AV129" s="31" t="str">
        <f>VLOOKUP(AU129,'RawData'!A:K,11)</f>
        <v>Sì</v>
      </c>
      <c r="AW129" s="31">
        <f>VLOOKUP(AU129,A:K,6,FALSE)</f>
        <v>471</v>
      </c>
      <c r="AX129" s="31"/>
      <c r="AY129" s="31"/>
      <c r="AZ129" s="32"/>
      <c r="BA129" s="64"/>
      <c r="BB129" s="31"/>
      <c r="BC129" s="55">
        <v>3888</v>
      </c>
      <c r="BD129" s="31" t="str">
        <f>VLOOKUP(BC129,'RawData'!A:K,11,FALSE)</f>
        <v>No</v>
      </c>
      <c r="BE129" s="31">
        <f>VLOOKUP(BC129,A:K,6,FALSE)</f>
        <v>471</v>
      </c>
      <c r="BF129" s="31"/>
      <c r="BG129" s="31"/>
      <c r="BH129" s="31"/>
      <c r="BI129" s="56"/>
      <c r="BJ129" s="64"/>
      <c r="BK129" s="64"/>
      <c r="BL129" s="64"/>
      <c r="BM129" s="68" t="s">
        <v>480</v>
      </c>
      <c r="BO129" s="64" t="str">
        <v>Rozzano</v>
      </c>
      <c r="BP129" s="64" t="str">
        <f>VLOOKUP(BO129,BM:BM,1,FALSE)</f>
        <v>Rozzano</v>
      </c>
    </row>
    <row r="130" spans="1:68" ht="15" hidden="1">
      <c r="A130" s="12">
        <v>2354</v>
      </c>
      <c r="B130" s="3" t="s">
        <v>11</v>
      </c>
      <c r="C130" s="3" t="s">
        <v>12</v>
      </c>
      <c r="D130" s="23" t="s">
        <v>13</v>
      </c>
      <c r="E130" s="14">
        <v>11</v>
      </c>
      <c r="F130" s="14">
        <v>418</v>
      </c>
      <c r="G130" s="4">
        <v>23459</v>
      </c>
      <c r="H130" s="10">
        <v>4</v>
      </c>
      <c r="I130" s="2" t="s">
        <v>14</v>
      </c>
      <c r="J130" s="2" t="s">
        <v>14</v>
      </c>
      <c r="K130" s="2" t="s">
        <v>15</v>
      </c>
      <c r="L130" s="1"/>
      <c r="M130" s="64"/>
      <c r="N130" s="64"/>
      <c r="O130" s="64"/>
      <c r="P130" s="64">
        <f ca="1"/>
        <v>5379</v>
      </c>
      <c r="Q130" s="64" t="str">
        <f ca="1"/>
        <v>San Donà di Piave</v>
      </c>
      <c r="R130" s="64" t="str">
        <f ca="1"/>
        <v>VE</v>
      </c>
      <c r="S130" s="64"/>
      <c r="T130" s="64"/>
      <c r="U130" s="30">
        <v>2354</v>
      </c>
      <c r="V130" s="31">
        <f>SUMIF('RawData'!A:A,Operative_Fabio_Mencio!U130,'RawData'!F:F)</f>
        <v>418</v>
      </c>
      <c r="W130" s="31"/>
      <c r="X130" s="31" t="b">
        <f t="shared" si="3"/>
        <v>0</v>
      </c>
      <c r="Y130" s="32"/>
      <c r="Z130" s="31"/>
      <c r="AA130" s="31">
        <v>2354</v>
      </c>
      <c r="AB130" s="31" t="str">
        <f>VLOOKUP(Operative_Fabio_Mencio!AA130,'RawData'!A:K,9,FALSE)</f>
        <v>No</v>
      </c>
      <c r="AC130" s="31"/>
      <c r="AD130" s="32"/>
      <c r="AE130" s="31">
        <v>2354</v>
      </c>
      <c r="AF130" s="34">
        <f>VLOOKUP(Operative_Fabio_Mencio!AA130,'RawData'!A:K,7,FALSE)</f>
        <v>23459</v>
      </c>
      <c r="AG130" s="35">
        <f t="shared" ca="1" si="4"/>
        <v>62</v>
      </c>
      <c r="AH130" s="35" t="b">
        <f t="shared" ca="1" si="5"/>
        <v>0</v>
      </c>
      <c r="AI130" s="31"/>
      <c r="AJ130" s="31"/>
      <c r="AK130" s="31"/>
      <c r="AL130" s="32"/>
      <c r="AM130" s="64"/>
      <c r="AN130" s="64"/>
      <c r="AO130" s="30">
        <v>2772</v>
      </c>
      <c r="AP130" s="35">
        <f>VLOOKUP(AO130,'RawData'!A:K,8,FALSE)</f>
        <v>6</v>
      </c>
      <c r="AQ130" s="45" t="str">
        <f>VLOOKUP(AO130,'RawData'!A:K,9,FALSE)</f>
        <v>No</v>
      </c>
      <c r="AR130" s="31"/>
      <c r="AS130" s="32"/>
      <c r="AT130" s="64"/>
      <c r="AU130" s="30">
        <v>2772</v>
      </c>
      <c r="AV130" s="31" t="str">
        <f>VLOOKUP(AU130,'RawData'!A:K,11)</f>
        <v>No</v>
      </c>
      <c r="AW130" s="31">
        <f>VLOOKUP(AU130,A:K,6,FALSE)</f>
        <v>830</v>
      </c>
      <c r="AX130" s="31"/>
      <c r="AY130" s="31"/>
      <c r="AZ130" s="32"/>
      <c r="BA130" s="64"/>
      <c r="BB130" s="31"/>
      <c r="BC130" s="55">
        <v>2772</v>
      </c>
      <c r="BD130" s="31" t="str">
        <f>VLOOKUP(BC130,'RawData'!A:K,11,FALSE)</f>
        <v>Sì</v>
      </c>
      <c r="BE130" s="31">
        <f>VLOOKUP(BC130,A:K,6,FALSE)</f>
        <v>830</v>
      </c>
      <c r="BF130" s="31"/>
      <c r="BG130" s="31"/>
      <c r="BH130" s="31"/>
      <c r="BI130" s="56"/>
      <c r="BJ130" s="64"/>
      <c r="BK130" s="64"/>
      <c r="BL130" s="64"/>
      <c r="BM130" s="68" t="s">
        <v>481</v>
      </c>
      <c r="BO130" s="64" t="str">
        <v>Sassuolo</v>
      </c>
      <c r="BP130" s="64" t="str">
        <f>VLOOKUP(BO130,BM:BM,1,FALSE)</f>
        <v>Sassuolo</v>
      </c>
    </row>
    <row r="131" spans="1:68" ht="15" hidden="1">
      <c r="A131" s="12">
        <v>5057</v>
      </c>
      <c r="B131" s="3" t="s">
        <v>16</v>
      </c>
      <c r="C131" s="3" t="s">
        <v>17</v>
      </c>
      <c r="D131" s="23" t="s">
        <v>18</v>
      </c>
      <c r="E131" s="14">
        <v>6</v>
      </c>
      <c r="F131" s="14">
        <v>26</v>
      </c>
      <c r="G131" s="4">
        <v>31149</v>
      </c>
      <c r="H131" s="10">
        <v>7</v>
      </c>
      <c r="I131" s="2" t="s">
        <v>14</v>
      </c>
      <c r="J131" s="2" t="s">
        <v>14</v>
      </c>
      <c r="K131" s="2" t="s">
        <v>15</v>
      </c>
      <c r="L131" s="1"/>
      <c r="M131" s="64"/>
      <c r="N131" s="64"/>
      <c r="O131" s="64"/>
      <c r="P131" s="64">
        <f ca="1"/>
        <v>5307</v>
      </c>
      <c r="Q131" s="64" t="str">
        <f ca="1"/>
        <v>Rozzano</v>
      </c>
      <c r="R131" s="64" t="str">
        <f ca="1"/>
        <v>MI</v>
      </c>
      <c r="S131" s="64"/>
      <c r="T131" s="64"/>
      <c r="U131" s="30">
        <v>5057</v>
      </c>
      <c r="V131" s="31">
        <f>SUMIF('RawData'!A:A,Operative_Fabio_Mencio!U131,'RawData'!F:F)</f>
        <v>26</v>
      </c>
      <c r="W131" s="31"/>
      <c r="X131" s="31" t="b">
        <f t="shared" si="3"/>
        <v>0</v>
      </c>
      <c r="Y131" s="32"/>
      <c r="Z131" s="31"/>
      <c r="AA131" s="31">
        <v>5057</v>
      </c>
      <c r="AB131" s="31" t="str">
        <f>VLOOKUP(Operative_Fabio_Mencio!AA131,'RawData'!A:K,9,FALSE)</f>
        <v>No</v>
      </c>
      <c r="AC131" s="31"/>
      <c r="AD131" s="32"/>
      <c r="AE131" s="31">
        <v>5057</v>
      </c>
      <c r="AF131" s="34">
        <f>VLOOKUP(Operative_Fabio_Mencio!AA131,'RawData'!A:K,7,FALSE)</f>
        <v>31149</v>
      </c>
      <c r="AG131" s="35">
        <f t="shared" ca="1" si="4"/>
        <v>41</v>
      </c>
      <c r="AH131" s="35" t="b">
        <f t="shared" ca="1" si="5"/>
        <v>0</v>
      </c>
      <c r="AI131" s="31"/>
      <c r="AJ131" s="31"/>
      <c r="AK131" s="31"/>
      <c r="AL131" s="32"/>
      <c r="AM131" s="64"/>
      <c r="AN131" s="64"/>
      <c r="AO131" s="30">
        <v>4741</v>
      </c>
      <c r="AP131" s="35">
        <f>VLOOKUP(AO131,'RawData'!A:K,8,FALSE)</f>
        <v>7</v>
      </c>
      <c r="AQ131" s="45" t="str">
        <f>VLOOKUP(AO131,'RawData'!A:K,9,FALSE)</f>
        <v>Sì</v>
      </c>
      <c r="AR131" s="31"/>
      <c r="AS131" s="32"/>
      <c r="AT131" s="64"/>
      <c r="AU131" s="30">
        <v>4741</v>
      </c>
      <c r="AV131" s="31" t="str">
        <f>VLOOKUP(AU131,'RawData'!A:K,11)</f>
        <v>Sì</v>
      </c>
      <c r="AW131" s="31">
        <f>VLOOKUP(AU131,A:K,6,FALSE)</f>
        <v>55</v>
      </c>
      <c r="AX131" s="31"/>
      <c r="AY131" s="31"/>
      <c r="AZ131" s="32"/>
      <c r="BA131" s="64"/>
      <c r="BB131" s="31"/>
      <c r="BC131" s="55">
        <v>4741</v>
      </c>
      <c r="BD131" s="31" t="str">
        <f>VLOOKUP(BC131,'RawData'!A:K,11,FALSE)</f>
        <v>Sì</v>
      </c>
      <c r="BE131" s="31">
        <f>VLOOKUP(BC131,A:K,6,FALSE)</f>
        <v>55</v>
      </c>
      <c r="BF131" s="31"/>
      <c r="BG131" s="31"/>
      <c r="BH131" s="31"/>
      <c r="BI131" s="56"/>
      <c r="BJ131" s="64"/>
      <c r="BK131" s="64"/>
      <c r="BL131" s="64"/>
      <c r="BM131" s="68" t="s">
        <v>482</v>
      </c>
      <c r="BO131" s="64" t="str">
        <v>Sciacca</v>
      </c>
      <c r="BP131" s="64" t="str">
        <f>VLOOKUP(BO131,BM:BM,1,FALSE)</f>
        <v>Sciacca</v>
      </c>
    </row>
    <row r="132" spans="1:68" ht="15" hidden="1">
      <c r="A132" s="12">
        <v>4094</v>
      </c>
      <c r="B132" s="3" t="s">
        <v>19</v>
      </c>
      <c r="C132" s="3" t="s">
        <v>20</v>
      </c>
      <c r="D132" s="23" t="s">
        <v>21</v>
      </c>
      <c r="E132" s="14">
        <v>2</v>
      </c>
      <c r="F132" s="14">
        <v>263</v>
      </c>
      <c r="G132" s="4">
        <v>28539</v>
      </c>
      <c r="H132" s="10">
        <v>4</v>
      </c>
      <c r="I132" s="2" t="s">
        <v>14</v>
      </c>
      <c r="J132" s="2" t="s">
        <v>14</v>
      </c>
      <c r="K132" s="2" t="s">
        <v>15</v>
      </c>
      <c r="L132" s="1"/>
      <c r="M132" s="64"/>
      <c r="N132" s="64"/>
      <c r="O132" s="64"/>
      <c r="P132" s="64">
        <f ca="1"/>
        <v>5459</v>
      </c>
      <c r="Q132" s="64" t="str">
        <f ca="1"/>
        <v>Sassuolo</v>
      </c>
      <c r="R132" s="64" t="str">
        <f ca="1"/>
        <v>MO</v>
      </c>
      <c r="S132" s="64"/>
      <c r="T132" s="64"/>
      <c r="U132" s="30">
        <v>4094</v>
      </c>
      <c r="V132" s="31">
        <f>SUMIF('RawData'!A:A,Operative_Fabio_Mencio!U132,'RawData'!F:F)</f>
        <v>263</v>
      </c>
      <c r="W132" s="31"/>
      <c r="X132" s="31" t="b">
        <f t="shared" si="3"/>
        <v>0</v>
      </c>
      <c r="Y132" s="32"/>
      <c r="Z132" s="31"/>
      <c r="AA132" s="31">
        <v>4094</v>
      </c>
      <c r="AB132" s="31" t="str">
        <f>VLOOKUP(Operative_Fabio_Mencio!AA132,'RawData'!A:K,9,FALSE)</f>
        <v>No</v>
      </c>
      <c r="AC132" s="31"/>
      <c r="AD132" s="32"/>
      <c r="AE132" s="31">
        <v>4094</v>
      </c>
      <c r="AF132" s="34">
        <f>VLOOKUP(Operative_Fabio_Mencio!AA132,'RawData'!A:K,7,FALSE)</f>
        <v>28539</v>
      </c>
      <c r="AG132" s="35">
        <f t="shared" ca="1" si="4"/>
        <v>48</v>
      </c>
      <c r="AH132" s="35" t="b">
        <f t="shared" ca="1" si="5"/>
        <v>0</v>
      </c>
      <c r="AI132" s="31"/>
      <c r="AJ132" s="31"/>
      <c r="AK132" s="31"/>
      <c r="AL132" s="32"/>
      <c r="AM132" s="64"/>
      <c r="AN132" s="64"/>
      <c r="AO132" s="30">
        <v>5413</v>
      </c>
      <c r="AP132" s="35">
        <f>VLOOKUP(AO132,'RawData'!A:K,8,FALSE)</f>
        <v>6</v>
      </c>
      <c r="AQ132" s="45" t="str">
        <f>VLOOKUP(AO132,'RawData'!A:K,9,FALSE)</f>
        <v>No</v>
      </c>
      <c r="AR132" s="31"/>
      <c r="AS132" s="32"/>
      <c r="AT132" s="64"/>
      <c r="AU132" s="30">
        <v>5413</v>
      </c>
      <c r="AV132" s="31" t="str">
        <f>VLOOKUP(AU132,'RawData'!A:K,11)</f>
        <v>Sì</v>
      </c>
      <c r="AW132" s="31">
        <f>VLOOKUP(AU132,A:K,6,FALSE)</f>
        <v>400</v>
      </c>
      <c r="AX132" s="31"/>
      <c r="AY132" s="31"/>
      <c r="AZ132" s="32"/>
      <c r="BA132" s="64"/>
      <c r="BB132" s="31"/>
      <c r="BC132" s="55">
        <v>5413</v>
      </c>
      <c r="BD132" s="31" t="str">
        <f>VLOOKUP(BC132,'RawData'!A:K,11,FALSE)</f>
        <v>No</v>
      </c>
      <c r="BE132" s="31">
        <f>VLOOKUP(BC132,A:K,6,FALSE)</f>
        <v>400</v>
      </c>
      <c r="BF132" s="31"/>
      <c r="BG132" s="31"/>
      <c r="BH132" s="31"/>
      <c r="BI132" s="56"/>
      <c r="BJ132" s="64"/>
      <c r="BK132" s="64"/>
      <c r="BL132" s="64"/>
      <c r="BM132" s="68" t="s">
        <v>483</v>
      </c>
      <c r="BO132" s="64" t="str">
        <v>Ladispoli</v>
      </c>
      <c r="BP132" s="64" t="str">
        <f>VLOOKUP(BO132,BM:BM,1,FALSE)</f>
        <v>Ladispoli</v>
      </c>
    </row>
    <row r="133" spans="1:68" ht="15" hidden="1">
      <c r="A133" s="12">
        <v>4468</v>
      </c>
      <c r="B133" s="3" t="s">
        <v>22</v>
      </c>
      <c r="C133" s="3" t="s">
        <v>23</v>
      </c>
      <c r="D133" s="23" t="s">
        <v>24</v>
      </c>
      <c r="E133" s="14">
        <v>11</v>
      </c>
      <c r="F133" s="14">
        <v>877</v>
      </c>
      <c r="G133" s="4">
        <v>34488</v>
      </c>
      <c r="H133" s="10">
        <v>6</v>
      </c>
      <c r="I133" s="2" t="s">
        <v>14</v>
      </c>
      <c r="J133" s="2" t="s">
        <v>14</v>
      </c>
      <c r="K133" s="2" t="s">
        <v>15</v>
      </c>
      <c r="L133" s="1"/>
      <c r="M133" s="64"/>
      <c r="N133" s="64"/>
      <c r="O133" s="64"/>
      <c r="P133" s="64">
        <f ca="1"/>
        <v>4124</v>
      </c>
      <c r="Q133" s="64" t="str">
        <f ca="1"/>
        <v>Sciacca</v>
      </c>
      <c r="R133" s="64" t="str">
        <f ca="1"/>
        <v>AG</v>
      </c>
      <c r="S133" s="64"/>
      <c r="T133" s="64"/>
      <c r="U133" s="30">
        <v>3888</v>
      </c>
      <c r="V133" s="31">
        <f>SUMIF('RawData'!A:A,Operative_Fabio_Mencio!U133,'RawData'!F:F)</f>
        <v>471</v>
      </c>
      <c r="W133" s="31"/>
      <c r="X133" s="31" t="b">
        <f t="shared" si="3"/>
        <v>0</v>
      </c>
      <c r="Y133" s="32"/>
      <c r="Z133" s="31"/>
      <c r="AA133" s="31">
        <v>3888</v>
      </c>
      <c r="AB133" s="31" t="str">
        <f>VLOOKUP(Operative_Fabio_Mencio!AA133,'RawData'!A:K,9,FALSE)</f>
        <v>Sì</v>
      </c>
      <c r="AC133" s="31"/>
      <c r="AD133" s="32"/>
      <c r="AE133" s="31">
        <v>3888</v>
      </c>
      <c r="AF133" s="34">
        <f>VLOOKUP(Operative_Fabio_Mencio!AA133,'RawData'!A:K,7,FALSE)</f>
        <v>32586</v>
      </c>
      <c r="AG133" s="35">
        <f t="shared" ca="1" si="4"/>
        <v>37</v>
      </c>
      <c r="AH133" s="35" t="b">
        <f t="shared" ca="1" si="5"/>
        <v>0</v>
      </c>
      <c r="AI133" s="31"/>
      <c r="AJ133" s="31"/>
      <c r="AK133" s="31"/>
      <c r="AL133" s="32"/>
      <c r="AM133" s="64"/>
      <c r="AN133" s="64"/>
      <c r="AO133" s="30">
        <v>2411</v>
      </c>
      <c r="AP133" s="35">
        <f>VLOOKUP(AO133,'RawData'!A:K,8,FALSE)</f>
        <v>7</v>
      </c>
      <c r="AQ133" s="45" t="str">
        <f>VLOOKUP(AO133,'RawData'!A:K,9,FALSE)</f>
        <v>No</v>
      </c>
      <c r="AR133" s="31"/>
      <c r="AS133" s="32"/>
      <c r="AT133" s="64"/>
      <c r="AU133" s="30">
        <v>2411</v>
      </c>
      <c r="AV133" s="31" t="str">
        <f>VLOOKUP(AU133,'RawData'!A:K,11)</f>
        <v>No</v>
      </c>
      <c r="AW133" s="31">
        <f>VLOOKUP(AU133,A:K,6,FALSE)</f>
        <v>689</v>
      </c>
      <c r="AX133" s="31"/>
      <c r="AY133" s="31"/>
      <c r="AZ133" s="32"/>
      <c r="BA133" s="64"/>
      <c r="BB133" s="31"/>
      <c r="BC133" s="55">
        <v>2411</v>
      </c>
      <c r="BD133" s="31" t="str">
        <f>VLOOKUP(BC133,'RawData'!A:K,11,FALSE)</f>
        <v>No</v>
      </c>
      <c r="BE133" s="31">
        <f>VLOOKUP(BC133,A:K,6,FALSE)</f>
        <v>689</v>
      </c>
      <c r="BF133" s="31"/>
      <c r="BG133" s="31"/>
      <c r="BH133" s="31"/>
      <c r="BI133" s="56"/>
      <c r="BJ133" s="64"/>
      <c r="BK133" s="64"/>
      <c r="BL133" s="64"/>
      <c r="BM133" s="68" t="s">
        <v>484</v>
      </c>
      <c r="BO133" s="64" t="str">
        <v>Alghero</v>
      </c>
      <c r="BP133" s="64" t="str">
        <f>VLOOKUP(BO133,BM:BM,1,FALSE)</f>
        <v>Alghero</v>
      </c>
    </row>
    <row r="134" spans="1:68" ht="15" hidden="1">
      <c r="A134" s="12">
        <v>3888</v>
      </c>
      <c r="B134" s="3" t="s">
        <v>11</v>
      </c>
      <c r="C134" s="3" t="s">
        <v>12</v>
      </c>
      <c r="D134" s="23" t="s">
        <v>13</v>
      </c>
      <c r="E134" s="14">
        <v>8</v>
      </c>
      <c r="F134" s="14">
        <v>471</v>
      </c>
      <c r="G134" s="4">
        <v>32586</v>
      </c>
      <c r="H134" s="10">
        <v>8</v>
      </c>
      <c r="I134" s="2" t="s">
        <v>15</v>
      </c>
      <c r="J134" s="2" t="s">
        <v>15</v>
      </c>
      <c r="K134" s="2" t="s">
        <v>14</v>
      </c>
      <c r="L134" s="1"/>
      <c r="M134" s="64"/>
      <c r="N134" s="64"/>
      <c r="O134" s="64"/>
      <c r="P134" s="64">
        <f ca="1"/>
        <v>4169</v>
      </c>
      <c r="Q134" s="64" t="str">
        <f ca="1"/>
        <v>Ladispoli</v>
      </c>
      <c r="R134" s="64" t="str">
        <f ca="1"/>
        <v>RM</v>
      </c>
      <c r="S134" s="64"/>
      <c r="T134" s="64"/>
      <c r="U134" s="30">
        <v>2772</v>
      </c>
      <c r="V134" s="31">
        <f>SUMIF('RawData'!A:A,Operative_Fabio_Mencio!U134,'RawData'!F:F)</f>
        <v>830</v>
      </c>
      <c r="W134" s="31"/>
      <c r="X134" s="31" t="b">
        <f t="shared" si="3"/>
        <v>1</v>
      </c>
      <c r="Y134" s="32"/>
      <c r="Z134" s="31"/>
      <c r="AA134" s="31">
        <v>2772</v>
      </c>
      <c r="AB134" s="31" t="str">
        <f>VLOOKUP(Operative_Fabio_Mencio!AA134,'RawData'!A:K,9,FALSE)</f>
        <v>No</v>
      </c>
      <c r="AC134" s="31"/>
      <c r="AD134" s="32"/>
      <c r="AE134" s="31">
        <v>2772</v>
      </c>
      <c r="AF134" s="34">
        <f>VLOOKUP(Operative_Fabio_Mencio!AA134,'RawData'!A:K,7,FALSE)</f>
        <v>30296</v>
      </c>
      <c r="AG134" s="35">
        <f t="shared" ca="1" si="4"/>
        <v>43</v>
      </c>
      <c r="AH134" s="35" t="b">
        <f t="shared" ca="1" si="5"/>
        <v>0</v>
      </c>
      <c r="AI134" s="31"/>
      <c r="AJ134" s="31"/>
      <c r="AK134" s="31"/>
      <c r="AL134" s="32"/>
      <c r="AM134" s="64"/>
      <c r="AN134" s="64"/>
      <c r="AO134" s="30">
        <v>5325</v>
      </c>
      <c r="AP134" s="35">
        <f>VLOOKUP(AO134,'RawData'!A:K,8,FALSE)</f>
        <v>9</v>
      </c>
      <c r="AQ134" s="45" t="str">
        <f>VLOOKUP(AO134,'RawData'!A:K,9,FALSE)</f>
        <v>No</v>
      </c>
      <c r="AR134" s="31"/>
      <c r="AS134" s="32"/>
      <c r="AT134" s="64"/>
      <c r="AU134" s="30">
        <v>5325</v>
      </c>
      <c r="AV134" s="31" t="str">
        <f>VLOOKUP(AU134,'RawData'!A:K,11)</f>
        <v>Sì</v>
      </c>
      <c r="AW134" s="31">
        <f>VLOOKUP(AU134,A:K,6,FALSE)</f>
        <v>551</v>
      </c>
      <c r="AX134" s="31"/>
      <c r="AY134" s="31"/>
      <c r="AZ134" s="32"/>
      <c r="BA134" s="64"/>
      <c r="BB134" s="64"/>
      <c r="BC134" s="55">
        <v>5325</v>
      </c>
      <c r="BD134" s="31" t="str">
        <f>VLOOKUP(BC134,'RawData'!A:K,11,FALSE)</f>
        <v>No</v>
      </c>
      <c r="BE134" s="31">
        <f>VLOOKUP(BC134,A:K,6,FALSE)</f>
        <v>551</v>
      </c>
      <c r="BF134" s="31"/>
      <c r="BG134" s="31"/>
      <c r="BH134" s="31"/>
      <c r="BI134" s="56"/>
      <c r="BJ134" s="64"/>
      <c r="BK134" s="64"/>
      <c r="BL134" s="64"/>
      <c r="BM134" s="68" t="s">
        <v>485</v>
      </c>
      <c r="BO134" s="64" t="str">
        <v>Civitanova Marche</v>
      </c>
      <c r="BP134" s="64" t="str">
        <f>VLOOKUP(BO134,BM:BM,1,FALSE)</f>
        <v>Civitanova Marche</v>
      </c>
    </row>
    <row r="135" spans="1:68" ht="15" hidden="1">
      <c r="A135" s="12">
        <v>2772</v>
      </c>
      <c r="B135" s="3" t="s">
        <v>16</v>
      </c>
      <c r="C135" s="3" t="s">
        <v>17</v>
      </c>
      <c r="D135" s="23" t="s">
        <v>18</v>
      </c>
      <c r="E135" s="14">
        <v>14</v>
      </c>
      <c r="F135" s="14">
        <v>830</v>
      </c>
      <c r="G135" s="4">
        <v>30296</v>
      </c>
      <c r="H135" s="10">
        <v>6</v>
      </c>
      <c r="I135" s="2" t="s">
        <v>14</v>
      </c>
      <c r="J135" s="2" t="s">
        <v>15</v>
      </c>
      <c r="K135" s="2" t="s">
        <v>15</v>
      </c>
      <c r="L135" s="1"/>
      <c r="M135" s="64"/>
      <c r="N135" s="64"/>
      <c r="O135" s="64"/>
      <c r="P135" s="64">
        <f ca="1"/>
        <v>5400</v>
      </c>
      <c r="Q135" s="64" t="str">
        <f ca="1"/>
        <v>Alghero</v>
      </c>
      <c r="R135" s="64" t="str">
        <f ca="1"/>
        <v>SS</v>
      </c>
      <c r="S135" s="64"/>
      <c r="T135" s="64"/>
      <c r="U135" s="30">
        <v>4741</v>
      </c>
      <c r="V135" s="31">
        <f>SUMIF('RawData'!A:A,Operative_Fabio_Mencio!U135,'RawData'!F:F)</f>
        <v>55</v>
      </c>
      <c r="W135" s="31"/>
      <c r="X135" s="31" t="b">
        <f t="shared" ref="X135:X198" si="6">IF(V135&gt;=$X$3,TRUE)</f>
        <v>0</v>
      </c>
      <c r="Y135" s="32"/>
      <c r="Z135" s="31"/>
      <c r="AA135" s="31">
        <v>4741</v>
      </c>
      <c r="AB135" s="31" t="str">
        <f>VLOOKUP(Operative_Fabio_Mencio!AA135,'RawData'!A:K,9,FALSE)</f>
        <v>Sì</v>
      </c>
      <c r="AC135" s="31"/>
      <c r="AD135" s="32"/>
      <c r="AE135" s="31">
        <v>4741</v>
      </c>
      <c r="AF135" s="34">
        <f>VLOOKUP(Operative_Fabio_Mencio!AA135,'RawData'!A:K,7,FALSE)</f>
        <v>28058</v>
      </c>
      <c r="AG135" s="35">
        <f t="shared" ref="AG135:AG198" ca="1" si="7">INT(($AF$3-AF135)/365)</f>
        <v>49</v>
      </c>
      <c r="AH135" s="35" t="b">
        <f t="shared" ref="AH135:AH198" ca="1" si="8">IF(AG135&lt;$AH$3,"VERO")</f>
        <v>0</v>
      </c>
      <c r="AI135" s="31"/>
      <c r="AJ135" s="31"/>
      <c r="AK135" s="31"/>
      <c r="AL135" s="32"/>
      <c r="AM135" s="64"/>
      <c r="AN135" s="64"/>
      <c r="AO135" s="30">
        <v>3433</v>
      </c>
      <c r="AP135" s="35">
        <f>VLOOKUP(AO135,'RawData'!A:K,8,FALSE)</f>
        <v>9</v>
      </c>
      <c r="AQ135" s="45" t="str">
        <f>VLOOKUP(AO135,'RawData'!A:K,9,FALSE)</f>
        <v>No</v>
      </c>
      <c r="AR135" s="31"/>
      <c r="AS135" s="32"/>
      <c r="AT135" s="64"/>
      <c r="AU135" s="30">
        <v>3433</v>
      </c>
      <c r="AV135" s="31" t="str">
        <f>VLOOKUP(AU135,'RawData'!A:K,11)</f>
        <v>Sì</v>
      </c>
      <c r="AW135" s="31">
        <f>VLOOKUP(AU135,A:K,6,FALSE)</f>
        <v>311</v>
      </c>
      <c r="AX135" s="31"/>
      <c r="AY135" s="31"/>
      <c r="AZ135" s="32"/>
      <c r="BA135" s="64"/>
      <c r="BB135" s="31"/>
      <c r="BC135" s="55">
        <v>3433</v>
      </c>
      <c r="BD135" s="31" t="str">
        <f>VLOOKUP(BC135,'RawData'!A:K,11,FALSE)</f>
        <v>Sì</v>
      </c>
      <c r="BE135" s="31">
        <f>VLOOKUP(BC135,A:K,6,FALSE)</f>
        <v>311</v>
      </c>
      <c r="BF135" s="31"/>
      <c r="BG135" s="31"/>
      <c r="BH135" s="31"/>
      <c r="BI135" s="56"/>
      <c r="BJ135" s="64"/>
      <c r="BK135" s="64"/>
      <c r="BL135" s="64"/>
      <c r="BM135" s="68" t="s">
        <v>486</v>
      </c>
      <c r="BO135" s="64" t="str">
        <v>Desio</v>
      </c>
      <c r="BP135" s="64" t="str">
        <f>VLOOKUP(BO135,BM:BM,1,FALSE)</f>
        <v>Desio</v>
      </c>
    </row>
    <row r="136" spans="1:68" ht="15" hidden="1">
      <c r="A136" s="12">
        <v>4741</v>
      </c>
      <c r="B136" s="3" t="s">
        <v>19</v>
      </c>
      <c r="C136" s="3" t="s">
        <v>20</v>
      </c>
      <c r="D136" s="23" t="s">
        <v>21</v>
      </c>
      <c r="E136" s="14">
        <v>13</v>
      </c>
      <c r="F136" s="14">
        <v>55</v>
      </c>
      <c r="G136" s="4">
        <v>28058</v>
      </c>
      <c r="H136" s="10">
        <v>7</v>
      </c>
      <c r="I136" s="2" t="s">
        <v>15</v>
      </c>
      <c r="J136" s="2" t="s">
        <v>15</v>
      </c>
      <c r="K136" s="2" t="s">
        <v>15</v>
      </c>
      <c r="L136" s="1"/>
      <c r="M136" s="64"/>
      <c r="N136" s="64"/>
      <c r="O136" s="64"/>
      <c r="P136" s="64">
        <f ca="1"/>
        <v>5592</v>
      </c>
      <c r="Q136" s="64" t="str">
        <f ca="1"/>
        <v>Civitanova Marche</v>
      </c>
      <c r="R136" s="64" t="str">
        <f ca="1"/>
        <v>MC</v>
      </c>
      <c r="S136" s="64"/>
      <c r="T136" s="64"/>
      <c r="U136" s="30">
        <v>5413</v>
      </c>
      <c r="V136" s="31">
        <f>SUMIF('RawData'!A:A,Operative_Fabio_Mencio!U136,'RawData'!F:F)</f>
        <v>400</v>
      </c>
      <c r="W136" s="31"/>
      <c r="X136" s="31" t="b">
        <f t="shared" si="6"/>
        <v>0</v>
      </c>
      <c r="Y136" s="32"/>
      <c r="Z136" s="31"/>
      <c r="AA136" s="31">
        <v>5413</v>
      </c>
      <c r="AB136" s="31" t="str">
        <f>VLOOKUP(Operative_Fabio_Mencio!AA136,'RawData'!A:K,9,FALSE)</f>
        <v>No</v>
      </c>
      <c r="AC136" s="31"/>
      <c r="AD136" s="32"/>
      <c r="AE136" s="31">
        <v>5413</v>
      </c>
      <c r="AF136" s="34">
        <f>VLOOKUP(Operative_Fabio_Mencio!AA136,'RawData'!A:K,7,FALSE)</f>
        <v>21750</v>
      </c>
      <c r="AG136" s="35">
        <f t="shared" ca="1" si="7"/>
        <v>66</v>
      </c>
      <c r="AH136" s="35" t="b">
        <f t="shared" ca="1" si="8"/>
        <v>0</v>
      </c>
      <c r="AI136" s="31"/>
      <c r="AJ136" s="31"/>
      <c r="AK136" s="31"/>
      <c r="AL136" s="32"/>
      <c r="AM136" s="64"/>
      <c r="AN136" s="64"/>
      <c r="AO136" s="30">
        <v>4455</v>
      </c>
      <c r="AP136" s="35">
        <f>VLOOKUP(AO136,'RawData'!A:K,8,FALSE)</f>
        <v>2</v>
      </c>
      <c r="AQ136" s="45" t="str">
        <f>VLOOKUP(AO136,'RawData'!A:K,9,FALSE)</f>
        <v>No</v>
      </c>
      <c r="AR136" s="31"/>
      <c r="AS136" s="32"/>
      <c r="AT136" s="64"/>
      <c r="AU136" s="30">
        <v>4455</v>
      </c>
      <c r="AV136" s="31" t="str">
        <f>VLOOKUP(AU136,'RawData'!A:K,11)</f>
        <v>Sì</v>
      </c>
      <c r="AW136" s="31">
        <f>VLOOKUP(AU136,A:K,6,FALSE)</f>
        <v>137</v>
      </c>
      <c r="AX136" s="31"/>
      <c r="AY136" s="31"/>
      <c r="AZ136" s="32"/>
      <c r="BA136" s="64"/>
      <c r="BB136" s="31"/>
      <c r="BC136" s="55">
        <v>4455</v>
      </c>
      <c r="BD136" s="31" t="str">
        <f>VLOOKUP(BC136,'RawData'!A:K,11,FALSE)</f>
        <v>No</v>
      </c>
      <c r="BE136" s="31">
        <f>VLOOKUP(BC136,A:K,6,FALSE)</f>
        <v>137</v>
      </c>
      <c r="BF136" s="31"/>
      <c r="BG136" s="31"/>
      <c r="BH136" s="31"/>
      <c r="BI136" s="56"/>
      <c r="BJ136" s="64"/>
      <c r="BK136" s="64"/>
      <c r="BL136" s="64"/>
      <c r="BM136" s="68" t="s">
        <v>487</v>
      </c>
      <c r="BO136" s="64" t="str">
        <v>Jesi</v>
      </c>
      <c r="BP136" s="64" t="str">
        <f>VLOOKUP(BO136,BM:BM,1,FALSE)</f>
        <v>Jesi</v>
      </c>
    </row>
    <row r="137" spans="1:68" ht="15" hidden="1">
      <c r="A137" s="12">
        <v>5413</v>
      </c>
      <c r="B137" s="3" t="s">
        <v>22</v>
      </c>
      <c r="C137" s="3" t="s">
        <v>23</v>
      </c>
      <c r="D137" s="23" t="s">
        <v>24</v>
      </c>
      <c r="E137" s="14">
        <v>5</v>
      </c>
      <c r="F137" s="14">
        <v>400</v>
      </c>
      <c r="G137" s="4">
        <v>21750</v>
      </c>
      <c r="H137" s="10">
        <v>6</v>
      </c>
      <c r="I137" s="2" t="s">
        <v>14</v>
      </c>
      <c r="J137" s="2" t="s">
        <v>14</v>
      </c>
      <c r="K137" s="2" t="s">
        <v>14</v>
      </c>
      <c r="L137" s="1"/>
      <c r="M137" s="64"/>
      <c r="N137" s="64"/>
      <c r="O137" s="64"/>
      <c r="P137" s="64">
        <f ca="1"/>
        <v>5563</v>
      </c>
      <c r="Q137" s="64" t="str">
        <f ca="1"/>
        <v>Desio</v>
      </c>
      <c r="R137" s="64" t="str">
        <f ca="1"/>
        <v>MB</v>
      </c>
      <c r="S137" s="64"/>
      <c r="T137" s="64"/>
      <c r="U137" s="30">
        <v>2411</v>
      </c>
      <c r="V137" s="31">
        <f>SUMIF('RawData'!A:A,Operative_Fabio_Mencio!U137,'RawData'!F:F)</f>
        <v>689</v>
      </c>
      <c r="W137" s="31"/>
      <c r="X137" s="31" t="b">
        <f t="shared" si="6"/>
        <v>1</v>
      </c>
      <c r="Y137" s="32"/>
      <c r="Z137" s="31"/>
      <c r="AA137" s="31">
        <v>2411</v>
      </c>
      <c r="AB137" s="31" t="str">
        <f>VLOOKUP(Operative_Fabio_Mencio!AA137,'RawData'!A:K,9,FALSE)</f>
        <v>No</v>
      </c>
      <c r="AC137" s="31"/>
      <c r="AD137" s="32"/>
      <c r="AE137" s="31">
        <v>2411</v>
      </c>
      <c r="AF137" s="34">
        <f>VLOOKUP(Operative_Fabio_Mencio!AA137,'RawData'!A:K,7,FALSE)</f>
        <v>20850</v>
      </c>
      <c r="AG137" s="35">
        <f t="shared" ca="1" si="7"/>
        <v>69</v>
      </c>
      <c r="AH137" s="35" t="b">
        <f t="shared" ca="1" si="8"/>
        <v>0</v>
      </c>
      <c r="AI137" s="31"/>
      <c r="AJ137" s="31"/>
      <c r="AK137" s="31"/>
      <c r="AL137" s="32"/>
      <c r="AM137" s="64"/>
      <c r="AN137" s="64"/>
      <c r="AO137" s="30">
        <v>4282</v>
      </c>
      <c r="AP137" s="35">
        <f>VLOOKUP(AO137,'RawData'!A:K,8,FALSE)</f>
        <v>9</v>
      </c>
      <c r="AQ137" s="45" t="str">
        <f>VLOOKUP(AO137,'RawData'!A:K,9,FALSE)</f>
        <v>Sì</v>
      </c>
      <c r="AR137" s="31"/>
      <c r="AS137" s="32"/>
      <c r="AT137" s="64"/>
      <c r="AU137" s="30">
        <v>4282</v>
      </c>
      <c r="AV137" s="31" t="str">
        <f>VLOOKUP(AU137,'RawData'!A:K,11)</f>
        <v>Sì</v>
      </c>
      <c r="AW137" s="31">
        <f>VLOOKUP(AU137,A:K,6,FALSE)</f>
        <v>944</v>
      </c>
      <c r="AX137" s="31"/>
      <c r="AY137" s="31"/>
      <c r="AZ137" s="32"/>
      <c r="BA137" s="64"/>
      <c r="BB137" s="64"/>
      <c r="BC137" s="55">
        <v>4282</v>
      </c>
      <c r="BD137" s="31" t="str">
        <f>VLOOKUP(BC137,'RawData'!A:K,11,FALSE)</f>
        <v>No</v>
      </c>
      <c r="BE137" s="31">
        <f>VLOOKUP(BC137,A:K,6,FALSE)</f>
        <v>944</v>
      </c>
      <c r="BF137" s="31"/>
      <c r="BG137" s="31"/>
      <c r="BH137" s="31"/>
      <c r="BI137" s="56"/>
      <c r="BJ137" s="64"/>
      <c r="BK137" s="64"/>
      <c r="BL137" s="64"/>
      <c r="BM137" s="68" t="s">
        <v>209</v>
      </c>
      <c r="BO137" s="64" t="str">
        <v>Città di Castello</v>
      </c>
      <c r="BP137" s="64" t="str">
        <f>VLOOKUP(BO137,BM:BM,1,FALSE)</f>
        <v>Città di Castello</v>
      </c>
    </row>
    <row r="138" spans="1:68" ht="15">
      <c r="A138" s="12">
        <v>2411</v>
      </c>
      <c r="B138" s="3" t="s">
        <v>11</v>
      </c>
      <c r="C138" s="3" t="s">
        <v>12</v>
      </c>
      <c r="D138" s="23" t="s">
        <v>13</v>
      </c>
      <c r="E138" s="14">
        <v>2</v>
      </c>
      <c r="F138" s="14">
        <v>689</v>
      </c>
      <c r="G138" s="4">
        <v>20850</v>
      </c>
      <c r="H138" s="10">
        <v>7</v>
      </c>
      <c r="I138" s="2" t="s">
        <v>14</v>
      </c>
      <c r="J138" s="2" t="s">
        <v>14</v>
      </c>
      <c r="K138" s="2" t="s">
        <v>14</v>
      </c>
      <c r="L138" s="1"/>
      <c r="M138" s="64"/>
      <c r="N138" s="64"/>
      <c r="O138" s="64"/>
      <c r="P138" s="64">
        <f ca="1"/>
        <v>4149</v>
      </c>
      <c r="Q138" s="64" t="str">
        <f ca="1"/>
        <v>Jesi</v>
      </c>
      <c r="R138" s="64" t="str">
        <f ca="1"/>
        <v>AN</v>
      </c>
      <c r="S138" s="64"/>
      <c r="T138" s="64"/>
      <c r="U138" s="30">
        <v>5325</v>
      </c>
      <c r="V138" s="31">
        <f>SUMIF('RawData'!A:A,Operative_Fabio_Mencio!U138,'RawData'!F:F)</f>
        <v>759</v>
      </c>
      <c r="W138" s="31"/>
      <c r="X138" s="31" t="b">
        <f t="shared" si="6"/>
        <v>1</v>
      </c>
      <c r="Y138" s="32"/>
      <c r="Z138" s="31"/>
      <c r="AA138" s="31">
        <v>5325</v>
      </c>
      <c r="AB138" s="31" t="str">
        <f>VLOOKUP(Operative_Fabio_Mencio!AA138,'RawData'!A:K,9,FALSE)</f>
        <v>No</v>
      </c>
      <c r="AC138" s="31"/>
      <c r="AD138" s="32"/>
      <c r="AE138" s="31">
        <v>5325</v>
      </c>
      <c r="AF138" s="34">
        <f>VLOOKUP(Operative_Fabio_Mencio!AA138,'RawData'!A:K,7,FALSE)</f>
        <v>32698</v>
      </c>
      <c r="AG138" s="35">
        <f t="shared" ca="1" si="7"/>
        <v>36</v>
      </c>
      <c r="AH138" s="35" t="b">
        <f t="shared" ca="1" si="8"/>
        <v>0</v>
      </c>
      <c r="AI138" s="31"/>
      <c r="AJ138" s="31"/>
      <c r="AK138" s="31"/>
      <c r="AL138" s="32"/>
      <c r="AM138" s="64"/>
      <c r="AN138" s="64"/>
      <c r="AO138" s="30">
        <v>5429</v>
      </c>
      <c r="AP138" s="35">
        <f>VLOOKUP(AO138,'RawData'!A:K,8,FALSE)</f>
        <v>2</v>
      </c>
      <c r="AQ138" s="45" t="str">
        <f>VLOOKUP(AO138,'RawData'!A:K,9,FALSE)</f>
        <v>Sì</v>
      </c>
      <c r="AR138" s="31"/>
      <c r="AS138" s="32"/>
      <c r="AT138" s="64"/>
      <c r="AU138" s="30">
        <v>5429</v>
      </c>
      <c r="AV138" s="31" t="str">
        <f>VLOOKUP(AU138,'RawData'!A:K,11)</f>
        <v>Sì</v>
      </c>
      <c r="AW138" s="31">
        <f>VLOOKUP(AU138,A:K,6,FALSE)</f>
        <v>557</v>
      </c>
      <c r="AX138" s="31"/>
      <c r="AY138" s="31"/>
      <c r="AZ138" s="32"/>
      <c r="BA138" s="64"/>
      <c r="BB138" s="64"/>
      <c r="BC138" s="55">
        <v>5429</v>
      </c>
      <c r="BD138" s="31" t="str">
        <f>VLOOKUP(BC138,'RawData'!A:K,11,FALSE)</f>
        <v>Sì</v>
      </c>
      <c r="BE138" s="31">
        <f>VLOOKUP(BC138,A:K,6,FALSE)</f>
        <v>557</v>
      </c>
      <c r="BF138" s="31"/>
      <c r="BG138" s="31"/>
      <c r="BH138" s="31"/>
      <c r="BI138" s="56"/>
      <c r="BJ138" s="64"/>
      <c r="BK138" s="64"/>
      <c r="BL138" s="64"/>
      <c r="BM138" s="68" t="s">
        <v>488</v>
      </c>
      <c r="BO138" s="64" t="str">
        <v>Corigliano Calabro</v>
      </c>
      <c r="BP138" s="64" t="e">
        <f>VLOOKUP(BO138,BM:BM,1,FALSE)</f>
        <v>#N/A</v>
      </c>
    </row>
    <row r="139" spans="1:68" ht="15" hidden="1">
      <c r="A139" s="12">
        <v>3071</v>
      </c>
      <c r="B139" s="3" t="s">
        <v>16</v>
      </c>
      <c r="C139" s="3" t="s">
        <v>17</v>
      </c>
      <c r="D139" s="23" t="s">
        <v>18</v>
      </c>
      <c r="E139" s="14">
        <v>4</v>
      </c>
      <c r="F139" s="14">
        <v>706</v>
      </c>
      <c r="G139" s="4">
        <v>20219</v>
      </c>
      <c r="H139" s="10">
        <v>8</v>
      </c>
      <c r="I139" s="2" t="s">
        <v>15</v>
      </c>
      <c r="J139" s="2" t="s">
        <v>14</v>
      </c>
      <c r="K139" s="2" t="s">
        <v>15</v>
      </c>
      <c r="L139" s="1"/>
      <c r="M139" s="64"/>
      <c r="N139" s="64"/>
      <c r="O139" s="64"/>
      <c r="P139" s="64">
        <f ca="1"/>
        <v>4421</v>
      </c>
      <c r="Q139" s="64" t="str">
        <f ca="1"/>
        <v>Città di Castello</v>
      </c>
      <c r="R139" s="64" t="str">
        <f ca="1"/>
        <v>PG</v>
      </c>
      <c r="S139" s="64"/>
      <c r="T139" s="64"/>
      <c r="U139" s="30">
        <v>3433</v>
      </c>
      <c r="V139" s="31">
        <f>SUMIF('RawData'!A:A,Operative_Fabio_Mencio!U139,'RawData'!F:F)</f>
        <v>311</v>
      </c>
      <c r="W139" s="31"/>
      <c r="X139" s="31" t="b">
        <f t="shared" si="6"/>
        <v>0</v>
      </c>
      <c r="Y139" s="32"/>
      <c r="Z139" s="31"/>
      <c r="AA139" s="31">
        <v>3433</v>
      </c>
      <c r="AB139" s="31" t="str">
        <f>VLOOKUP(Operative_Fabio_Mencio!AA139,'RawData'!A:K,9,FALSE)</f>
        <v>No</v>
      </c>
      <c r="AC139" s="31"/>
      <c r="AD139" s="32"/>
      <c r="AE139" s="31">
        <v>3433</v>
      </c>
      <c r="AF139" s="34">
        <f>VLOOKUP(Operative_Fabio_Mencio!AA139,'RawData'!A:K,7,FALSE)</f>
        <v>25674</v>
      </c>
      <c r="AG139" s="35">
        <f t="shared" ca="1" si="7"/>
        <v>56</v>
      </c>
      <c r="AH139" s="35" t="b">
        <f t="shared" ca="1" si="8"/>
        <v>0</v>
      </c>
      <c r="AI139" s="31"/>
      <c r="AJ139" s="31"/>
      <c r="AK139" s="31"/>
      <c r="AL139" s="32"/>
      <c r="AM139" s="64"/>
      <c r="AN139" s="64"/>
      <c r="AO139" s="30">
        <v>3567</v>
      </c>
      <c r="AP139" s="35">
        <f>VLOOKUP(AO139,'RawData'!A:K,8,FALSE)</f>
        <v>8</v>
      </c>
      <c r="AQ139" s="45" t="str">
        <f>VLOOKUP(AO139,'RawData'!A:K,9,FALSE)</f>
        <v>No</v>
      </c>
      <c r="AR139" s="31"/>
      <c r="AS139" s="32"/>
      <c r="AT139" s="64"/>
      <c r="AU139" s="30">
        <v>3567</v>
      </c>
      <c r="AV139" s="31" t="str">
        <f>VLOOKUP(AU139,'RawData'!A:K,11)</f>
        <v>Sì</v>
      </c>
      <c r="AW139" s="31">
        <f>VLOOKUP(AU139,A:K,6,FALSE)</f>
        <v>452</v>
      </c>
      <c r="AX139" s="31"/>
      <c r="AY139" s="31"/>
      <c r="AZ139" s="32"/>
      <c r="BA139" s="64"/>
      <c r="BB139" s="31"/>
      <c r="BC139" s="55">
        <v>3567</v>
      </c>
      <c r="BD139" s="31" t="str">
        <f>VLOOKUP(BC139,'RawData'!A:K,11,FALSE)</f>
        <v>No</v>
      </c>
      <c r="BE139" s="31">
        <f>VLOOKUP(BC139,A:K,6,FALSE)</f>
        <v>452</v>
      </c>
      <c r="BF139" s="31"/>
      <c r="BG139" s="31"/>
      <c r="BH139" s="31"/>
      <c r="BI139" s="56"/>
      <c r="BJ139" s="64"/>
      <c r="BK139" s="64"/>
      <c r="BL139" s="64"/>
      <c r="BM139" s="68" t="s">
        <v>489</v>
      </c>
      <c r="BO139" s="64" t="str">
        <v>Albano Laziale</v>
      </c>
      <c r="BP139" s="64" t="str">
        <f>VLOOKUP(BO139,BM:BM,1,FALSE)</f>
        <v>Albano Laziale</v>
      </c>
    </row>
    <row r="140" spans="1:68" ht="15" hidden="1">
      <c r="A140" s="12">
        <v>5325</v>
      </c>
      <c r="B140" s="3" t="s">
        <v>11</v>
      </c>
      <c r="C140" s="3" t="s">
        <v>12</v>
      </c>
      <c r="D140" s="23" t="s">
        <v>13</v>
      </c>
      <c r="E140" s="14">
        <v>15</v>
      </c>
      <c r="F140" s="14">
        <v>551</v>
      </c>
      <c r="G140" s="4">
        <v>32698</v>
      </c>
      <c r="H140" s="10">
        <v>9</v>
      </c>
      <c r="I140" s="2" t="s">
        <v>14</v>
      </c>
      <c r="J140" s="2" t="s">
        <v>14</v>
      </c>
      <c r="K140" s="2" t="s">
        <v>14</v>
      </c>
      <c r="L140" s="1"/>
      <c r="M140" s="64"/>
      <c r="N140" s="64"/>
      <c r="O140" s="64"/>
      <c r="P140" s="64">
        <f ca="1"/>
        <v>4331</v>
      </c>
      <c r="Q140" s="64" t="str">
        <f ca="1"/>
        <v>Corigliano Calabro</v>
      </c>
      <c r="R140" s="64" t="str">
        <f ca="1"/>
        <v>CS</v>
      </c>
      <c r="S140" s="64"/>
      <c r="T140" s="64"/>
      <c r="U140" s="30">
        <v>4455</v>
      </c>
      <c r="V140" s="31">
        <f>SUMIF('RawData'!A:A,Operative_Fabio_Mencio!U140,'RawData'!F:F)</f>
        <v>137</v>
      </c>
      <c r="W140" s="31"/>
      <c r="X140" s="31" t="b">
        <f t="shared" si="6"/>
        <v>0</v>
      </c>
      <c r="Y140" s="32"/>
      <c r="Z140" s="31"/>
      <c r="AA140" s="31">
        <v>4455</v>
      </c>
      <c r="AB140" s="31" t="str">
        <f>VLOOKUP(Operative_Fabio_Mencio!AA140,'RawData'!A:K,9,FALSE)</f>
        <v>No</v>
      </c>
      <c r="AC140" s="31"/>
      <c r="AD140" s="32"/>
      <c r="AE140" s="31">
        <v>4455</v>
      </c>
      <c r="AF140" s="34">
        <f>VLOOKUP(Operative_Fabio_Mencio!AA140,'RawData'!A:K,7,FALSE)</f>
        <v>21850</v>
      </c>
      <c r="AG140" s="35">
        <f t="shared" ca="1" si="7"/>
        <v>66</v>
      </c>
      <c r="AH140" s="35" t="b">
        <f t="shared" ca="1" si="8"/>
        <v>0</v>
      </c>
      <c r="AI140" s="31"/>
      <c r="AJ140" s="31"/>
      <c r="AK140" s="31"/>
      <c r="AL140" s="32"/>
      <c r="AM140" s="64"/>
      <c r="AN140" s="64"/>
      <c r="AO140" s="30">
        <v>5282</v>
      </c>
      <c r="AP140" s="35">
        <f>VLOOKUP(AO140,'RawData'!A:K,8,FALSE)</f>
        <v>3</v>
      </c>
      <c r="AQ140" s="45" t="str">
        <f>VLOOKUP(AO140,'RawData'!A:K,9,FALSE)</f>
        <v>No</v>
      </c>
      <c r="AR140" s="31"/>
      <c r="AS140" s="32"/>
      <c r="AT140" s="64"/>
      <c r="AU140" s="30">
        <v>5282</v>
      </c>
      <c r="AV140" s="31" t="str">
        <f>VLOOKUP(AU140,'RawData'!A:K,11)</f>
        <v>Sì</v>
      </c>
      <c r="AW140" s="31">
        <f>VLOOKUP(AU140,A:K,6,FALSE)</f>
        <v>68</v>
      </c>
      <c r="AX140" s="31"/>
      <c r="AY140" s="31"/>
      <c r="AZ140" s="32"/>
      <c r="BA140" s="64"/>
      <c r="BB140" s="64"/>
      <c r="BC140" s="55">
        <v>5282</v>
      </c>
      <c r="BD140" s="31" t="str">
        <f>VLOOKUP(BC140,'RawData'!A:K,11,FALSE)</f>
        <v>Sì</v>
      </c>
      <c r="BE140" s="31">
        <f>VLOOKUP(BC140,A:K,6,FALSE)</f>
        <v>68</v>
      </c>
      <c r="BF140" s="31"/>
      <c r="BG140" s="31"/>
      <c r="BH140" s="31"/>
      <c r="BI140" s="56"/>
      <c r="BJ140" s="64"/>
      <c r="BK140" s="64"/>
      <c r="BL140" s="64"/>
      <c r="BM140" s="68" t="s">
        <v>490</v>
      </c>
      <c r="BO140" s="64" t="str">
        <v>Marcianise</v>
      </c>
      <c r="BP140" s="64" t="str">
        <f>VLOOKUP(BO140,BM:BM,1,FALSE)</f>
        <v>Marcianise</v>
      </c>
    </row>
    <row r="141" spans="1:68" ht="15" hidden="1">
      <c r="A141" s="12">
        <v>3433</v>
      </c>
      <c r="B141" s="3" t="s">
        <v>16</v>
      </c>
      <c r="C141" s="3" t="s">
        <v>17</v>
      </c>
      <c r="D141" s="23" t="s">
        <v>18</v>
      </c>
      <c r="E141" s="14">
        <v>3</v>
      </c>
      <c r="F141" s="14">
        <v>311</v>
      </c>
      <c r="G141" s="4">
        <v>25674</v>
      </c>
      <c r="H141" s="10">
        <v>9</v>
      </c>
      <c r="I141" s="2" t="s">
        <v>14</v>
      </c>
      <c r="J141" s="2" t="s">
        <v>14</v>
      </c>
      <c r="K141" s="2" t="s">
        <v>15</v>
      </c>
      <c r="L141" s="1"/>
      <c r="M141" s="64"/>
      <c r="N141" s="64"/>
      <c r="O141" s="64"/>
      <c r="P141" s="64">
        <f ca="1"/>
        <v>4660</v>
      </c>
      <c r="Q141" s="64" t="str">
        <f ca="1"/>
        <v>Albano Laziale</v>
      </c>
      <c r="R141" s="64" t="str">
        <f ca="1"/>
        <v>RM</v>
      </c>
      <c r="S141" s="64"/>
      <c r="T141" s="64"/>
      <c r="U141" s="30">
        <v>4282</v>
      </c>
      <c r="V141" s="31">
        <f>SUMIF('RawData'!A:A,Operative_Fabio_Mencio!U141,'RawData'!F:F)</f>
        <v>944</v>
      </c>
      <c r="W141" s="31"/>
      <c r="X141" s="31" t="b">
        <f t="shared" si="6"/>
        <v>1</v>
      </c>
      <c r="Y141" s="32"/>
      <c r="Z141" s="31"/>
      <c r="AA141" s="31">
        <v>4282</v>
      </c>
      <c r="AB141" s="31" t="str">
        <f>VLOOKUP(Operative_Fabio_Mencio!AA141,'RawData'!A:K,9,FALSE)</f>
        <v>Sì</v>
      </c>
      <c r="AC141" s="31"/>
      <c r="AD141" s="32"/>
      <c r="AE141" s="31">
        <v>4282</v>
      </c>
      <c r="AF141" s="34">
        <f>VLOOKUP(Operative_Fabio_Mencio!AA141,'RawData'!A:K,7,FALSE)</f>
        <v>34029</v>
      </c>
      <c r="AG141" s="35">
        <f t="shared" ca="1" si="7"/>
        <v>33</v>
      </c>
      <c r="AH141" s="35" t="b">
        <f t="shared" ca="1" si="8"/>
        <v>0</v>
      </c>
      <c r="AI141" s="31"/>
      <c r="AJ141" s="31"/>
      <c r="AK141" s="31"/>
      <c r="AL141" s="32"/>
      <c r="AM141" s="64"/>
      <c r="AN141" s="64"/>
      <c r="AO141" s="30">
        <v>3086</v>
      </c>
      <c r="AP141" s="35">
        <f>VLOOKUP(AO141,'RawData'!A:K,8,FALSE)</f>
        <v>3</v>
      </c>
      <c r="AQ141" s="45" t="str">
        <f>VLOOKUP(AO141,'RawData'!A:K,9,FALSE)</f>
        <v>No</v>
      </c>
      <c r="AR141" s="31"/>
      <c r="AS141" s="32"/>
      <c r="AT141" s="64"/>
      <c r="AU141" s="30">
        <v>3086</v>
      </c>
      <c r="AV141" s="31" t="str">
        <f>VLOOKUP(AU141,'RawData'!A:K,11)</f>
        <v>No</v>
      </c>
      <c r="AW141" s="31">
        <f>VLOOKUP(AU141,A:K,6,FALSE)</f>
        <v>339</v>
      </c>
      <c r="AX141" s="31"/>
      <c r="AY141" s="31"/>
      <c r="AZ141" s="32"/>
      <c r="BA141" s="64"/>
      <c r="BB141" s="31"/>
      <c r="BC141" s="55">
        <v>3086</v>
      </c>
      <c r="BD141" s="31" t="str">
        <f>VLOOKUP(BC141,'RawData'!A:K,11,FALSE)</f>
        <v>Sì</v>
      </c>
      <c r="BE141" s="31">
        <f>VLOOKUP(BC141,A:K,6,FALSE)</f>
        <v>339</v>
      </c>
      <c r="BF141" s="31"/>
      <c r="BG141" s="31"/>
      <c r="BH141" s="31"/>
      <c r="BI141" s="56"/>
      <c r="BJ141" s="64"/>
      <c r="BK141" s="64"/>
      <c r="BL141" s="64"/>
      <c r="BM141" s="68" t="s">
        <v>491</v>
      </c>
      <c r="BO141" s="64" t="str">
        <v>Vasto</v>
      </c>
      <c r="BP141" s="64" t="str">
        <f>VLOOKUP(BO141,BM:BM,1,FALSE)</f>
        <v>Vasto</v>
      </c>
    </row>
    <row r="142" spans="1:68" ht="15" hidden="1">
      <c r="A142" s="12">
        <v>4455</v>
      </c>
      <c r="B142" s="3" t="s">
        <v>11</v>
      </c>
      <c r="C142" s="3" t="s">
        <v>12</v>
      </c>
      <c r="D142" s="23" t="s">
        <v>13</v>
      </c>
      <c r="E142" s="14">
        <v>1</v>
      </c>
      <c r="F142" s="14">
        <v>137</v>
      </c>
      <c r="G142" s="4">
        <v>21850</v>
      </c>
      <c r="H142" s="10">
        <v>2</v>
      </c>
      <c r="I142" s="2" t="s">
        <v>14</v>
      </c>
      <c r="J142" s="2" t="s">
        <v>15</v>
      </c>
      <c r="K142" s="2" t="s">
        <v>14</v>
      </c>
      <c r="L142" s="1"/>
      <c r="M142" s="64"/>
      <c r="N142" s="64"/>
      <c r="O142" s="64"/>
      <c r="P142" s="64">
        <f ca="1"/>
        <v>3906</v>
      </c>
      <c r="Q142" s="64" t="str">
        <f ca="1"/>
        <v>Marcianise</v>
      </c>
      <c r="R142" s="64" t="str">
        <f ca="1"/>
        <v>CE</v>
      </c>
      <c r="S142" s="64"/>
      <c r="T142" s="64"/>
      <c r="U142" s="30">
        <v>5429</v>
      </c>
      <c r="V142" s="31">
        <f>SUMIF('RawData'!A:A,Operative_Fabio_Mencio!U142,'RawData'!F:F)</f>
        <v>557</v>
      </c>
      <c r="W142" s="31"/>
      <c r="X142" s="31" t="b">
        <f t="shared" si="6"/>
        <v>1</v>
      </c>
      <c r="Y142" s="32"/>
      <c r="Z142" s="31"/>
      <c r="AA142" s="31">
        <v>5429</v>
      </c>
      <c r="AB142" s="31" t="str">
        <f>VLOOKUP(Operative_Fabio_Mencio!AA142,'RawData'!A:K,9,FALSE)</f>
        <v>Sì</v>
      </c>
      <c r="AC142" s="31"/>
      <c r="AD142" s="32"/>
      <c r="AE142" s="31">
        <v>5429</v>
      </c>
      <c r="AF142" s="34">
        <f>VLOOKUP(Operative_Fabio_Mencio!AA142,'RawData'!A:K,7,FALSE)</f>
        <v>21720</v>
      </c>
      <c r="AG142" s="35">
        <f t="shared" ca="1" si="7"/>
        <v>67</v>
      </c>
      <c r="AH142" s="35" t="b">
        <f t="shared" ca="1" si="8"/>
        <v>0</v>
      </c>
      <c r="AI142" s="31"/>
      <c r="AJ142" s="31"/>
      <c r="AK142" s="31"/>
      <c r="AL142" s="32"/>
      <c r="AM142" s="64"/>
      <c r="AN142" s="64"/>
      <c r="AO142" s="30">
        <v>3571</v>
      </c>
      <c r="AP142" s="35">
        <f>VLOOKUP(AO142,'RawData'!A:K,8,FALSE)</f>
        <v>4</v>
      </c>
      <c r="AQ142" s="45" t="str">
        <f>VLOOKUP(AO142,'RawData'!A:K,9,FALSE)</f>
        <v>No</v>
      </c>
      <c r="AR142" s="31"/>
      <c r="AS142" s="32"/>
      <c r="AT142" s="64"/>
      <c r="AU142" s="30">
        <v>3571</v>
      </c>
      <c r="AV142" s="31" t="str">
        <f>VLOOKUP(AU142,'RawData'!A:K,11)</f>
        <v>Sì</v>
      </c>
      <c r="AW142" s="31">
        <f>VLOOKUP(AU142,A:K,6,FALSE)</f>
        <v>580</v>
      </c>
      <c r="AX142" s="31"/>
      <c r="AY142" s="31"/>
      <c r="AZ142" s="32"/>
      <c r="BA142" s="64"/>
      <c r="BB142" s="64"/>
      <c r="BC142" s="55">
        <v>3571</v>
      </c>
      <c r="BD142" s="31" t="str">
        <f>VLOOKUP(BC142,'RawData'!A:K,11,FALSE)</f>
        <v>No</v>
      </c>
      <c r="BE142" s="31">
        <f>VLOOKUP(BC142,A:K,6,FALSE)</f>
        <v>580</v>
      </c>
      <c r="BF142" s="31"/>
      <c r="BG142" s="31"/>
      <c r="BH142" s="31"/>
      <c r="BI142" s="56"/>
      <c r="BJ142" s="64"/>
      <c r="BK142" s="64"/>
      <c r="BL142" s="64"/>
      <c r="BM142" s="68" t="s">
        <v>132</v>
      </c>
      <c r="BO142" s="64" t="str">
        <v>Quarto</v>
      </c>
      <c r="BP142" s="64" t="str">
        <f>VLOOKUP(BO142,BM:BM,1,FALSE)</f>
        <v>Quarto</v>
      </c>
    </row>
    <row r="143" spans="1:68" ht="15" hidden="1">
      <c r="A143" s="12">
        <v>4282</v>
      </c>
      <c r="B143" s="3" t="s">
        <v>16</v>
      </c>
      <c r="C143" s="3" t="s">
        <v>17</v>
      </c>
      <c r="D143" s="23" t="s">
        <v>18</v>
      </c>
      <c r="E143" s="14">
        <v>15</v>
      </c>
      <c r="F143" s="14">
        <v>944</v>
      </c>
      <c r="G143" s="4">
        <v>34029</v>
      </c>
      <c r="H143" s="10">
        <v>9</v>
      </c>
      <c r="I143" s="2" t="s">
        <v>15</v>
      </c>
      <c r="J143" s="2" t="s">
        <v>14</v>
      </c>
      <c r="K143" s="2" t="s">
        <v>14</v>
      </c>
      <c r="L143" s="1"/>
      <c r="M143" s="64"/>
      <c r="N143" s="64"/>
      <c r="O143" s="64"/>
      <c r="P143" s="64">
        <f ca="1"/>
        <v>2774</v>
      </c>
      <c r="Q143" s="64" t="str">
        <f ca="1"/>
        <v>Vasto</v>
      </c>
      <c r="R143" s="64" t="str">
        <f ca="1"/>
        <v>CH</v>
      </c>
      <c r="S143" s="64"/>
      <c r="T143" s="64"/>
      <c r="U143" s="30">
        <v>3567</v>
      </c>
      <c r="V143" s="31">
        <f>SUMIF('RawData'!A:A,Operative_Fabio_Mencio!U143,'RawData'!F:F)</f>
        <v>452</v>
      </c>
      <c r="W143" s="31"/>
      <c r="X143" s="31" t="b">
        <f t="shared" si="6"/>
        <v>0</v>
      </c>
      <c r="Y143" s="32"/>
      <c r="Z143" s="31"/>
      <c r="AA143" s="31">
        <v>3567</v>
      </c>
      <c r="AB143" s="31" t="str">
        <f>VLOOKUP(Operative_Fabio_Mencio!AA143,'RawData'!A:K,9,FALSE)</f>
        <v>No</v>
      </c>
      <c r="AC143" s="31"/>
      <c r="AD143" s="32"/>
      <c r="AE143" s="31">
        <v>3567</v>
      </c>
      <c r="AF143" s="34">
        <f>VLOOKUP(Operative_Fabio_Mencio!AA143,'RawData'!A:K,7,FALSE)</f>
        <v>23247</v>
      </c>
      <c r="AG143" s="35">
        <f t="shared" ca="1" si="7"/>
        <v>62</v>
      </c>
      <c r="AH143" s="35" t="b">
        <f t="shared" ca="1" si="8"/>
        <v>0</v>
      </c>
      <c r="AI143" s="31"/>
      <c r="AJ143" s="31"/>
      <c r="AK143" s="31"/>
      <c r="AL143" s="32"/>
      <c r="AM143" s="64"/>
      <c r="AN143" s="64"/>
      <c r="AO143" s="30">
        <v>5013</v>
      </c>
      <c r="AP143" s="35">
        <f>VLOOKUP(AO143,'RawData'!A:K,8,FALSE)</f>
        <v>1</v>
      </c>
      <c r="AQ143" s="45" t="str">
        <f>VLOOKUP(AO143,'RawData'!A:K,9,FALSE)</f>
        <v>Sì</v>
      </c>
      <c r="AR143" s="31"/>
      <c r="AS143" s="32"/>
      <c r="AT143" s="64"/>
      <c r="AU143" s="30">
        <v>5013</v>
      </c>
      <c r="AV143" s="31" t="str">
        <f>VLOOKUP(AU143,'RawData'!A:K,11)</f>
        <v>Sì</v>
      </c>
      <c r="AW143" s="31">
        <f>VLOOKUP(AU143,A:K,6,FALSE)</f>
        <v>482</v>
      </c>
      <c r="AX143" s="31"/>
      <c r="AY143" s="31"/>
      <c r="AZ143" s="32"/>
      <c r="BA143" s="64"/>
      <c r="BB143" s="64"/>
      <c r="BC143" s="55">
        <v>5013</v>
      </c>
      <c r="BD143" s="31" t="str">
        <f>VLOOKUP(BC143,'RawData'!A:K,11,FALSE)</f>
        <v>Sì</v>
      </c>
      <c r="BE143" s="31">
        <f>VLOOKUP(BC143,A:K,6,FALSE)</f>
        <v>482</v>
      </c>
      <c r="BF143" s="31"/>
      <c r="BG143" s="31"/>
      <c r="BH143" s="31"/>
      <c r="BI143" s="56"/>
      <c r="BJ143" s="64"/>
      <c r="BK143" s="64"/>
      <c r="BL143" s="64"/>
      <c r="BM143" s="68" t="s">
        <v>492</v>
      </c>
      <c r="BO143" s="64" t="str">
        <v>Marino</v>
      </c>
      <c r="BP143" s="64" t="str">
        <f>VLOOKUP(BO143,BM:BM,1,FALSE)</f>
        <v>Marino</v>
      </c>
    </row>
    <row r="144" spans="1:68" ht="15" hidden="1">
      <c r="A144" s="12">
        <v>5429</v>
      </c>
      <c r="B144" s="3" t="s">
        <v>11</v>
      </c>
      <c r="C144" s="3" t="s">
        <v>12</v>
      </c>
      <c r="D144" s="23" t="s">
        <v>13</v>
      </c>
      <c r="E144" s="14">
        <v>8</v>
      </c>
      <c r="F144" s="14">
        <v>557</v>
      </c>
      <c r="G144" s="4">
        <v>21720</v>
      </c>
      <c r="H144" s="10">
        <v>2</v>
      </c>
      <c r="I144" s="2" t="s">
        <v>15</v>
      </c>
      <c r="J144" s="2" t="s">
        <v>15</v>
      </c>
      <c r="K144" s="2" t="s">
        <v>15</v>
      </c>
      <c r="L144" s="1"/>
      <c r="M144" s="64"/>
      <c r="N144" s="64"/>
      <c r="O144" s="64"/>
      <c r="P144" s="64">
        <f ca="1"/>
        <v>5325</v>
      </c>
      <c r="Q144" s="64" t="str">
        <f ca="1"/>
        <v>Quarto</v>
      </c>
      <c r="R144" s="64" t="str">
        <f ca="1"/>
        <v>NA</v>
      </c>
      <c r="S144" s="64"/>
      <c r="T144" s="64"/>
      <c r="U144" s="30">
        <v>5282</v>
      </c>
      <c r="V144" s="31">
        <f>SUMIF('RawData'!A:A,Operative_Fabio_Mencio!U144,'RawData'!F:F)</f>
        <v>68</v>
      </c>
      <c r="W144" s="31"/>
      <c r="X144" s="31" t="b">
        <f t="shared" si="6"/>
        <v>0</v>
      </c>
      <c r="Y144" s="32"/>
      <c r="Z144" s="31"/>
      <c r="AA144" s="31">
        <v>5282</v>
      </c>
      <c r="AB144" s="31" t="str">
        <f>VLOOKUP(Operative_Fabio_Mencio!AA144,'RawData'!A:K,9,FALSE)</f>
        <v>No</v>
      </c>
      <c r="AC144" s="31"/>
      <c r="AD144" s="32"/>
      <c r="AE144" s="31">
        <v>5282</v>
      </c>
      <c r="AF144" s="34">
        <f>VLOOKUP(Operative_Fabio_Mencio!AA144,'RawData'!A:K,7,FALSE)</f>
        <v>31079</v>
      </c>
      <c r="AG144" s="35">
        <f t="shared" ca="1" si="7"/>
        <v>41</v>
      </c>
      <c r="AH144" s="35" t="b">
        <f t="shared" ca="1" si="8"/>
        <v>0</v>
      </c>
      <c r="AI144" s="31"/>
      <c r="AJ144" s="31"/>
      <c r="AK144" s="31"/>
      <c r="AL144" s="32"/>
      <c r="AM144" s="64"/>
      <c r="AN144" s="64"/>
      <c r="AO144" s="30">
        <v>4898</v>
      </c>
      <c r="AP144" s="35">
        <f>VLOOKUP(AO144,'RawData'!A:K,8,FALSE)</f>
        <v>7</v>
      </c>
      <c r="AQ144" s="45" t="str">
        <f>VLOOKUP(AO144,'RawData'!A:K,9,FALSE)</f>
        <v>Sì</v>
      </c>
      <c r="AR144" s="31"/>
      <c r="AS144" s="32"/>
      <c r="AT144" s="64"/>
      <c r="AU144" s="30">
        <v>4898</v>
      </c>
      <c r="AV144" s="31" t="str">
        <f>VLOOKUP(AU144,'RawData'!A:K,11)</f>
        <v>Sì</v>
      </c>
      <c r="AW144" s="31">
        <f>VLOOKUP(AU144,A:K,6,FALSE)</f>
        <v>851</v>
      </c>
      <c r="AX144" s="31"/>
      <c r="AY144" s="31"/>
      <c r="AZ144" s="32"/>
      <c r="BA144" s="64"/>
      <c r="BB144" s="31"/>
      <c r="BC144" s="55">
        <v>4898</v>
      </c>
      <c r="BD144" s="31" t="str">
        <f>VLOOKUP(BC144,'RawData'!A:K,11,FALSE)</f>
        <v>Sì</v>
      </c>
      <c r="BE144" s="31">
        <f>VLOOKUP(BC144,A:K,6,FALSE)</f>
        <v>851</v>
      </c>
      <c r="BF144" s="31"/>
      <c r="BG144" s="31"/>
      <c r="BH144" s="31"/>
      <c r="BI144" s="56"/>
      <c r="BJ144" s="64"/>
      <c r="BK144" s="64"/>
      <c r="BL144" s="64"/>
      <c r="BM144" s="68" t="s">
        <v>493</v>
      </c>
      <c r="BO144" s="64" t="str">
        <v>Voghera</v>
      </c>
      <c r="BP144" s="64" t="str">
        <f>VLOOKUP(BO144,BM:BM,1,FALSE)</f>
        <v>Voghera</v>
      </c>
    </row>
    <row r="145" spans="1:68" ht="15" hidden="1">
      <c r="A145" s="12">
        <v>3567</v>
      </c>
      <c r="B145" s="3" t="s">
        <v>16</v>
      </c>
      <c r="C145" s="3" t="s">
        <v>17</v>
      </c>
      <c r="D145" s="23" t="s">
        <v>18</v>
      </c>
      <c r="E145" s="14">
        <v>10</v>
      </c>
      <c r="F145" s="14">
        <v>452</v>
      </c>
      <c r="G145" s="4">
        <v>23247</v>
      </c>
      <c r="H145" s="10">
        <v>8</v>
      </c>
      <c r="I145" s="2" t="s">
        <v>14</v>
      </c>
      <c r="J145" s="2" t="s">
        <v>14</v>
      </c>
      <c r="K145" s="2" t="s">
        <v>14</v>
      </c>
      <c r="L145" s="1"/>
      <c r="M145" s="64"/>
      <c r="N145" s="64"/>
      <c r="O145" s="64"/>
      <c r="P145" s="64">
        <f ca="1"/>
        <v>3604</v>
      </c>
      <c r="Q145" s="64" t="str">
        <f ca="1"/>
        <v>Marino</v>
      </c>
      <c r="R145" s="64" t="str">
        <f ca="1"/>
        <v>RM</v>
      </c>
      <c r="S145" s="64"/>
      <c r="T145" s="64"/>
      <c r="U145" s="30">
        <v>3086</v>
      </c>
      <c r="V145" s="31">
        <f>SUMIF('RawData'!A:A,Operative_Fabio_Mencio!U145,'RawData'!F:F)</f>
        <v>339</v>
      </c>
      <c r="W145" s="31"/>
      <c r="X145" s="31" t="b">
        <f t="shared" si="6"/>
        <v>0</v>
      </c>
      <c r="Y145" s="32"/>
      <c r="Z145" s="31"/>
      <c r="AA145" s="31">
        <v>3086</v>
      </c>
      <c r="AB145" s="31" t="str">
        <f>VLOOKUP(Operative_Fabio_Mencio!AA145,'RawData'!A:K,9,FALSE)</f>
        <v>No</v>
      </c>
      <c r="AC145" s="31"/>
      <c r="AD145" s="32"/>
      <c r="AE145" s="31">
        <v>3086</v>
      </c>
      <c r="AF145" s="34">
        <f>VLOOKUP(Operative_Fabio_Mencio!AA145,'RawData'!A:K,7,FALSE)</f>
        <v>20674</v>
      </c>
      <c r="AG145" s="35">
        <f t="shared" ca="1" si="7"/>
        <v>69</v>
      </c>
      <c r="AH145" s="35" t="b">
        <f t="shared" ca="1" si="8"/>
        <v>0</v>
      </c>
      <c r="AI145" s="31"/>
      <c r="AJ145" s="31"/>
      <c r="AK145" s="31"/>
      <c r="AL145" s="32"/>
      <c r="AM145" s="64"/>
      <c r="AN145" s="64"/>
      <c r="AO145" s="30">
        <v>3912</v>
      </c>
      <c r="AP145" s="35">
        <f>VLOOKUP(AO145,'RawData'!A:K,8,FALSE)</f>
        <v>2</v>
      </c>
      <c r="AQ145" s="45" t="str">
        <f>VLOOKUP(AO145,'RawData'!A:K,9,FALSE)</f>
        <v>Sì</v>
      </c>
      <c r="AR145" s="31"/>
      <c r="AS145" s="32"/>
      <c r="AT145" s="64"/>
      <c r="AU145" s="30">
        <v>3912</v>
      </c>
      <c r="AV145" s="31" t="str">
        <f>VLOOKUP(AU145,'RawData'!A:K,11)</f>
        <v>Sì</v>
      </c>
      <c r="AW145" s="31">
        <f>VLOOKUP(AU145,A:K,6,FALSE)</f>
        <v>955</v>
      </c>
      <c r="AX145" s="31"/>
      <c r="AY145" s="31"/>
      <c r="AZ145" s="32"/>
      <c r="BA145" s="64"/>
      <c r="BB145" s="64"/>
      <c r="BC145" s="55">
        <v>3912</v>
      </c>
      <c r="BD145" s="31" t="str">
        <f>VLOOKUP(BC145,'RawData'!A:K,11,FALSE)</f>
        <v>No</v>
      </c>
      <c r="BE145" s="31">
        <f>VLOOKUP(BC145,A:K,6,FALSE)</f>
        <v>955</v>
      </c>
      <c r="BF145" s="31"/>
      <c r="BG145" s="31"/>
      <c r="BH145" s="31"/>
      <c r="BI145" s="56"/>
      <c r="BJ145" s="64"/>
      <c r="BK145" s="64"/>
      <c r="BL145" s="64"/>
      <c r="BM145" s="68" t="s">
        <v>494</v>
      </c>
      <c r="BO145" s="64" t="str">
        <v>Monterotondo</v>
      </c>
      <c r="BP145" s="64" t="str">
        <f>VLOOKUP(BO145,BM:BM,1,FALSE)</f>
        <v>Monterotondo</v>
      </c>
    </row>
    <row r="146" spans="1:68" ht="15" hidden="1">
      <c r="A146" s="12">
        <v>5282</v>
      </c>
      <c r="B146" s="3" t="s">
        <v>11</v>
      </c>
      <c r="C146" s="3" t="s">
        <v>12</v>
      </c>
      <c r="D146" s="23" t="s">
        <v>13</v>
      </c>
      <c r="E146" s="14">
        <v>5</v>
      </c>
      <c r="F146" s="14">
        <v>68</v>
      </c>
      <c r="G146" s="4">
        <v>31079</v>
      </c>
      <c r="H146" s="10">
        <v>3</v>
      </c>
      <c r="I146" s="2" t="s">
        <v>14</v>
      </c>
      <c r="J146" s="2" t="s">
        <v>14</v>
      </c>
      <c r="K146" s="2" t="s">
        <v>15</v>
      </c>
      <c r="L146" s="1"/>
      <c r="M146" s="64"/>
      <c r="N146" s="64"/>
      <c r="O146" s="64"/>
      <c r="P146" s="64">
        <f ca="1"/>
        <v>2673</v>
      </c>
      <c r="Q146" s="64" t="str">
        <f ca="1"/>
        <v>Voghera</v>
      </c>
      <c r="R146" s="64" t="str">
        <f ca="1"/>
        <v>PV</v>
      </c>
      <c r="S146" s="64"/>
      <c r="T146" s="64"/>
      <c r="U146" s="30">
        <v>3571</v>
      </c>
      <c r="V146" s="31">
        <f>SUMIF('RawData'!A:A,Operative_Fabio_Mencio!U146,'RawData'!F:F)</f>
        <v>580</v>
      </c>
      <c r="W146" s="31"/>
      <c r="X146" s="31" t="b">
        <f t="shared" si="6"/>
        <v>1</v>
      </c>
      <c r="Y146" s="32"/>
      <c r="Z146" s="31"/>
      <c r="AA146" s="31">
        <v>3571</v>
      </c>
      <c r="AB146" s="31" t="str">
        <f>VLOOKUP(Operative_Fabio_Mencio!AA146,'RawData'!A:K,9,FALSE)</f>
        <v>No</v>
      </c>
      <c r="AC146" s="31"/>
      <c r="AD146" s="32"/>
      <c r="AE146" s="31">
        <v>3571</v>
      </c>
      <c r="AF146" s="34">
        <f>VLOOKUP(Operative_Fabio_Mencio!AA146,'RawData'!A:K,7,FALSE)</f>
        <v>23801</v>
      </c>
      <c r="AG146" s="35">
        <f t="shared" ca="1" si="7"/>
        <v>61</v>
      </c>
      <c r="AH146" s="35" t="b">
        <f t="shared" ca="1" si="8"/>
        <v>0</v>
      </c>
      <c r="AI146" s="31"/>
      <c r="AJ146" s="31"/>
      <c r="AK146" s="31"/>
      <c r="AL146" s="32"/>
      <c r="AM146" s="64"/>
      <c r="AN146" s="64"/>
      <c r="AO146" s="30">
        <v>2523</v>
      </c>
      <c r="AP146" s="35">
        <f>VLOOKUP(AO146,'RawData'!A:K,8,FALSE)</f>
        <v>8</v>
      </c>
      <c r="AQ146" s="45" t="str">
        <f>VLOOKUP(AO146,'RawData'!A:K,9,FALSE)</f>
        <v>Sì</v>
      </c>
      <c r="AR146" s="31"/>
      <c r="AS146" s="32"/>
      <c r="AT146" s="64"/>
      <c r="AU146" s="30">
        <v>2523</v>
      </c>
      <c r="AV146" s="31" t="str">
        <f>VLOOKUP(AU146,'RawData'!A:K,11)</f>
        <v>No</v>
      </c>
      <c r="AW146" s="31">
        <f>VLOOKUP(AU146,A:K,6,FALSE)</f>
        <v>260</v>
      </c>
      <c r="AX146" s="31"/>
      <c r="AY146" s="31"/>
      <c r="AZ146" s="32"/>
      <c r="BA146" s="64"/>
      <c r="BB146" s="31"/>
      <c r="BC146" s="55">
        <v>2523</v>
      </c>
      <c r="BD146" s="31" t="str">
        <f>VLOOKUP(BC146,'RawData'!A:K,11,FALSE)</f>
        <v>No</v>
      </c>
      <c r="BE146" s="31">
        <f>VLOOKUP(BC146,A:K,6,FALSE)</f>
        <v>260</v>
      </c>
      <c r="BF146" s="31"/>
      <c r="BG146" s="31"/>
      <c r="BH146" s="31"/>
      <c r="BI146" s="56"/>
      <c r="BJ146" s="64"/>
      <c r="BK146" s="64"/>
      <c r="BL146" s="64"/>
      <c r="BM146" s="68" t="s">
        <v>495</v>
      </c>
      <c r="BO146" s="64" t="str">
        <v>Spoleto</v>
      </c>
      <c r="BP146" s="64" t="str">
        <f>VLOOKUP(BO146,BM:BM,1,FALSE)</f>
        <v>Spoleto</v>
      </c>
    </row>
    <row r="147" spans="1:68" ht="15" hidden="1">
      <c r="A147" s="12">
        <v>3086</v>
      </c>
      <c r="B147" s="3" t="s">
        <v>16</v>
      </c>
      <c r="C147" s="3" t="s">
        <v>17</v>
      </c>
      <c r="D147" s="23" t="s">
        <v>18</v>
      </c>
      <c r="E147" s="14">
        <v>8</v>
      </c>
      <c r="F147" s="14">
        <v>339</v>
      </c>
      <c r="G147" s="4">
        <v>20674</v>
      </c>
      <c r="H147" s="10">
        <v>3</v>
      </c>
      <c r="I147" s="2" t="s">
        <v>14</v>
      </c>
      <c r="J147" s="2" t="s">
        <v>15</v>
      </c>
      <c r="K147" s="2" t="s">
        <v>15</v>
      </c>
      <c r="L147" s="1"/>
      <c r="M147" s="64"/>
      <c r="N147" s="64"/>
      <c r="O147" s="64"/>
      <c r="P147" s="64">
        <f ca="1"/>
        <v>2826</v>
      </c>
      <c r="Q147" s="64" t="str">
        <f ca="1"/>
        <v>Monterotondo</v>
      </c>
      <c r="R147" s="64" t="str">
        <f ca="1"/>
        <v>RM</v>
      </c>
      <c r="S147" s="64"/>
      <c r="T147" s="64"/>
      <c r="U147" s="30">
        <v>5013</v>
      </c>
      <c r="V147" s="31">
        <f>SUMIF('RawData'!A:A,Operative_Fabio_Mencio!U147,'RawData'!F:F)</f>
        <v>482</v>
      </c>
      <c r="W147" s="31"/>
      <c r="X147" s="31" t="b">
        <f t="shared" si="6"/>
        <v>0</v>
      </c>
      <c r="Y147" s="32"/>
      <c r="Z147" s="31"/>
      <c r="AA147" s="31">
        <v>5013</v>
      </c>
      <c r="AB147" s="31" t="str">
        <f>VLOOKUP(Operative_Fabio_Mencio!AA147,'RawData'!A:K,9,FALSE)</f>
        <v>Sì</v>
      </c>
      <c r="AC147" s="31"/>
      <c r="AD147" s="32"/>
      <c r="AE147" s="31">
        <v>5013</v>
      </c>
      <c r="AF147" s="34">
        <f>VLOOKUP(Operative_Fabio_Mencio!AA147,'RawData'!A:K,7,FALSE)</f>
        <v>20394</v>
      </c>
      <c r="AG147" s="35">
        <f t="shared" ca="1" si="7"/>
        <v>70</v>
      </c>
      <c r="AH147" s="35" t="b">
        <f t="shared" ca="1" si="8"/>
        <v>0</v>
      </c>
      <c r="AI147" s="31"/>
      <c r="AJ147" s="31"/>
      <c r="AK147" s="31"/>
      <c r="AL147" s="32"/>
      <c r="AM147" s="64"/>
      <c r="AN147" s="64"/>
      <c r="AO147" s="30">
        <v>4620</v>
      </c>
      <c r="AP147" s="35">
        <f>VLOOKUP(AO147,'RawData'!A:K,8,FALSE)</f>
        <v>6</v>
      </c>
      <c r="AQ147" s="45" t="str">
        <f>VLOOKUP(AO147,'RawData'!A:K,9,FALSE)</f>
        <v>Sì</v>
      </c>
      <c r="AR147" s="31"/>
      <c r="AS147" s="32"/>
      <c r="AT147" s="64"/>
      <c r="AU147" s="30">
        <v>4620</v>
      </c>
      <c r="AV147" s="31" t="str">
        <f>VLOOKUP(AU147,'RawData'!A:K,11)</f>
        <v>No</v>
      </c>
      <c r="AW147" s="31">
        <f>VLOOKUP(AU147,A:K,6,FALSE)</f>
        <v>794</v>
      </c>
      <c r="AX147" s="31"/>
      <c r="AY147" s="31"/>
      <c r="AZ147" s="32"/>
      <c r="BA147" s="64"/>
      <c r="BB147" s="31"/>
      <c r="BC147" s="55">
        <v>4620</v>
      </c>
      <c r="BD147" s="31" t="str">
        <f>VLOOKUP(BC147,'RawData'!A:K,11,FALSE)</f>
        <v>Sì</v>
      </c>
      <c r="BE147" s="31">
        <f>VLOOKUP(BC147,A:K,6,FALSE)</f>
        <v>794</v>
      </c>
      <c r="BF147" s="31"/>
      <c r="BG147" s="31"/>
      <c r="BH147" s="31"/>
      <c r="BI147" s="56"/>
      <c r="BJ147" s="64"/>
      <c r="BK147" s="64"/>
      <c r="BL147" s="64"/>
      <c r="BM147" s="68" t="s">
        <v>496</v>
      </c>
      <c r="BO147" s="64" t="str">
        <v>Caltagirone</v>
      </c>
      <c r="BP147" s="64" t="str">
        <f>VLOOKUP(BO147,BM:BM,1,FALSE)</f>
        <v>Caltagirone</v>
      </c>
    </row>
    <row r="148" spans="1:68" ht="15" hidden="1">
      <c r="A148" s="12">
        <v>3571</v>
      </c>
      <c r="B148" s="3" t="s">
        <v>11</v>
      </c>
      <c r="C148" s="3" t="s">
        <v>12</v>
      </c>
      <c r="D148" s="23" t="s">
        <v>13</v>
      </c>
      <c r="E148" s="14">
        <v>12</v>
      </c>
      <c r="F148" s="14">
        <v>580</v>
      </c>
      <c r="G148" s="4">
        <v>23801</v>
      </c>
      <c r="H148" s="10">
        <v>4</v>
      </c>
      <c r="I148" s="2" t="s">
        <v>14</v>
      </c>
      <c r="J148" s="2" t="s">
        <v>14</v>
      </c>
      <c r="K148" s="2" t="s">
        <v>14</v>
      </c>
      <c r="L148" s="1"/>
      <c r="M148" s="64"/>
      <c r="N148" s="64"/>
      <c r="O148" s="64"/>
      <c r="P148" s="64">
        <f ca="1"/>
        <v>4735</v>
      </c>
      <c r="Q148" s="64" t="str">
        <f ca="1"/>
        <v>Spoleto</v>
      </c>
      <c r="R148" s="64" t="str">
        <f ca="1"/>
        <v>PG</v>
      </c>
      <c r="S148" s="64"/>
      <c r="T148" s="64"/>
      <c r="U148" s="30">
        <v>4898</v>
      </c>
      <c r="V148" s="31">
        <f>SUMIF('RawData'!A:A,Operative_Fabio_Mencio!U148,'RawData'!F:F)</f>
        <v>851</v>
      </c>
      <c r="W148" s="31"/>
      <c r="X148" s="31" t="b">
        <f t="shared" si="6"/>
        <v>1</v>
      </c>
      <c r="Y148" s="32"/>
      <c r="Z148" s="31"/>
      <c r="AA148" s="31">
        <v>4898</v>
      </c>
      <c r="AB148" s="31" t="str">
        <f>VLOOKUP(Operative_Fabio_Mencio!AA148,'RawData'!A:K,9,FALSE)</f>
        <v>Sì</v>
      </c>
      <c r="AC148" s="31"/>
      <c r="AD148" s="32"/>
      <c r="AE148" s="31">
        <v>4898</v>
      </c>
      <c r="AF148" s="34">
        <f>VLOOKUP(Operative_Fabio_Mencio!AA148,'RawData'!A:K,7,FALSE)</f>
        <v>31524</v>
      </c>
      <c r="AG148" s="35">
        <f t="shared" ca="1" si="7"/>
        <v>40</v>
      </c>
      <c r="AH148" s="35" t="b">
        <f t="shared" ca="1" si="8"/>
        <v>0</v>
      </c>
      <c r="AI148" s="31"/>
      <c r="AJ148" s="31"/>
      <c r="AK148" s="31"/>
      <c r="AL148" s="32"/>
      <c r="AM148" s="64"/>
      <c r="AN148" s="64"/>
      <c r="AO148" s="30">
        <v>2420</v>
      </c>
      <c r="AP148" s="35">
        <f>VLOOKUP(AO148,'RawData'!A:K,8,FALSE)</f>
        <v>1</v>
      </c>
      <c r="AQ148" s="45" t="str">
        <f>VLOOKUP(AO148,'RawData'!A:K,9,FALSE)</f>
        <v>Sì</v>
      </c>
      <c r="AR148" s="31"/>
      <c r="AS148" s="32"/>
      <c r="AT148" s="64"/>
      <c r="AU148" s="30">
        <v>2420</v>
      </c>
      <c r="AV148" s="31" t="str">
        <f>VLOOKUP(AU148,'RawData'!A:K,11)</f>
        <v>No</v>
      </c>
      <c r="AW148" s="31">
        <f>VLOOKUP(AU148,A:K,6,FALSE)</f>
        <v>655</v>
      </c>
      <c r="AX148" s="31"/>
      <c r="AY148" s="31"/>
      <c r="AZ148" s="32"/>
      <c r="BA148" s="64"/>
      <c r="BB148" s="64"/>
      <c r="BC148" s="55">
        <v>2420</v>
      </c>
      <c r="BD148" s="31" t="str">
        <f>VLOOKUP(BC148,'RawData'!A:K,11,FALSE)</f>
        <v>No</v>
      </c>
      <c r="BE148" s="31">
        <f>VLOOKUP(BC148,A:K,6,FALSE)</f>
        <v>655</v>
      </c>
      <c r="BF148" s="31"/>
      <c r="BG148" s="31"/>
      <c r="BH148" s="31"/>
      <c r="BI148" s="56"/>
      <c r="BJ148" s="64"/>
      <c r="BK148" s="64"/>
      <c r="BL148" s="64"/>
      <c r="BM148" s="68" t="s">
        <v>497</v>
      </c>
      <c r="BO148" s="64" t="str">
        <v>Schio</v>
      </c>
      <c r="BP148" s="64" t="str">
        <f>VLOOKUP(BO148,BM:BM,1,FALSE)</f>
        <v>Schio</v>
      </c>
    </row>
    <row r="149" spans="1:68" ht="15" hidden="1">
      <c r="A149" s="12">
        <v>5013</v>
      </c>
      <c r="B149" s="3" t="s">
        <v>16</v>
      </c>
      <c r="C149" s="3" t="s">
        <v>17</v>
      </c>
      <c r="D149" s="23" t="s">
        <v>18</v>
      </c>
      <c r="E149" s="14">
        <v>10</v>
      </c>
      <c r="F149" s="14">
        <v>482</v>
      </c>
      <c r="G149" s="4">
        <v>20394</v>
      </c>
      <c r="H149" s="10">
        <v>1</v>
      </c>
      <c r="I149" s="2" t="s">
        <v>15</v>
      </c>
      <c r="J149" s="2" t="s">
        <v>14</v>
      </c>
      <c r="K149" s="2" t="s">
        <v>15</v>
      </c>
      <c r="L149" s="1"/>
      <c r="M149" s="64"/>
      <c r="N149" s="64"/>
      <c r="O149" s="64"/>
      <c r="P149" s="64">
        <f ca="1"/>
        <v>2546</v>
      </c>
      <c r="Q149" s="64" t="str">
        <f ca="1"/>
        <v>Caltagirone</v>
      </c>
      <c r="R149" s="64" t="str">
        <f ca="1"/>
        <v>CT</v>
      </c>
      <c r="S149" s="64"/>
      <c r="T149" s="64"/>
      <c r="U149" s="30">
        <v>3912</v>
      </c>
      <c r="V149" s="31">
        <f>SUMIF('RawData'!A:A,Operative_Fabio_Mencio!U149,'RawData'!F:F)</f>
        <v>955</v>
      </c>
      <c r="W149" s="31"/>
      <c r="X149" s="31" t="b">
        <f t="shared" si="6"/>
        <v>1</v>
      </c>
      <c r="Y149" s="32"/>
      <c r="Z149" s="31"/>
      <c r="AA149" s="31">
        <v>3912</v>
      </c>
      <c r="AB149" s="31" t="str">
        <f>VLOOKUP(Operative_Fabio_Mencio!AA149,'RawData'!A:K,9,FALSE)</f>
        <v>Sì</v>
      </c>
      <c r="AC149" s="31"/>
      <c r="AD149" s="32"/>
      <c r="AE149" s="31">
        <v>3912</v>
      </c>
      <c r="AF149" s="34">
        <f>VLOOKUP(Operative_Fabio_Mencio!AA149,'RawData'!A:K,7,FALSE)</f>
        <v>33162</v>
      </c>
      <c r="AG149" s="35">
        <f t="shared" ca="1" si="7"/>
        <v>35</v>
      </c>
      <c r="AH149" s="35" t="b">
        <f t="shared" ca="1" si="8"/>
        <v>0</v>
      </c>
      <c r="AI149" s="31"/>
      <c r="AJ149" s="31"/>
      <c r="AK149" s="31"/>
      <c r="AL149" s="32"/>
      <c r="AM149" s="64"/>
      <c r="AN149" s="64"/>
      <c r="AO149" s="30">
        <v>3582</v>
      </c>
      <c r="AP149" s="35">
        <f>VLOOKUP(AO149,'RawData'!A:K,8,FALSE)</f>
        <v>5</v>
      </c>
      <c r="AQ149" s="45" t="str">
        <f>VLOOKUP(AO149,'RawData'!A:K,9,FALSE)</f>
        <v>Sì</v>
      </c>
      <c r="AR149" s="31"/>
      <c r="AS149" s="32"/>
      <c r="AT149" s="64"/>
      <c r="AU149" s="30">
        <v>3582</v>
      </c>
      <c r="AV149" s="31" t="str">
        <f>VLOOKUP(AU149,'RawData'!A:K,11)</f>
        <v>Sì</v>
      </c>
      <c r="AW149" s="31">
        <f>VLOOKUP(AU149,A:K,6,FALSE)</f>
        <v>235</v>
      </c>
      <c r="AX149" s="31"/>
      <c r="AY149" s="31"/>
      <c r="AZ149" s="32"/>
      <c r="BA149" s="64"/>
      <c r="BB149" s="31"/>
      <c r="BC149" s="55">
        <v>3582</v>
      </c>
      <c r="BD149" s="31" t="str">
        <f>VLOOKUP(BC149,'RawData'!A:K,11,FALSE)</f>
        <v>No</v>
      </c>
      <c r="BE149" s="31">
        <f>VLOOKUP(BC149,A:K,6,FALSE)</f>
        <v>235</v>
      </c>
      <c r="BF149" s="31"/>
      <c r="BG149" s="31"/>
      <c r="BH149" s="31"/>
      <c r="BI149" s="56"/>
      <c r="BJ149" s="64"/>
      <c r="BK149" s="64"/>
      <c r="BL149" s="64"/>
      <c r="BM149" s="68" t="s">
        <v>498</v>
      </c>
      <c r="BO149" s="64" t="str">
        <v>Cantù</v>
      </c>
      <c r="BP149" s="64" t="str">
        <f>VLOOKUP(BO149,BM:BM,1,FALSE)</f>
        <v>Cantù</v>
      </c>
    </row>
    <row r="150" spans="1:68" ht="15" hidden="1">
      <c r="A150" s="12">
        <v>4898</v>
      </c>
      <c r="B150" s="3" t="s">
        <v>16</v>
      </c>
      <c r="C150" s="3" t="s">
        <v>17</v>
      </c>
      <c r="D150" s="23" t="s">
        <v>18</v>
      </c>
      <c r="E150" s="14">
        <v>8</v>
      </c>
      <c r="F150" s="14">
        <v>851</v>
      </c>
      <c r="G150" s="4">
        <v>31524</v>
      </c>
      <c r="H150" s="10">
        <v>7</v>
      </c>
      <c r="I150" s="2" t="s">
        <v>15</v>
      </c>
      <c r="J150" s="2" t="s">
        <v>14</v>
      </c>
      <c r="K150" s="2" t="s">
        <v>15</v>
      </c>
      <c r="L150" s="1"/>
      <c r="M150" s="64"/>
      <c r="N150" s="64"/>
      <c r="O150" s="64"/>
      <c r="P150" s="64">
        <f ca="1"/>
        <v>2509</v>
      </c>
      <c r="Q150" s="64" t="str">
        <f ca="1"/>
        <v>Schio</v>
      </c>
      <c r="R150" s="64" t="str">
        <f ca="1"/>
        <v>VI</v>
      </c>
      <c r="S150" s="64"/>
      <c r="T150" s="64"/>
      <c r="U150" s="30">
        <v>2523</v>
      </c>
      <c r="V150" s="31">
        <f>SUMIF('RawData'!A:A,Operative_Fabio_Mencio!U150,'RawData'!F:F)</f>
        <v>260</v>
      </c>
      <c r="W150" s="31"/>
      <c r="X150" s="31" t="b">
        <f t="shared" si="6"/>
        <v>0</v>
      </c>
      <c r="Y150" s="32"/>
      <c r="Z150" s="31"/>
      <c r="AA150" s="31">
        <v>2523</v>
      </c>
      <c r="AB150" s="31" t="str">
        <f>VLOOKUP(Operative_Fabio_Mencio!AA150,'RawData'!A:K,9,FALSE)</f>
        <v>Sì</v>
      </c>
      <c r="AC150" s="31"/>
      <c r="AD150" s="32"/>
      <c r="AE150" s="31">
        <v>2523</v>
      </c>
      <c r="AF150" s="34">
        <f>VLOOKUP(Operative_Fabio_Mencio!AA150,'RawData'!A:K,7,FALSE)</f>
        <v>33288</v>
      </c>
      <c r="AG150" s="35">
        <f t="shared" ca="1" si="7"/>
        <v>35</v>
      </c>
      <c r="AH150" s="35" t="b">
        <f t="shared" ca="1" si="8"/>
        <v>0</v>
      </c>
      <c r="AI150" s="31"/>
      <c r="AJ150" s="31"/>
      <c r="AK150" s="31"/>
      <c r="AL150" s="32"/>
      <c r="AM150" s="64"/>
      <c r="AN150" s="64"/>
      <c r="AO150" s="30">
        <v>4545</v>
      </c>
      <c r="AP150" s="35">
        <f>VLOOKUP(AO150,'RawData'!A:K,8,FALSE)</f>
        <v>10</v>
      </c>
      <c r="AQ150" s="45" t="str">
        <f>VLOOKUP(AO150,'RawData'!A:K,9,FALSE)</f>
        <v>No</v>
      </c>
      <c r="AR150" s="31"/>
      <c r="AS150" s="32"/>
      <c r="AT150" s="64"/>
      <c r="AU150" s="30">
        <v>4545</v>
      </c>
      <c r="AV150" s="31" t="str">
        <f>VLOOKUP(AU150,'RawData'!A:K,11)</f>
        <v>Sì</v>
      </c>
      <c r="AW150" s="31">
        <f>VLOOKUP(AU150,A:K,6,FALSE)</f>
        <v>758</v>
      </c>
      <c r="AX150" s="31"/>
      <c r="AY150" s="31"/>
      <c r="AZ150" s="32"/>
      <c r="BA150" s="64"/>
      <c r="BB150" s="31"/>
      <c r="BC150" s="55">
        <v>4545</v>
      </c>
      <c r="BD150" s="31" t="str">
        <f>VLOOKUP(BC150,'RawData'!A:K,11,FALSE)</f>
        <v>No</v>
      </c>
      <c r="BE150" s="31">
        <f>VLOOKUP(BC150,A:K,6,FALSE)</f>
        <v>758</v>
      </c>
      <c r="BF150" s="31"/>
      <c r="BG150" s="31"/>
      <c r="BH150" s="31"/>
      <c r="BI150" s="56"/>
      <c r="BJ150" s="64"/>
      <c r="BK150" s="64"/>
      <c r="BL150" s="64"/>
      <c r="BM150" s="68" t="s">
        <v>499</v>
      </c>
      <c r="BO150" s="64" t="str">
        <v>Pomigliano d'Arco</v>
      </c>
      <c r="BP150" s="64" t="str">
        <f>VLOOKUP(BO150,BM:BM,1,FALSE)</f>
        <v>Pomigliano d'Arco</v>
      </c>
    </row>
    <row r="151" spans="1:68" ht="15" hidden="1">
      <c r="A151" s="12">
        <v>3912</v>
      </c>
      <c r="B151" s="3" t="s">
        <v>16</v>
      </c>
      <c r="C151" s="3" t="s">
        <v>17</v>
      </c>
      <c r="D151" s="23" t="s">
        <v>18</v>
      </c>
      <c r="E151" s="14">
        <v>14</v>
      </c>
      <c r="F151" s="14">
        <v>955</v>
      </c>
      <c r="G151" s="4">
        <v>33162</v>
      </c>
      <c r="H151" s="10">
        <v>2</v>
      </c>
      <c r="I151" s="2" t="s">
        <v>15</v>
      </c>
      <c r="J151" s="2" t="s">
        <v>15</v>
      </c>
      <c r="K151" s="2" t="s">
        <v>14</v>
      </c>
      <c r="L151" s="1"/>
      <c r="M151" s="64"/>
      <c r="N151" s="64"/>
      <c r="O151" s="64"/>
      <c r="P151" s="64">
        <f ca="1"/>
        <v>2851</v>
      </c>
      <c r="Q151" s="64" t="str">
        <f ca="1"/>
        <v>Cantù</v>
      </c>
      <c r="R151" s="64" t="str">
        <f ca="1"/>
        <v>CO</v>
      </c>
      <c r="S151" s="64"/>
      <c r="T151" s="64"/>
      <c r="U151" s="30">
        <v>4620</v>
      </c>
      <c r="V151" s="31">
        <f>SUMIF('RawData'!A:A,Operative_Fabio_Mencio!U151,'RawData'!F:F)</f>
        <v>794</v>
      </c>
      <c r="W151" s="31"/>
      <c r="X151" s="31" t="b">
        <f t="shared" si="6"/>
        <v>1</v>
      </c>
      <c r="Y151" s="32"/>
      <c r="Z151" s="31"/>
      <c r="AA151" s="31">
        <v>4620</v>
      </c>
      <c r="AB151" s="31" t="str">
        <f>VLOOKUP(Operative_Fabio_Mencio!AA151,'RawData'!A:K,9,FALSE)</f>
        <v>Sì</v>
      </c>
      <c r="AC151" s="31"/>
      <c r="AD151" s="32"/>
      <c r="AE151" s="31">
        <v>4620</v>
      </c>
      <c r="AF151" s="34">
        <f>VLOOKUP(Operative_Fabio_Mencio!AA151,'RawData'!A:K,7,FALSE)</f>
        <v>32773</v>
      </c>
      <c r="AG151" s="35">
        <f t="shared" ca="1" si="7"/>
        <v>36</v>
      </c>
      <c r="AH151" s="35" t="b">
        <f t="shared" ca="1" si="8"/>
        <v>0</v>
      </c>
      <c r="AI151" s="31"/>
      <c r="AJ151" s="31"/>
      <c r="AK151" s="31"/>
      <c r="AL151" s="32"/>
      <c r="AM151" s="64"/>
      <c r="AN151" s="64"/>
      <c r="AO151" s="30">
        <v>3579</v>
      </c>
      <c r="AP151" s="35">
        <f>VLOOKUP(AO151,'RawData'!A:K,8,FALSE)</f>
        <v>10</v>
      </c>
      <c r="AQ151" s="45" t="str">
        <f>VLOOKUP(AO151,'RawData'!A:K,9,FALSE)</f>
        <v>Sì</v>
      </c>
      <c r="AR151" s="31"/>
      <c r="AS151" s="32"/>
      <c r="AT151" s="64"/>
      <c r="AU151" s="30">
        <v>3579</v>
      </c>
      <c r="AV151" s="31" t="str">
        <f>VLOOKUP(AU151,'RawData'!A:K,11)</f>
        <v>Sì</v>
      </c>
      <c r="AW151" s="31">
        <f>VLOOKUP(AU151,A:K,6,FALSE)</f>
        <v>656</v>
      </c>
      <c r="AX151" s="31"/>
      <c r="AY151" s="31"/>
      <c r="AZ151" s="32"/>
      <c r="BA151" s="64"/>
      <c r="BB151" s="64"/>
      <c r="BC151" s="55">
        <v>3579</v>
      </c>
      <c r="BD151" s="31" t="str">
        <f>VLOOKUP(BC151,'RawData'!A:K,11,FALSE)</f>
        <v>Sì</v>
      </c>
      <c r="BE151" s="31">
        <f>VLOOKUP(BC151,A:K,6,FALSE)</f>
        <v>656</v>
      </c>
      <c r="BF151" s="31"/>
      <c r="BG151" s="31"/>
      <c r="BH151" s="31"/>
      <c r="BI151" s="56"/>
      <c r="BJ151" s="64"/>
      <c r="BK151" s="64"/>
      <c r="BL151" s="64"/>
      <c r="BM151" s="68" t="s">
        <v>500</v>
      </c>
      <c r="BO151" s="64" t="str">
        <v>Saronno</v>
      </c>
      <c r="BP151" s="64" t="str">
        <f>VLOOKUP(BO151,BM:BM,1,FALSE)</f>
        <v>Saronno</v>
      </c>
    </row>
    <row r="152" spans="1:68" ht="15" hidden="1">
      <c r="A152" s="12">
        <v>2523</v>
      </c>
      <c r="B152" s="3" t="s">
        <v>16</v>
      </c>
      <c r="C152" s="3" t="s">
        <v>17</v>
      </c>
      <c r="D152" s="23" t="s">
        <v>18</v>
      </c>
      <c r="E152" s="14">
        <v>11</v>
      </c>
      <c r="F152" s="14">
        <v>260</v>
      </c>
      <c r="G152" s="4">
        <v>33288</v>
      </c>
      <c r="H152" s="10">
        <v>8</v>
      </c>
      <c r="I152" s="2" t="s">
        <v>15</v>
      </c>
      <c r="J152" s="2" t="s">
        <v>15</v>
      </c>
      <c r="K152" s="2" t="s">
        <v>14</v>
      </c>
      <c r="L152" s="1"/>
      <c r="M152" s="64"/>
      <c r="N152" s="64"/>
      <c r="O152" s="64"/>
      <c r="P152" s="64">
        <f ca="1"/>
        <v>4932</v>
      </c>
      <c r="Q152" s="64" t="str">
        <f ca="1"/>
        <v>Pomigliano d'Arco</v>
      </c>
      <c r="R152" s="64" t="str">
        <f ca="1"/>
        <v>NA</v>
      </c>
      <c r="S152" s="64"/>
      <c r="T152" s="64"/>
      <c r="U152" s="30">
        <v>2420</v>
      </c>
      <c r="V152" s="31">
        <f>SUMIF('RawData'!A:A,Operative_Fabio_Mencio!U152,'RawData'!F:F)</f>
        <v>655</v>
      </c>
      <c r="W152" s="31"/>
      <c r="X152" s="31" t="b">
        <f t="shared" si="6"/>
        <v>1</v>
      </c>
      <c r="Y152" s="32"/>
      <c r="Z152" s="31"/>
      <c r="AA152" s="31">
        <v>2420</v>
      </c>
      <c r="AB152" s="31" t="str">
        <f>VLOOKUP(Operative_Fabio_Mencio!AA152,'RawData'!A:K,9,FALSE)</f>
        <v>Sì</v>
      </c>
      <c r="AC152" s="31"/>
      <c r="AD152" s="32"/>
      <c r="AE152" s="31">
        <v>2420</v>
      </c>
      <c r="AF152" s="34">
        <f>VLOOKUP(Operative_Fabio_Mencio!AA152,'RawData'!A:K,7,FALSE)</f>
        <v>24084</v>
      </c>
      <c r="AG152" s="35">
        <f t="shared" ca="1" si="7"/>
        <v>60</v>
      </c>
      <c r="AH152" s="35" t="b">
        <f t="shared" ca="1" si="8"/>
        <v>0</v>
      </c>
      <c r="AI152" s="31"/>
      <c r="AJ152" s="31"/>
      <c r="AK152" s="31"/>
      <c r="AL152" s="32"/>
      <c r="AM152" s="64"/>
      <c r="AN152" s="64"/>
      <c r="AO152" s="30">
        <v>3552</v>
      </c>
      <c r="AP152" s="35">
        <f>VLOOKUP(AO152,'RawData'!A:K,8,FALSE)</f>
        <v>10</v>
      </c>
      <c r="AQ152" s="45" t="str">
        <f>VLOOKUP(AO152,'RawData'!A:K,9,FALSE)</f>
        <v>Sì</v>
      </c>
      <c r="AR152" s="31"/>
      <c r="AS152" s="32"/>
      <c r="AT152" s="64"/>
      <c r="AU152" s="30">
        <v>3552</v>
      </c>
      <c r="AV152" s="31" t="str">
        <f>VLOOKUP(AU152,'RawData'!A:K,11)</f>
        <v>Sì</v>
      </c>
      <c r="AW152" s="31">
        <f>VLOOKUP(AU152,A:K,6,FALSE)</f>
        <v>736</v>
      </c>
      <c r="AX152" s="31"/>
      <c r="AY152" s="31"/>
      <c r="AZ152" s="32"/>
      <c r="BA152" s="64"/>
      <c r="BB152" s="64"/>
      <c r="BC152" s="55">
        <v>3552</v>
      </c>
      <c r="BD152" s="31" t="str">
        <f>VLOOKUP(BC152,'RawData'!A:K,11,FALSE)</f>
        <v>No</v>
      </c>
      <c r="BE152" s="31">
        <f>VLOOKUP(BC152,A:K,6,FALSE)</f>
        <v>736</v>
      </c>
      <c r="BF152" s="31"/>
      <c r="BG152" s="31"/>
      <c r="BH152" s="31"/>
      <c r="BI152" s="56"/>
      <c r="BJ152" s="64"/>
      <c r="BK152" s="64"/>
      <c r="BL152" s="64"/>
      <c r="BM152" s="68" t="s">
        <v>238</v>
      </c>
      <c r="BO152" s="64" t="str">
        <v>Licata</v>
      </c>
      <c r="BP152" s="64" t="str">
        <f>VLOOKUP(BO152,BM:BM,1,FALSE)</f>
        <v>Licata</v>
      </c>
    </row>
    <row r="153" spans="1:68" ht="15" hidden="1">
      <c r="A153" s="12">
        <v>4620</v>
      </c>
      <c r="B153" s="3" t="s">
        <v>16</v>
      </c>
      <c r="C153" s="3" t="s">
        <v>17</v>
      </c>
      <c r="D153" s="23" t="s">
        <v>18</v>
      </c>
      <c r="E153" s="14">
        <v>2</v>
      </c>
      <c r="F153" s="14">
        <v>794</v>
      </c>
      <c r="G153" s="4">
        <v>32773</v>
      </c>
      <c r="H153" s="10">
        <v>6</v>
      </c>
      <c r="I153" s="2" t="s">
        <v>15</v>
      </c>
      <c r="J153" s="2" t="s">
        <v>14</v>
      </c>
      <c r="K153" s="2" t="s">
        <v>15</v>
      </c>
      <c r="L153" s="1"/>
      <c r="M153" s="64"/>
      <c r="N153" s="64"/>
      <c r="O153" s="64"/>
      <c r="P153" s="64">
        <f ca="1"/>
        <v>2572</v>
      </c>
      <c r="Q153" s="64" t="str">
        <f ca="1"/>
        <v>Saronno</v>
      </c>
      <c r="R153" s="64" t="str">
        <f ca="1"/>
        <v>VA</v>
      </c>
      <c r="S153" s="64"/>
      <c r="T153" s="64"/>
      <c r="U153" s="30">
        <v>3582</v>
      </c>
      <c r="V153" s="31">
        <f>SUMIF('RawData'!A:A,Operative_Fabio_Mencio!U153,'RawData'!F:F)</f>
        <v>235</v>
      </c>
      <c r="W153" s="31"/>
      <c r="X153" s="31" t="b">
        <f t="shared" si="6"/>
        <v>0</v>
      </c>
      <c r="Y153" s="32"/>
      <c r="Z153" s="31"/>
      <c r="AA153" s="31">
        <v>3582</v>
      </c>
      <c r="AB153" s="31" t="str">
        <f>VLOOKUP(Operative_Fabio_Mencio!AA153,'RawData'!A:K,9,FALSE)</f>
        <v>Sì</v>
      </c>
      <c r="AC153" s="31"/>
      <c r="AD153" s="32"/>
      <c r="AE153" s="31">
        <v>3582</v>
      </c>
      <c r="AF153" s="34">
        <f>VLOOKUP(Operative_Fabio_Mencio!AA153,'RawData'!A:K,7,FALSE)</f>
        <v>32039</v>
      </c>
      <c r="AG153" s="35">
        <f t="shared" ca="1" si="7"/>
        <v>38</v>
      </c>
      <c r="AH153" s="35" t="b">
        <f t="shared" ca="1" si="8"/>
        <v>0</v>
      </c>
      <c r="AI153" s="31"/>
      <c r="AJ153" s="31"/>
      <c r="AK153" s="31"/>
      <c r="AL153" s="32"/>
      <c r="AM153" s="64"/>
      <c r="AN153" s="64"/>
      <c r="AO153" s="30">
        <v>3620</v>
      </c>
      <c r="AP153" s="35">
        <f>VLOOKUP(AO153,'RawData'!A:K,8,FALSE)</f>
        <v>3</v>
      </c>
      <c r="AQ153" s="45" t="str">
        <f>VLOOKUP(AO153,'RawData'!A:K,9,FALSE)</f>
        <v>No</v>
      </c>
      <c r="AR153" s="31"/>
      <c r="AS153" s="32"/>
      <c r="AT153" s="64"/>
      <c r="AU153" s="30">
        <v>3620</v>
      </c>
      <c r="AV153" s="31" t="str">
        <f>VLOOKUP(AU153,'RawData'!A:K,11)</f>
        <v>Sì</v>
      </c>
      <c r="AW153" s="31">
        <f>VLOOKUP(AU153,A:K,6,FALSE)</f>
        <v>665</v>
      </c>
      <c r="AX153" s="31"/>
      <c r="AY153" s="31"/>
      <c r="AZ153" s="32"/>
      <c r="BA153" s="64"/>
      <c r="BB153" s="31"/>
      <c r="BC153" s="55">
        <v>3620</v>
      </c>
      <c r="BD153" s="31" t="str">
        <f>VLOOKUP(BC153,'RawData'!A:K,11,FALSE)</f>
        <v>No</v>
      </c>
      <c r="BE153" s="31">
        <f>VLOOKUP(BC153,A:K,6,FALSE)</f>
        <v>665</v>
      </c>
      <c r="BF153" s="31"/>
      <c r="BG153" s="31"/>
      <c r="BH153" s="31"/>
      <c r="BI153" s="56"/>
      <c r="BJ153" s="64"/>
      <c r="BK153" s="64"/>
      <c r="BL153" s="64"/>
      <c r="BM153" s="68" t="s">
        <v>501</v>
      </c>
      <c r="BO153" s="64" t="str">
        <v>Mira</v>
      </c>
      <c r="BP153" s="64" t="str">
        <f>VLOOKUP(BO153,BM:BM,1,FALSE)</f>
        <v>Mira</v>
      </c>
    </row>
    <row r="154" spans="1:68" ht="15" hidden="1">
      <c r="A154" s="12">
        <v>2420</v>
      </c>
      <c r="B154" s="3" t="s">
        <v>16</v>
      </c>
      <c r="C154" s="3" t="s">
        <v>17</v>
      </c>
      <c r="D154" s="23" t="s">
        <v>18</v>
      </c>
      <c r="E154" s="14">
        <v>3</v>
      </c>
      <c r="F154" s="14">
        <v>655</v>
      </c>
      <c r="G154" s="4">
        <v>24084</v>
      </c>
      <c r="H154" s="10">
        <v>1</v>
      </c>
      <c r="I154" s="2" t="s">
        <v>15</v>
      </c>
      <c r="J154" s="2" t="s">
        <v>14</v>
      </c>
      <c r="K154" s="2" t="s">
        <v>14</v>
      </c>
      <c r="L154" s="1"/>
      <c r="M154" s="64"/>
      <c r="N154" s="64"/>
      <c r="O154" s="64"/>
      <c r="P154" s="64">
        <f ca="1"/>
        <v>5136</v>
      </c>
      <c r="Q154" s="64" t="str">
        <f ca="1"/>
        <v>Licata</v>
      </c>
      <c r="R154" s="64" t="str">
        <f ca="1"/>
        <v>AG</v>
      </c>
      <c r="S154" s="64"/>
      <c r="T154" s="64"/>
      <c r="U154" s="30">
        <v>4545</v>
      </c>
      <c r="V154" s="31">
        <f>SUMIF('RawData'!A:A,Operative_Fabio_Mencio!U154,'RawData'!F:F)</f>
        <v>758</v>
      </c>
      <c r="W154" s="31"/>
      <c r="X154" s="31" t="b">
        <f t="shared" si="6"/>
        <v>1</v>
      </c>
      <c r="Y154" s="32"/>
      <c r="Z154" s="31"/>
      <c r="AA154" s="31">
        <v>4545</v>
      </c>
      <c r="AB154" s="31" t="str">
        <f>VLOOKUP(Operative_Fabio_Mencio!AA154,'RawData'!A:K,9,FALSE)</f>
        <v>No</v>
      </c>
      <c r="AC154" s="31"/>
      <c r="AD154" s="32"/>
      <c r="AE154" s="31">
        <v>4545</v>
      </c>
      <c r="AF154" s="34">
        <f>VLOOKUP(Operative_Fabio_Mencio!AA154,'RawData'!A:K,7,FALSE)</f>
        <v>22441</v>
      </c>
      <c r="AG154" s="35">
        <f t="shared" ca="1" si="7"/>
        <v>65</v>
      </c>
      <c r="AH154" s="35" t="b">
        <f t="shared" ca="1" si="8"/>
        <v>0</v>
      </c>
      <c r="AI154" s="31"/>
      <c r="AJ154" s="31"/>
      <c r="AK154" s="31"/>
      <c r="AL154" s="32"/>
      <c r="AM154" s="64"/>
      <c r="AN154" s="64"/>
      <c r="AO154" s="30">
        <v>2482</v>
      </c>
      <c r="AP154" s="35">
        <f>VLOOKUP(AO154,'RawData'!A:K,8,FALSE)</f>
        <v>9</v>
      </c>
      <c r="AQ154" s="45" t="str">
        <f>VLOOKUP(AO154,'RawData'!A:K,9,FALSE)</f>
        <v>No</v>
      </c>
      <c r="AR154" s="31"/>
      <c r="AS154" s="32"/>
      <c r="AT154" s="64"/>
      <c r="AU154" s="30">
        <v>2482</v>
      </c>
      <c r="AV154" s="31" t="str">
        <f>VLOOKUP(AU154,'RawData'!A:K,11)</f>
        <v>No</v>
      </c>
      <c r="AW154" s="31">
        <f>VLOOKUP(AU154,A:K,6,FALSE)</f>
        <v>780</v>
      </c>
      <c r="AX154" s="31"/>
      <c r="AY154" s="31"/>
      <c r="AZ154" s="32"/>
      <c r="BA154" s="64"/>
      <c r="BB154" s="64"/>
      <c r="BC154" s="55">
        <v>2482</v>
      </c>
      <c r="BD154" s="31" t="str">
        <f>VLOOKUP(BC154,'RawData'!A:K,11,FALSE)</f>
        <v>Sì</v>
      </c>
      <c r="BE154" s="31">
        <f>VLOOKUP(BC154,A:K,6,FALSE)</f>
        <v>780</v>
      </c>
      <c r="BF154" s="31"/>
      <c r="BG154" s="31"/>
      <c r="BH154" s="31"/>
      <c r="BI154" s="56"/>
      <c r="BJ154" s="64"/>
      <c r="BK154" s="64"/>
      <c r="BL154" s="64"/>
      <c r="BM154" s="68" t="s">
        <v>502</v>
      </c>
      <c r="BO154" s="64" t="str">
        <v>Modugno</v>
      </c>
      <c r="BP154" s="64" t="str">
        <f>VLOOKUP(BO154,BM:BM,1,FALSE)</f>
        <v>Modugno</v>
      </c>
    </row>
    <row r="155" spans="1:68" ht="15" hidden="1">
      <c r="A155" s="12">
        <v>3582</v>
      </c>
      <c r="B155" s="3" t="s">
        <v>16</v>
      </c>
      <c r="C155" s="3" t="s">
        <v>17</v>
      </c>
      <c r="D155" s="23" t="s">
        <v>18</v>
      </c>
      <c r="E155" s="14">
        <v>12</v>
      </c>
      <c r="F155" s="14">
        <v>235</v>
      </c>
      <c r="G155" s="4">
        <v>32039</v>
      </c>
      <c r="H155" s="10">
        <v>5</v>
      </c>
      <c r="I155" s="2" t="s">
        <v>15</v>
      </c>
      <c r="J155" s="2" t="s">
        <v>14</v>
      </c>
      <c r="K155" s="2" t="s">
        <v>14</v>
      </c>
      <c r="L155" s="1"/>
      <c r="M155" s="64"/>
      <c r="N155" s="64"/>
      <c r="O155" s="64"/>
      <c r="P155" s="64">
        <f ca="1"/>
        <v>3669</v>
      </c>
      <c r="Q155" s="64" t="str">
        <f ca="1"/>
        <v>Mira</v>
      </c>
      <c r="R155" s="64" t="str">
        <f ca="1"/>
        <v>VE</v>
      </c>
      <c r="S155" s="64"/>
      <c r="T155" s="64"/>
      <c r="U155" s="30">
        <v>3579</v>
      </c>
      <c r="V155" s="31">
        <f>SUMIF('RawData'!A:A,Operative_Fabio_Mencio!U155,'RawData'!F:F)</f>
        <v>656</v>
      </c>
      <c r="W155" s="31"/>
      <c r="X155" s="31" t="b">
        <f t="shared" si="6"/>
        <v>1</v>
      </c>
      <c r="Y155" s="32"/>
      <c r="Z155" s="31"/>
      <c r="AA155" s="31">
        <v>3579</v>
      </c>
      <c r="AB155" s="31" t="str">
        <f>VLOOKUP(Operative_Fabio_Mencio!AA155,'RawData'!A:K,9,FALSE)</f>
        <v>Sì</v>
      </c>
      <c r="AC155" s="31"/>
      <c r="AD155" s="32"/>
      <c r="AE155" s="31">
        <v>3579</v>
      </c>
      <c r="AF155" s="34">
        <f>VLOOKUP(Operative_Fabio_Mencio!AA155,'RawData'!A:K,7,FALSE)</f>
        <v>27579</v>
      </c>
      <c r="AG155" s="35">
        <f t="shared" ca="1" si="7"/>
        <v>50</v>
      </c>
      <c r="AH155" s="35" t="b">
        <f t="shared" ca="1" si="8"/>
        <v>0</v>
      </c>
      <c r="AI155" s="31"/>
      <c r="AJ155" s="31"/>
      <c r="AK155" s="31"/>
      <c r="AL155" s="32"/>
      <c r="AM155" s="64"/>
      <c r="AN155" s="64"/>
      <c r="AO155" s="30">
        <v>5112</v>
      </c>
      <c r="AP155" s="35">
        <f>VLOOKUP(AO155,'RawData'!A:K,8,FALSE)</f>
        <v>3</v>
      </c>
      <c r="AQ155" s="45" t="str">
        <f>VLOOKUP(AO155,'RawData'!A:K,9,FALSE)</f>
        <v>Sì</v>
      </c>
      <c r="AR155" s="31"/>
      <c r="AS155" s="32"/>
      <c r="AT155" s="64"/>
      <c r="AU155" s="30">
        <v>5112</v>
      </c>
      <c r="AV155" s="31" t="str">
        <f>VLOOKUP(AU155,'RawData'!A:K,11)</f>
        <v>Sì</v>
      </c>
      <c r="AW155" s="31">
        <f>VLOOKUP(AU155,A:K,6,FALSE)</f>
        <v>469</v>
      </c>
      <c r="AX155" s="31"/>
      <c r="AY155" s="31"/>
      <c r="AZ155" s="32"/>
      <c r="BA155" s="64"/>
      <c r="BB155" s="64"/>
      <c r="BC155" s="55">
        <v>5112</v>
      </c>
      <c r="BD155" s="31" t="str">
        <f>VLOOKUP(BC155,'RawData'!A:K,11,FALSE)</f>
        <v>No</v>
      </c>
      <c r="BE155" s="31">
        <f>VLOOKUP(BC155,A:K,6,FALSE)</f>
        <v>469</v>
      </c>
      <c r="BF155" s="31"/>
      <c r="BG155" s="31"/>
      <c r="BH155" s="31"/>
      <c r="BI155" s="56"/>
      <c r="BJ155" s="64"/>
      <c r="BK155" s="64"/>
      <c r="BL155" s="64"/>
      <c r="BM155" s="68" t="s">
        <v>503</v>
      </c>
      <c r="BO155" s="64" t="str">
        <v>Maddaloni</v>
      </c>
      <c r="BP155" s="64" t="str">
        <f>VLOOKUP(BO155,BM:BM,1,FALSE)</f>
        <v>Maddaloni</v>
      </c>
    </row>
    <row r="156" spans="1:68" ht="15" hidden="1">
      <c r="A156" s="12">
        <v>4545</v>
      </c>
      <c r="B156" s="3" t="s">
        <v>16</v>
      </c>
      <c r="C156" s="3" t="s">
        <v>17</v>
      </c>
      <c r="D156" s="23" t="s">
        <v>18</v>
      </c>
      <c r="E156" s="14">
        <v>7</v>
      </c>
      <c r="F156" s="14">
        <v>758</v>
      </c>
      <c r="G156" s="4">
        <v>22441</v>
      </c>
      <c r="H156" s="10">
        <v>10</v>
      </c>
      <c r="I156" s="2" t="s">
        <v>14</v>
      </c>
      <c r="J156" s="2" t="s">
        <v>14</v>
      </c>
      <c r="K156" s="2" t="s">
        <v>14</v>
      </c>
      <c r="L156" s="1"/>
      <c r="M156" s="64"/>
      <c r="N156" s="64"/>
      <c r="O156" s="64"/>
      <c r="P156" s="64">
        <f ca="1"/>
        <v>4705</v>
      </c>
      <c r="Q156" s="64" t="str">
        <f ca="1"/>
        <v>Modugno</v>
      </c>
      <c r="R156" s="64" t="str">
        <f ca="1"/>
        <v>BA</v>
      </c>
      <c r="S156" s="64"/>
      <c r="T156" s="64"/>
      <c r="U156" s="30">
        <v>3552</v>
      </c>
      <c r="V156" s="31">
        <f>SUMIF('RawData'!A:A,Operative_Fabio_Mencio!U156,'RawData'!F:F)</f>
        <v>736</v>
      </c>
      <c r="W156" s="31"/>
      <c r="X156" s="31" t="b">
        <f t="shared" si="6"/>
        <v>1</v>
      </c>
      <c r="Y156" s="32"/>
      <c r="Z156" s="31"/>
      <c r="AA156" s="31">
        <v>3552</v>
      </c>
      <c r="AB156" s="31" t="str">
        <f>VLOOKUP(Operative_Fabio_Mencio!AA156,'RawData'!A:K,9,FALSE)</f>
        <v>Sì</v>
      </c>
      <c r="AC156" s="31"/>
      <c r="AD156" s="32"/>
      <c r="AE156" s="31">
        <v>3552</v>
      </c>
      <c r="AF156" s="34">
        <f>VLOOKUP(Operative_Fabio_Mencio!AA156,'RawData'!A:K,7,FALSE)</f>
        <v>30082</v>
      </c>
      <c r="AG156" s="35">
        <f t="shared" ca="1" si="7"/>
        <v>44</v>
      </c>
      <c r="AH156" s="35" t="b">
        <f t="shared" ca="1" si="8"/>
        <v>0</v>
      </c>
      <c r="AI156" s="31"/>
      <c r="AJ156" s="31"/>
      <c r="AK156" s="31"/>
      <c r="AL156" s="32"/>
      <c r="AM156" s="64"/>
      <c r="AN156" s="64"/>
      <c r="AO156" s="30">
        <v>4398</v>
      </c>
      <c r="AP156" s="35">
        <f>VLOOKUP(AO156,'RawData'!A:K,8,FALSE)</f>
        <v>10</v>
      </c>
      <c r="AQ156" s="45" t="str">
        <f>VLOOKUP(AO156,'RawData'!A:K,9,FALSE)</f>
        <v>No</v>
      </c>
      <c r="AR156" s="31"/>
      <c r="AS156" s="32"/>
      <c r="AT156" s="64"/>
      <c r="AU156" s="30">
        <v>4398</v>
      </c>
      <c r="AV156" s="31" t="str">
        <f>VLOOKUP(AU156,'RawData'!A:K,11)</f>
        <v>Sì</v>
      </c>
      <c r="AW156" s="31">
        <f>VLOOKUP(AU156,A:K,6,FALSE)</f>
        <v>236</v>
      </c>
      <c r="AX156" s="31"/>
      <c r="AY156" s="31"/>
      <c r="AZ156" s="32"/>
      <c r="BA156" s="64"/>
      <c r="BB156" s="64"/>
      <c r="BC156" s="55">
        <v>4398</v>
      </c>
      <c r="BD156" s="31" t="str">
        <f>VLOOKUP(BC156,'RawData'!A:K,11,FALSE)</f>
        <v>Sì</v>
      </c>
      <c r="BE156" s="31">
        <f>VLOOKUP(BC156,A:K,6,FALSE)</f>
        <v>236</v>
      </c>
      <c r="BF156" s="31"/>
      <c r="BG156" s="31"/>
      <c r="BH156" s="31"/>
      <c r="BI156" s="56"/>
      <c r="BJ156" s="64"/>
      <c r="BK156" s="64"/>
      <c r="BL156" s="64"/>
      <c r="BM156" s="68" t="s">
        <v>504</v>
      </c>
      <c r="BO156" s="64" t="str">
        <v>Fasano</v>
      </c>
      <c r="BP156" s="64" t="str">
        <f>VLOOKUP(BO156,BM:BM,1,FALSE)</f>
        <v>Fasano</v>
      </c>
    </row>
    <row r="157" spans="1:68" ht="15" hidden="1">
      <c r="A157" s="12">
        <v>3579</v>
      </c>
      <c r="B157" s="3" t="s">
        <v>16</v>
      </c>
      <c r="C157" s="3" t="s">
        <v>17</v>
      </c>
      <c r="D157" s="23" t="s">
        <v>18</v>
      </c>
      <c r="E157" s="14">
        <v>1</v>
      </c>
      <c r="F157" s="14">
        <v>656</v>
      </c>
      <c r="G157" s="4">
        <v>27579</v>
      </c>
      <c r="H157" s="10">
        <v>10</v>
      </c>
      <c r="I157" s="2" t="s">
        <v>15</v>
      </c>
      <c r="J157" s="2" t="s">
        <v>15</v>
      </c>
      <c r="K157" s="2" t="s">
        <v>15</v>
      </c>
      <c r="L157" s="1"/>
      <c r="M157" s="64"/>
      <c r="N157" s="64"/>
      <c r="O157" s="64"/>
      <c r="P157" s="64">
        <f ca="1"/>
        <v>3032</v>
      </c>
      <c r="Q157" s="64" t="str">
        <f ca="1"/>
        <v>Maddaloni</v>
      </c>
      <c r="R157" s="64" t="str">
        <f ca="1"/>
        <v>CE</v>
      </c>
      <c r="S157" s="64"/>
      <c r="T157" s="64"/>
      <c r="U157" s="30">
        <v>3620</v>
      </c>
      <c r="V157" s="31">
        <f>SUMIF('RawData'!A:A,Operative_Fabio_Mencio!U157,'RawData'!F:F)</f>
        <v>665</v>
      </c>
      <c r="W157" s="31"/>
      <c r="X157" s="31" t="b">
        <f t="shared" si="6"/>
        <v>1</v>
      </c>
      <c r="Y157" s="32"/>
      <c r="Z157" s="31"/>
      <c r="AA157" s="31">
        <v>3620</v>
      </c>
      <c r="AB157" s="31" t="str">
        <f>VLOOKUP(Operative_Fabio_Mencio!AA157,'RawData'!A:K,9,FALSE)</f>
        <v>No</v>
      </c>
      <c r="AC157" s="31"/>
      <c r="AD157" s="32"/>
      <c r="AE157" s="31">
        <v>3620</v>
      </c>
      <c r="AF157" s="34">
        <f>VLOOKUP(Operative_Fabio_Mencio!AA157,'RawData'!A:K,7,FALSE)</f>
        <v>30426</v>
      </c>
      <c r="AG157" s="35">
        <f t="shared" ca="1" si="7"/>
        <v>43</v>
      </c>
      <c r="AH157" s="35" t="b">
        <f t="shared" ca="1" si="8"/>
        <v>0</v>
      </c>
      <c r="AI157" s="31"/>
      <c r="AJ157" s="31"/>
      <c r="AK157" s="31"/>
      <c r="AL157" s="32"/>
      <c r="AM157" s="64"/>
      <c r="AN157" s="64"/>
      <c r="AO157" s="30">
        <v>5180</v>
      </c>
      <c r="AP157" s="35">
        <f>VLOOKUP(AO157,'RawData'!A:K,8,FALSE)</f>
        <v>8</v>
      </c>
      <c r="AQ157" s="45" t="str">
        <f>VLOOKUP(AO157,'RawData'!A:K,9,FALSE)</f>
        <v>Sì</v>
      </c>
      <c r="AR157" s="31"/>
      <c r="AS157" s="32"/>
      <c r="AT157" s="64"/>
      <c r="AU157" s="30">
        <v>5180</v>
      </c>
      <c r="AV157" s="31" t="str">
        <f>VLOOKUP(AU157,'RawData'!A:K,11)</f>
        <v>Sì</v>
      </c>
      <c r="AW157" s="31">
        <f>VLOOKUP(AU157,A:K,6,FALSE)</f>
        <v>988</v>
      </c>
      <c r="AX157" s="31"/>
      <c r="AY157" s="31"/>
      <c r="AZ157" s="32"/>
      <c r="BA157" s="64"/>
      <c r="BB157" s="31"/>
      <c r="BC157" s="55">
        <v>5180</v>
      </c>
      <c r="BD157" s="31" t="str">
        <f>VLOOKUP(BC157,'RawData'!A:K,11,FALSE)</f>
        <v>Sì</v>
      </c>
      <c r="BE157" s="31">
        <f>VLOOKUP(BC157,A:K,6,FALSE)</f>
        <v>988</v>
      </c>
      <c r="BF157" s="31"/>
      <c r="BG157" s="31"/>
      <c r="BH157" s="31"/>
      <c r="BI157" s="56"/>
      <c r="BJ157" s="64"/>
      <c r="BK157" s="64"/>
      <c r="BL157" s="64"/>
      <c r="BM157" s="68" t="s">
        <v>505</v>
      </c>
      <c r="BO157" s="64" t="str">
        <v>Ciampino</v>
      </c>
      <c r="BP157" s="64" t="str">
        <f>VLOOKUP(BO157,BM:BM,1,FALSE)</f>
        <v>Ciampino</v>
      </c>
    </row>
    <row r="158" spans="1:68" ht="15" hidden="1">
      <c r="A158" s="12">
        <v>3552</v>
      </c>
      <c r="B158" s="3" t="s">
        <v>16</v>
      </c>
      <c r="C158" s="3" t="s">
        <v>17</v>
      </c>
      <c r="D158" s="23" t="s">
        <v>18</v>
      </c>
      <c r="E158" s="14">
        <v>11</v>
      </c>
      <c r="F158" s="14">
        <v>736</v>
      </c>
      <c r="G158" s="4">
        <v>30082</v>
      </c>
      <c r="H158" s="10">
        <v>10</v>
      </c>
      <c r="I158" s="2" t="s">
        <v>15</v>
      </c>
      <c r="J158" s="2" t="s">
        <v>15</v>
      </c>
      <c r="K158" s="2" t="s">
        <v>14</v>
      </c>
      <c r="L158" s="1"/>
      <c r="M158" s="64"/>
      <c r="N158" s="64"/>
      <c r="O158" s="64"/>
      <c r="P158" s="64">
        <f ca="1"/>
        <v>5222</v>
      </c>
      <c r="Q158" s="64" t="str">
        <f ca="1"/>
        <v>Fasano</v>
      </c>
      <c r="R158" s="64" t="str">
        <f ca="1"/>
        <v>BR</v>
      </c>
      <c r="S158" s="64"/>
      <c r="T158" s="64"/>
      <c r="U158" s="30">
        <v>2482</v>
      </c>
      <c r="V158" s="31">
        <f>SUMIF('RawData'!A:A,Operative_Fabio_Mencio!U158,'RawData'!F:F)</f>
        <v>780</v>
      </c>
      <c r="W158" s="31"/>
      <c r="X158" s="31" t="b">
        <f t="shared" si="6"/>
        <v>1</v>
      </c>
      <c r="Y158" s="32"/>
      <c r="Z158" s="31"/>
      <c r="AA158" s="31">
        <v>2482</v>
      </c>
      <c r="AB158" s="31" t="str">
        <f>VLOOKUP(Operative_Fabio_Mencio!AA158,'RawData'!A:K,9,FALSE)</f>
        <v>No</v>
      </c>
      <c r="AC158" s="31"/>
      <c r="AD158" s="32"/>
      <c r="AE158" s="31">
        <v>2482</v>
      </c>
      <c r="AF158" s="34">
        <f>VLOOKUP(Operative_Fabio_Mencio!AA158,'RawData'!A:K,7,FALSE)</f>
        <v>33622</v>
      </c>
      <c r="AG158" s="35">
        <f t="shared" ca="1" si="7"/>
        <v>34</v>
      </c>
      <c r="AH158" s="35" t="b">
        <f t="shared" ca="1" si="8"/>
        <v>0</v>
      </c>
      <c r="AI158" s="31"/>
      <c r="AJ158" s="31"/>
      <c r="AK158" s="31"/>
      <c r="AL158" s="32"/>
      <c r="AM158" s="64"/>
      <c r="AN158" s="64"/>
      <c r="AO158" s="30">
        <v>4511</v>
      </c>
      <c r="AP158" s="35">
        <f>VLOOKUP(AO158,'RawData'!A:K,8,FALSE)</f>
        <v>3</v>
      </c>
      <c r="AQ158" s="45" t="str">
        <f>VLOOKUP(AO158,'RawData'!A:K,9,FALSE)</f>
        <v>No</v>
      </c>
      <c r="AR158" s="31"/>
      <c r="AS158" s="32"/>
      <c r="AT158" s="64"/>
      <c r="AU158" s="30">
        <v>4511</v>
      </c>
      <c r="AV158" s="31" t="str">
        <f>VLOOKUP(AU158,'RawData'!A:K,11)</f>
        <v>Sì</v>
      </c>
      <c r="AW158" s="31">
        <f>VLOOKUP(AU158,A:K,6,FALSE)</f>
        <v>585</v>
      </c>
      <c r="AX158" s="31"/>
      <c r="AY158" s="31"/>
      <c r="AZ158" s="32"/>
      <c r="BA158" s="64"/>
      <c r="BB158" s="64"/>
      <c r="BC158" s="55">
        <v>4511</v>
      </c>
      <c r="BD158" s="31" t="str">
        <f>VLOOKUP(BC158,'RawData'!A:K,11,FALSE)</f>
        <v>Sì</v>
      </c>
      <c r="BE158" s="31">
        <f>VLOOKUP(BC158,A:K,6,FALSE)</f>
        <v>585</v>
      </c>
      <c r="BF158" s="31"/>
      <c r="BG158" s="31"/>
      <c r="BH158" s="31"/>
      <c r="BI158" s="56"/>
      <c r="BJ158" s="64"/>
      <c r="BK158" s="64"/>
      <c r="BL158" s="64"/>
      <c r="BM158" s="68" t="s">
        <v>506</v>
      </c>
      <c r="BO158" s="64" t="str">
        <v>Eboli</v>
      </c>
      <c r="BP158" s="64" t="str">
        <f>VLOOKUP(BO158,BM:BM,1,FALSE)</f>
        <v>Eboli</v>
      </c>
    </row>
    <row r="159" spans="1:68" ht="15">
      <c r="A159" s="12">
        <v>3620</v>
      </c>
      <c r="B159" s="3" t="s">
        <v>16</v>
      </c>
      <c r="C159" s="3" t="s">
        <v>17</v>
      </c>
      <c r="D159" s="23" t="s">
        <v>18</v>
      </c>
      <c r="E159" s="14">
        <v>1</v>
      </c>
      <c r="F159" s="14">
        <v>665</v>
      </c>
      <c r="G159" s="4">
        <v>30426</v>
      </c>
      <c r="H159" s="10">
        <v>3</v>
      </c>
      <c r="I159" s="2" t="s">
        <v>14</v>
      </c>
      <c r="J159" s="2" t="s">
        <v>15</v>
      </c>
      <c r="K159" s="2" t="s">
        <v>14</v>
      </c>
      <c r="L159" s="1"/>
      <c r="M159" s="64"/>
      <c r="N159" s="64"/>
      <c r="O159" s="64"/>
      <c r="P159" s="64">
        <f ca="1"/>
        <v>3091</v>
      </c>
      <c r="Q159" s="64" t="str">
        <f ca="1"/>
        <v>Ciampino</v>
      </c>
      <c r="R159" s="64" t="str">
        <f ca="1"/>
        <v>RM</v>
      </c>
      <c r="S159" s="64"/>
      <c r="T159" s="64"/>
      <c r="U159" s="30">
        <v>5112</v>
      </c>
      <c r="V159" s="31">
        <f>SUMIF('RawData'!A:A,Operative_Fabio_Mencio!U159,'RawData'!F:F)</f>
        <v>469</v>
      </c>
      <c r="W159" s="31"/>
      <c r="X159" s="31" t="b">
        <f t="shared" si="6"/>
        <v>0</v>
      </c>
      <c r="Y159" s="32"/>
      <c r="Z159" s="31"/>
      <c r="AA159" s="31">
        <v>5112</v>
      </c>
      <c r="AB159" s="31" t="str">
        <f>VLOOKUP(Operative_Fabio_Mencio!AA159,'RawData'!A:K,9,FALSE)</f>
        <v>Sì</v>
      </c>
      <c r="AC159" s="31"/>
      <c r="AD159" s="32"/>
      <c r="AE159" s="31">
        <v>5112</v>
      </c>
      <c r="AF159" s="34">
        <f>VLOOKUP(Operative_Fabio_Mencio!AA159,'RawData'!A:K,7,FALSE)</f>
        <v>21770</v>
      </c>
      <c r="AG159" s="35">
        <f t="shared" ca="1" si="7"/>
        <v>66</v>
      </c>
      <c r="AH159" s="35" t="b">
        <f t="shared" ca="1" si="8"/>
        <v>0</v>
      </c>
      <c r="AI159" s="31"/>
      <c r="AJ159" s="31"/>
      <c r="AK159" s="31"/>
      <c r="AL159" s="32"/>
      <c r="AM159" s="64"/>
      <c r="AN159" s="64"/>
      <c r="AO159" s="30">
        <v>5255</v>
      </c>
      <c r="AP159" s="35">
        <f>VLOOKUP(AO159,'RawData'!A:K,8,FALSE)</f>
        <v>1</v>
      </c>
      <c r="AQ159" s="45" t="str">
        <f>VLOOKUP(AO159,'RawData'!A:K,9,FALSE)</f>
        <v>No</v>
      </c>
      <c r="AR159" s="31"/>
      <c r="AS159" s="32"/>
      <c r="AT159" s="64"/>
      <c r="AU159" s="30">
        <v>5255</v>
      </c>
      <c r="AV159" s="31" t="str">
        <f>VLOOKUP(AU159,'RawData'!A:K,11)</f>
        <v>Sì</v>
      </c>
      <c r="AW159" s="31">
        <f>VLOOKUP(AU159,A:K,6,FALSE)</f>
        <v>375</v>
      </c>
      <c r="AX159" s="31"/>
      <c r="AY159" s="31"/>
      <c r="AZ159" s="32"/>
      <c r="BA159" s="64"/>
      <c r="BB159" s="64"/>
      <c r="BC159" s="55">
        <v>5255</v>
      </c>
      <c r="BD159" s="31" t="str">
        <f>VLOOKUP(BC159,'RawData'!A:K,11,FALSE)</f>
        <v>Sì</v>
      </c>
      <c r="BE159" s="31">
        <f>VLOOKUP(BC159,A:K,6,FALSE)</f>
        <v>375</v>
      </c>
      <c r="BF159" s="31"/>
      <c r="BG159" s="31"/>
      <c r="BH159" s="31"/>
      <c r="BI159" s="56"/>
      <c r="BJ159" s="64"/>
      <c r="BK159" s="64"/>
      <c r="BL159" s="64"/>
      <c r="BM159" s="68" t="s">
        <v>507</v>
      </c>
      <c r="BO159" s="64" t="str">
        <v>Rossano</v>
      </c>
      <c r="BP159" s="64" t="e">
        <f>VLOOKUP(BO159,BM:BM,1,FALSE)</f>
        <v>#N/A</v>
      </c>
    </row>
    <row r="160" spans="1:68" ht="15" hidden="1">
      <c r="A160" s="12">
        <v>2482</v>
      </c>
      <c r="B160" s="3" t="s">
        <v>16</v>
      </c>
      <c r="C160" s="3" t="s">
        <v>17</v>
      </c>
      <c r="D160" s="23" t="s">
        <v>18</v>
      </c>
      <c r="E160" s="14">
        <v>9</v>
      </c>
      <c r="F160" s="14">
        <v>780</v>
      </c>
      <c r="G160" s="4">
        <v>33622</v>
      </c>
      <c r="H160" s="10">
        <v>9</v>
      </c>
      <c r="I160" s="2" t="s">
        <v>14</v>
      </c>
      <c r="J160" s="2" t="s">
        <v>15</v>
      </c>
      <c r="K160" s="2" t="s">
        <v>15</v>
      </c>
      <c r="L160" s="1"/>
      <c r="M160" s="64"/>
      <c r="N160" s="64"/>
      <c r="O160" s="64"/>
      <c r="P160" s="64">
        <f ca="1"/>
        <v>3363</v>
      </c>
      <c r="Q160" s="64" t="str">
        <f ca="1"/>
        <v>Eboli</v>
      </c>
      <c r="R160" s="64" t="str">
        <f ca="1"/>
        <v>SA</v>
      </c>
      <c r="S160" s="64"/>
      <c r="T160" s="64"/>
      <c r="U160" s="30">
        <v>4398</v>
      </c>
      <c r="V160" s="31">
        <f>SUMIF('RawData'!A:A,Operative_Fabio_Mencio!U160,'RawData'!F:F)</f>
        <v>236</v>
      </c>
      <c r="W160" s="31"/>
      <c r="X160" s="31" t="b">
        <f t="shared" si="6"/>
        <v>0</v>
      </c>
      <c r="Y160" s="32"/>
      <c r="Z160" s="31"/>
      <c r="AA160" s="31">
        <v>4398</v>
      </c>
      <c r="AB160" s="31" t="str">
        <f>VLOOKUP(Operative_Fabio_Mencio!AA160,'RawData'!A:K,9,FALSE)</f>
        <v>No</v>
      </c>
      <c r="AC160" s="31"/>
      <c r="AD160" s="32"/>
      <c r="AE160" s="31">
        <v>4398</v>
      </c>
      <c r="AF160" s="34">
        <f>VLOOKUP(Operative_Fabio_Mencio!AA160,'RawData'!A:K,7,FALSE)</f>
        <v>23394</v>
      </c>
      <c r="AG160" s="35">
        <f t="shared" ca="1" si="7"/>
        <v>62</v>
      </c>
      <c r="AH160" s="35" t="b">
        <f t="shared" ca="1" si="8"/>
        <v>0</v>
      </c>
      <c r="AI160" s="31"/>
      <c r="AJ160" s="31"/>
      <c r="AK160" s="31"/>
      <c r="AL160" s="32"/>
      <c r="AM160" s="64"/>
      <c r="AN160" s="64"/>
      <c r="AO160" s="30">
        <v>3631</v>
      </c>
      <c r="AP160" s="35">
        <f>VLOOKUP(AO160,'RawData'!A:K,8,FALSE)</f>
        <v>3</v>
      </c>
      <c r="AQ160" s="45" t="str">
        <f>VLOOKUP(AO160,'RawData'!A:K,9,FALSE)</f>
        <v>Sì</v>
      </c>
      <c r="AR160" s="31"/>
      <c r="AS160" s="32"/>
      <c r="AT160" s="64"/>
      <c r="AU160" s="30">
        <v>3631</v>
      </c>
      <c r="AV160" s="31" t="str">
        <f>VLOOKUP(AU160,'RawData'!A:K,11)</f>
        <v>Sì</v>
      </c>
      <c r="AW160" s="31">
        <f>VLOOKUP(AU160,A:K,6,FALSE)</f>
        <v>960</v>
      </c>
      <c r="AX160" s="31"/>
      <c r="AY160" s="31"/>
      <c r="AZ160" s="32"/>
      <c r="BA160" s="64"/>
      <c r="BB160" s="31"/>
      <c r="BC160" s="55">
        <v>3631</v>
      </c>
      <c r="BD160" s="31" t="str">
        <f>VLOOKUP(BC160,'RawData'!A:K,11,FALSE)</f>
        <v>Sì</v>
      </c>
      <c r="BE160" s="31">
        <f>VLOOKUP(BC160,A:K,6,FALSE)</f>
        <v>960</v>
      </c>
      <c r="BF160" s="31"/>
      <c r="BG160" s="31"/>
      <c r="BH160" s="31"/>
      <c r="BI160" s="56"/>
      <c r="BJ160" s="64"/>
      <c r="BK160" s="64"/>
      <c r="BL160" s="64"/>
      <c r="BM160" s="68" t="s">
        <v>508</v>
      </c>
      <c r="BO160" s="64" t="str">
        <v>Merano</v>
      </c>
      <c r="BP160" s="64" t="str">
        <f>VLOOKUP(BO160,BM:BM,1,FALSE)</f>
        <v>Merano</v>
      </c>
    </row>
    <row r="161" spans="1:68" ht="15" hidden="1">
      <c r="A161" s="12">
        <v>5112</v>
      </c>
      <c r="B161" s="3" t="s">
        <v>16</v>
      </c>
      <c r="C161" s="3" t="s">
        <v>17</v>
      </c>
      <c r="D161" s="23" t="s">
        <v>18</v>
      </c>
      <c r="E161" s="14">
        <v>9</v>
      </c>
      <c r="F161" s="14">
        <v>469</v>
      </c>
      <c r="G161" s="4">
        <v>21770</v>
      </c>
      <c r="H161" s="10">
        <v>3</v>
      </c>
      <c r="I161" s="2" t="s">
        <v>15</v>
      </c>
      <c r="J161" s="2" t="s">
        <v>15</v>
      </c>
      <c r="K161" s="2" t="s">
        <v>14</v>
      </c>
      <c r="L161" s="1"/>
      <c r="M161" s="64"/>
      <c r="N161" s="64"/>
      <c r="O161" s="64"/>
      <c r="P161" s="64">
        <f ca="1"/>
        <v>5122</v>
      </c>
      <c r="Q161" s="64" t="str">
        <f ca="1"/>
        <v>Rossano</v>
      </c>
      <c r="R161" s="64" t="str">
        <f ca="1"/>
        <v>CS</v>
      </c>
      <c r="S161" s="64"/>
      <c r="T161" s="64"/>
      <c r="U161" s="30">
        <v>5180</v>
      </c>
      <c r="V161" s="31">
        <f>SUMIF('RawData'!A:A,Operative_Fabio_Mencio!U161,'RawData'!F:F)</f>
        <v>988</v>
      </c>
      <c r="W161" s="31"/>
      <c r="X161" s="31" t="b">
        <f t="shared" si="6"/>
        <v>1</v>
      </c>
      <c r="Y161" s="32"/>
      <c r="Z161" s="31"/>
      <c r="AA161" s="31">
        <v>5180</v>
      </c>
      <c r="AB161" s="31" t="str">
        <f>VLOOKUP(Operative_Fabio_Mencio!AA161,'RawData'!A:K,9,FALSE)</f>
        <v>Sì</v>
      </c>
      <c r="AC161" s="31"/>
      <c r="AD161" s="32"/>
      <c r="AE161" s="31">
        <v>5180</v>
      </c>
      <c r="AF161" s="34">
        <f>VLOOKUP(Operative_Fabio_Mencio!AA161,'RawData'!A:K,7,FALSE)</f>
        <v>32078</v>
      </c>
      <c r="AG161" s="35">
        <f t="shared" ca="1" si="7"/>
        <v>38</v>
      </c>
      <c r="AH161" s="35" t="b">
        <f t="shared" ca="1" si="8"/>
        <v>0</v>
      </c>
      <c r="AI161" s="31"/>
      <c r="AJ161" s="31"/>
      <c r="AK161" s="31"/>
      <c r="AL161" s="32"/>
      <c r="AM161" s="64"/>
      <c r="AN161" s="64"/>
      <c r="AO161" s="30">
        <v>4382</v>
      </c>
      <c r="AP161" s="35">
        <f>VLOOKUP(AO161,'RawData'!A:K,8,FALSE)</f>
        <v>5</v>
      </c>
      <c r="AQ161" s="45" t="str">
        <f>VLOOKUP(AO161,'RawData'!A:K,9,FALSE)</f>
        <v>No</v>
      </c>
      <c r="AR161" s="31"/>
      <c r="AS161" s="32"/>
      <c r="AT161" s="64"/>
      <c r="AU161" s="30">
        <v>4382</v>
      </c>
      <c r="AV161" s="31" t="str">
        <f>VLOOKUP(AU161,'RawData'!A:K,11)</f>
        <v>Sì</v>
      </c>
      <c r="AW161" s="31">
        <f>VLOOKUP(AU161,A:K,6,FALSE)</f>
        <v>372</v>
      </c>
      <c r="AX161" s="31"/>
      <c r="AY161" s="31"/>
      <c r="AZ161" s="32"/>
      <c r="BA161" s="64"/>
      <c r="BB161" s="64"/>
      <c r="BC161" s="55">
        <v>4382</v>
      </c>
      <c r="BD161" s="31" t="str">
        <f>VLOOKUP(BC161,'RawData'!A:K,11,FALSE)</f>
        <v>Sì</v>
      </c>
      <c r="BE161" s="31">
        <f>VLOOKUP(BC161,A:K,6,FALSE)</f>
        <v>372</v>
      </c>
      <c r="BF161" s="31"/>
      <c r="BG161" s="31"/>
      <c r="BH161" s="31"/>
      <c r="BI161" s="56"/>
      <c r="BJ161" s="64"/>
      <c r="BK161" s="64"/>
      <c r="BL161" s="64"/>
      <c r="BM161" s="68" t="s">
        <v>509</v>
      </c>
      <c r="BO161" s="64" t="str">
        <v>Monreale</v>
      </c>
      <c r="BP161" s="64" t="str">
        <f>VLOOKUP(BO161,BM:BM,1,FALSE)</f>
        <v>Monreale</v>
      </c>
    </row>
    <row r="162" spans="1:68" ht="15" hidden="1">
      <c r="A162" s="12">
        <v>4398</v>
      </c>
      <c r="B162" s="3" t="s">
        <v>150</v>
      </c>
      <c r="C162" s="3" t="s">
        <v>151</v>
      </c>
      <c r="D162" s="23" t="s">
        <v>36</v>
      </c>
      <c r="E162" s="14">
        <v>7</v>
      </c>
      <c r="F162" s="14">
        <v>236</v>
      </c>
      <c r="G162" s="4">
        <v>23394</v>
      </c>
      <c r="H162" s="10">
        <v>10</v>
      </c>
      <c r="I162" s="2" t="s">
        <v>14</v>
      </c>
      <c r="J162" s="2" t="s">
        <v>15</v>
      </c>
      <c r="K162" s="2" t="s">
        <v>15</v>
      </c>
      <c r="L162" s="1"/>
      <c r="M162" s="64"/>
      <c r="N162" s="64"/>
      <c r="O162" s="64"/>
      <c r="P162" s="64">
        <f ca="1"/>
        <v>2400</v>
      </c>
      <c r="Q162" s="64" t="str">
        <f ca="1"/>
        <v>Merano</v>
      </c>
      <c r="R162" s="64" t="str">
        <f ca="1"/>
        <v>BZ</v>
      </c>
      <c r="S162" s="64"/>
      <c r="T162" s="64"/>
      <c r="U162" s="30">
        <v>4511</v>
      </c>
      <c r="V162" s="31">
        <f>SUMIF('RawData'!A:A,Operative_Fabio_Mencio!U162,'RawData'!F:F)</f>
        <v>585</v>
      </c>
      <c r="W162" s="31"/>
      <c r="X162" s="31" t="b">
        <f t="shared" si="6"/>
        <v>1</v>
      </c>
      <c r="Y162" s="32"/>
      <c r="Z162" s="31"/>
      <c r="AA162" s="31">
        <v>4511</v>
      </c>
      <c r="AB162" s="31" t="str">
        <f>VLOOKUP(Operative_Fabio_Mencio!AA162,'RawData'!A:K,9,FALSE)</f>
        <v>No</v>
      </c>
      <c r="AC162" s="31"/>
      <c r="AD162" s="32"/>
      <c r="AE162" s="31">
        <v>4511</v>
      </c>
      <c r="AF162" s="34">
        <f>VLOOKUP(Operative_Fabio_Mencio!AA162,'RawData'!A:K,7,FALSE)</f>
        <v>22674</v>
      </c>
      <c r="AG162" s="35">
        <f t="shared" ca="1" si="7"/>
        <v>64</v>
      </c>
      <c r="AH162" s="35" t="b">
        <f t="shared" ca="1" si="8"/>
        <v>0</v>
      </c>
      <c r="AI162" s="31"/>
      <c r="AJ162" s="31"/>
      <c r="AK162" s="31"/>
      <c r="AL162" s="32"/>
      <c r="AM162" s="64"/>
      <c r="AN162" s="64"/>
      <c r="AO162" s="30">
        <v>2505</v>
      </c>
      <c r="AP162" s="35">
        <f>VLOOKUP(AO162,'RawData'!A:K,8,FALSE)</f>
        <v>3</v>
      </c>
      <c r="AQ162" s="45" t="str">
        <f>VLOOKUP(AO162,'RawData'!A:K,9,FALSE)</f>
        <v>Sì</v>
      </c>
      <c r="AR162" s="31"/>
      <c r="AS162" s="32"/>
      <c r="AT162" s="64"/>
      <c r="AU162" s="30">
        <v>2505</v>
      </c>
      <c r="AV162" s="31" t="str">
        <f>VLOOKUP(AU162,'RawData'!A:K,11)</f>
        <v>No</v>
      </c>
      <c r="AW162" s="31">
        <f>VLOOKUP(AU162,A:K,6,FALSE)</f>
        <v>642</v>
      </c>
      <c r="AX162" s="31"/>
      <c r="AY162" s="31"/>
      <c r="AZ162" s="32"/>
      <c r="BA162" s="64"/>
      <c r="BB162" s="31"/>
      <c r="BC162" s="55">
        <v>2505</v>
      </c>
      <c r="BD162" s="31" t="str">
        <f>VLOOKUP(BC162,'RawData'!A:K,11,FALSE)</f>
        <v>Sì</v>
      </c>
      <c r="BE162" s="31">
        <f>VLOOKUP(BC162,A:K,6,FALSE)</f>
        <v>642</v>
      </c>
      <c r="BF162" s="31"/>
      <c r="BG162" s="31"/>
      <c r="BH162" s="31"/>
      <c r="BI162" s="56"/>
      <c r="BJ162" s="64"/>
      <c r="BK162" s="64"/>
      <c r="BL162" s="64"/>
      <c r="BM162" s="68" t="s">
        <v>510</v>
      </c>
      <c r="BO162" s="64" t="str">
        <v>Rovereto</v>
      </c>
      <c r="BP162" s="64" t="str">
        <f>VLOOKUP(BO162,BM:BM,1,FALSE)</f>
        <v>Rovereto</v>
      </c>
    </row>
    <row r="163" spans="1:68" ht="15" hidden="1">
      <c r="A163" s="12">
        <v>5180</v>
      </c>
      <c r="B163" s="3" t="s">
        <v>152</v>
      </c>
      <c r="C163" s="3" t="s">
        <v>20</v>
      </c>
      <c r="D163" s="23" t="s">
        <v>21</v>
      </c>
      <c r="E163" s="14">
        <v>7</v>
      </c>
      <c r="F163" s="14">
        <v>988</v>
      </c>
      <c r="G163" s="4">
        <v>32078</v>
      </c>
      <c r="H163" s="10">
        <v>8</v>
      </c>
      <c r="I163" s="2" t="s">
        <v>15</v>
      </c>
      <c r="J163" s="2" t="s">
        <v>15</v>
      </c>
      <c r="K163" s="2" t="s">
        <v>15</v>
      </c>
      <c r="L163" s="1"/>
      <c r="M163" s="64"/>
      <c r="N163" s="64"/>
      <c r="O163" s="64"/>
      <c r="P163" s="64">
        <f ca="1"/>
        <v>3372</v>
      </c>
      <c r="Q163" s="64" t="str">
        <f ca="1"/>
        <v>Monreale</v>
      </c>
      <c r="R163" s="64" t="str">
        <f ca="1"/>
        <v>PA</v>
      </c>
      <c r="S163" s="64"/>
      <c r="T163" s="64"/>
      <c r="U163" s="30">
        <v>5255</v>
      </c>
      <c r="V163" s="31">
        <f>SUMIF('RawData'!A:A,Operative_Fabio_Mencio!U163,'RawData'!F:F)</f>
        <v>375</v>
      </c>
      <c r="W163" s="31"/>
      <c r="X163" s="31" t="b">
        <f t="shared" si="6"/>
        <v>0</v>
      </c>
      <c r="Y163" s="32"/>
      <c r="Z163" s="31"/>
      <c r="AA163" s="31">
        <v>5255</v>
      </c>
      <c r="AB163" s="31" t="str">
        <f>VLOOKUP(Operative_Fabio_Mencio!AA163,'RawData'!A:K,9,FALSE)</f>
        <v>No</v>
      </c>
      <c r="AC163" s="31"/>
      <c r="AD163" s="32"/>
      <c r="AE163" s="31">
        <v>5255</v>
      </c>
      <c r="AF163" s="34">
        <f>VLOOKUP(Operative_Fabio_Mencio!AA163,'RawData'!A:K,7,FALSE)</f>
        <v>25006</v>
      </c>
      <c r="AG163" s="35">
        <f t="shared" ca="1" si="7"/>
        <v>58</v>
      </c>
      <c r="AH163" s="35" t="b">
        <f t="shared" ca="1" si="8"/>
        <v>0</v>
      </c>
      <c r="AI163" s="31"/>
      <c r="AJ163" s="31"/>
      <c r="AK163" s="31"/>
      <c r="AL163" s="32"/>
      <c r="AM163" s="64"/>
      <c r="AN163" s="64"/>
      <c r="AO163" s="30">
        <v>4655</v>
      </c>
      <c r="AP163" s="35">
        <f>VLOOKUP(AO163,'RawData'!A:K,8,FALSE)</f>
        <v>7</v>
      </c>
      <c r="AQ163" s="45" t="str">
        <f>VLOOKUP(AO163,'RawData'!A:K,9,FALSE)</f>
        <v>Sì</v>
      </c>
      <c r="AR163" s="31"/>
      <c r="AS163" s="32"/>
      <c r="AT163" s="64"/>
      <c r="AU163" s="30">
        <v>4655</v>
      </c>
      <c r="AV163" s="31" t="str">
        <f>VLOOKUP(AU163,'RawData'!A:K,11)</f>
        <v>Sì</v>
      </c>
      <c r="AW163" s="31">
        <f>VLOOKUP(AU163,A:K,6,FALSE)</f>
        <v>573</v>
      </c>
      <c r="AX163" s="31"/>
      <c r="AY163" s="31"/>
      <c r="AZ163" s="32"/>
      <c r="BA163" s="64"/>
      <c r="BB163" s="31"/>
      <c r="BC163" s="55">
        <v>4655</v>
      </c>
      <c r="BD163" s="31" t="str">
        <f>VLOOKUP(BC163,'RawData'!A:K,11,FALSE)</f>
        <v>Sì</v>
      </c>
      <c r="BE163" s="31">
        <f>VLOOKUP(BC163,A:K,6,FALSE)</f>
        <v>573</v>
      </c>
      <c r="BF163" s="31"/>
      <c r="BG163" s="31"/>
      <c r="BH163" s="31"/>
      <c r="BI163" s="56"/>
      <c r="BJ163" s="64"/>
      <c r="BK163" s="64"/>
      <c r="BL163" s="64"/>
      <c r="BM163" s="68" t="s">
        <v>511</v>
      </c>
      <c r="BO163" s="64" t="str">
        <v>Melito di Napoli</v>
      </c>
      <c r="BP163" s="64" t="str">
        <f>VLOOKUP(BO163,BM:BM,1,FALSE)</f>
        <v>Melito di Napoli</v>
      </c>
    </row>
    <row r="164" spans="1:68" ht="15" hidden="1">
      <c r="A164" s="12">
        <v>4511</v>
      </c>
      <c r="B164" s="3" t="s">
        <v>153</v>
      </c>
      <c r="C164" s="3" t="s">
        <v>122</v>
      </c>
      <c r="D164" s="23" t="s">
        <v>39</v>
      </c>
      <c r="E164" s="14">
        <v>1</v>
      </c>
      <c r="F164" s="14">
        <v>585</v>
      </c>
      <c r="G164" s="4">
        <v>22674</v>
      </c>
      <c r="H164" s="10">
        <v>3</v>
      </c>
      <c r="I164" s="2" t="s">
        <v>14</v>
      </c>
      <c r="J164" s="2" t="s">
        <v>14</v>
      </c>
      <c r="K164" s="2" t="s">
        <v>15</v>
      </c>
      <c r="L164" s="1"/>
      <c r="M164" s="64"/>
      <c r="N164" s="64"/>
      <c r="O164" s="64"/>
      <c r="P164" s="64">
        <f ca="1"/>
        <v>3358</v>
      </c>
      <c r="Q164" s="64" t="str">
        <f ca="1"/>
        <v>Rovereto</v>
      </c>
      <c r="R164" s="64" t="str">
        <f ca="1"/>
        <v>TN</v>
      </c>
      <c r="S164" s="64"/>
      <c r="T164" s="64"/>
      <c r="U164" s="30">
        <v>3631</v>
      </c>
      <c r="V164" s="31">
        <f>SUMIF('RawData'!A:A,Operative_Fabio_Mencio!U164,'RawData'!F:F)</f>
        <v>960</v>
      </c>
      <c r="W164" s="31"/>
      <c r="X164" s="31" t="b">
        <f t="shared" si="6"/>
        <v>1</v>
      </c>
      <c r="Y164" s="32"/>
      <c r="Z164" s="31"/>
      <c r="AA164" s="31">
        <v>3631</v>
      </c>
      <c r="AB164" s="31" t="str">
        <f>VLOOKUP(Operative_Fabio_Mencio!AA164,'RawData'!A:K,9,FALSE)</f>
        <v>Sì</v>
      </c>
      <c r="AC164" s="31"/>
      <c r="AD164" s="32"/>
      <c r="AE164" s="31">
        <v>3631</v>
      </c>
      <c r="AF164" s="34">
        <f>VLOOKUP(Operative_Fabio_Mencio!AA164,'RawData'!A:K,7,FALSE)</f>
        <v>29146</v>
      </c>
      <c r="AG164" s="35">
        <f t="shared" ca="1" si="7"/>
        <v>46</v>
      </c>
      <c r="AH164" s="35" t="b">
        <f t="shared" ca="1" si="8"/>
        <v>0</v>
      </c>
      <c r="AI164" s="31"/>
      <c r="AJ164" s="31"/>
      <c r="AK164" s="31"/>
      <c r="AL164" s="32"/>
      <c r="AM164" s="64"/>
      <c r="AN164" s="64"/>
      <c r="AO164" s="30">
        <v>5131</v>
      </c>
      <c r="AP164" s="35">
        <f>VLOOKUP(AO164,'RawData'!A:K,8,FALSE)</f>
        <v>2</v>
      </c>
      <c r="AQ164" s="45" t="str">
        <f>VLOOKUP(AO164,'RawData'!A:K,9,FALSE)</f>
        <v>No</v>
      </c>
      <c r="AR164" s="31"/>
      <c r="AS164" s="32"/>
      <c r="AT164" s="64"/>
      <c r="AU164" s="30">
        <v>5131</v>
      </c>
      <c r="AV164" s="31" t="str">
        <f>VLOOKUP(AU164,'RawData'!A:K,11)</f>
        <v>Sì</v>
      </c>
      <c r="AW164" s="31">
        <f>VLOOKUP(AU164,A:K,6,FALSE)</f>
        <v>184</v>
      </c>
      <c r="AX164" s="31"/>
      <c r="AY164" s="31"/>
      <c r="AZ164" s="32"/>
      <c r="BA164" s="64"/>
      <c r="BB164" s="31"/>
      <c r="BC164" s="55">
        <v>5131</v>
      </c>
      <c r="BD164" s="31" t="str">
        <f>VLOOKUP(BC164,'RawData'!A:K,11,FALSE)</f>
        <v>No</v>
      </c>
      <c r="BE164" s="31">
        <f>VLOOKUP(BC164,A:K,6,FALSE)</f>
        <v>184</v>
      </c>
      <c r="BF164" s="31"/>
      <c r="BG164" s="31"/>
      <c r="BH164" s="31"/>
      <c r="BI164" s="56"/>
      <c r="BJ164" s="64"/>
      <c r="BK164" s="64"/>
      <c r="BL164" s="64"/>
      <c r="BM164" s="68" t="s">
        <v>512</v>
      </c>
      <c r="BO164" s="64" t="str">
        <v>Grugliasco</v>
      </c>
      <c r="BP164" s="64" t="str">
        <f>VLOOKUP(BO164,BM:BM,1,FALSE)</f>
        <v>Grugliasco</v>
      </c>
    </row>
    <row r="165" spans="1:68" ht="15" hidden="1">
      <c r="A165" s="12">
        <v>5255</v>
      </c>
      <c r="B165" s="3" t="s">
        <v>154</v>
      </c>
      <c r="C165" s="3" t="s">
        <v>155</v>
      </c>
      <c r="D165" s="23" t="s">
        <v>93</v>
      </c>
      <c r="E165" s="14">
        <v>4</v>
      </c>
      <c r="F165" s="14">
        <v>375</v>
      </c>
      <c r="G165" s="4">
        <v>25006</v>
      </c>
      <c r="H165" s="10">
        <v>1</v>
      </c>
      <c r="I165" s="2" t="s">
        <v>14</v>
      </c>
      <c r="J165" s="2" t="s">
        <v>15</v>
      </c>
      <c r="K165" s="2" t="s">
        <v>15</v>
      </c>
      <c r="L165" s="1"/>
      <c r="M165" s="64"/>
      <c r="N165" s="64"/>
      <c r="O165" s="64"/>
      <c r="P165" s="64">
        <f ca="1"/>
        <v>3936</v>
      </c>
      <c r="Q165" s="64" t="str">
        <f ca="1"/>
        <v>Melito di Napoli</v>
      </c>
      <c r="R165" s="64" t="str">
        <f ca="1"/>
        <v>NA</v>
      </c>
      <c r="S165" s="64"/>
      <c r="T165" s="64"/>
      <c r="U165" s="30">
        <v>4382</v>
      </c>
      <c r="V165" s="31">
        <f>SUMIF('RawData'!A:A,Operative_Fabio_Mencio!U165,'RawData'!F:F)</f>
        <v>372</v>
      </c>
      <c r="W165" s="31"/>
      <c r="X165" s="31" t="b">
        <f t="shared" si="6"/>
        <v>0</v>
      </c>
      <c r="Y165" s="32"/>
      <c r="Z165" s="31"/>
      <c r="AA165" s="31">
        <v>4382</v>
      </c>
      <c r="AB165" s="31" t="str">
        <f>VLOOKUP(Operative_Fabio_Mencio!AA165,'RawData'!A:K,9,FALSE)</f>
        <v>No</v>
      </c>
      <c r="AC165" s="31"/>
      <c r="AD165" s="32"/>
      <c r="AE165" s="31">
        <v>4382</v>
      </c>
      <c r="AF165" s="34">
        <f>VLOOKUP(Operative_Fabio_Mencio!AA165,'RawData'!A:K,7,FALSE)</f>
        <v>30426</v>
      </c>
      <c r="AG165" s="35">
        <f t="shared" ca="1" si="7"/>
        <v>43</v>
      </c>
      <c r="AH165" s="35" t="b">
        <f t="shared" ca="1" si="8"/>
        <v>0</v>
      </c>
      <c r="AI165" s="31"/>
      <c r="AJ165" s="31"/>
      <c r="AK165" s="31"/>
      <c r="AL165" s="32"/>
      <c r="AM165" s="64"/>
      <c r="AN165" s="64"/>
      <c r="AO165" s="30">
        <v>4918</v>
      </c>
      <c r="AP165" s="35">
        <f>VLOOKUP(AO165,'RawData'!A:K,8,FALSE)</f>
        <v>8</v>
      </c>
      <c r="AQ165" s="45" t="str">
        <f>VLOOKUP(AO165,'RawData'!A:K,9,FALSE)</f>
        <v>Sì</v>
      </c>
      <c r="AR165" s="31"/>
      <c r="AS165" s="32"/>
      <c r="AT165" s="64"/>
      <c r="AU165" s="30">
        <v>4918</v>
      </c>
      <c r="AV165" s="31" t="str">
        <f>VLOOKUP(AU165,'RawData'!A:K,11)</f>
        <v>Sì</v>
      </c>
      <c r="AW165" s="31">
        <f>VLOOKUP(AU165,A:K,6,FALSE)</f>
        <v>883</v>
      </c>
      <c r="AX165" s="31"/>
      <c r="AY165" s="31"/>
      <c r="AZ165" s="32"/>
      <c r="BA165" s="64"/>
      <c r="BB165" s="31"/>
      <c r="BC165" s="55">
        <v>4918</v>
      </c>
      <c r="BD165" s="31" t="str">
        <f>VLOOKUP(BC165,'RawData'!A:K,11,FALSE)</f>
        <v>Sì</v>
      </c>
      <c r="BE165" s="31">
        <f>VLOOKUP(BC165,A:K,6,FALSE)</f>
        <v>883</v>
      </c>
      <c r="BF165" s="31"/>
      <c r="BG165" s="31"/>
      <c r="BH165" s="31"/>
      <c r="BI165" s="56"/>
      <c r="BJ165" s="64"/>
      <c r="BK165" s="64"/>
      <c r="BL165" s="64"/>
      <c r="BM165" s="68" t="s">
        <v>513</v>
      </c>
      <c r="BO165" s="64" t="str">
        <v>Fermo</v>
      </c>
      <c r="BP165" s="64" t="str">
        <f>VLOOKUP(BO165,BM:BM,1,FALSE)</f>
        <v>Fermo</v>
      </c>
    </row>
    <row r="166" spans="1:68" ht="15" hidden="1">
      <c r="A166" s="12">
        <v>3631</v>
      </c>
      <c r="B166" s="3" t="s">
        <v>156</v>
      </c>
      <c r="C166" s="3" t="s">
        <v>12</v>
      </c>
      <c r="D166" s="23" t="s">
        <v>13</v>
      </c>
      <c r="E166" s="14">
        <v>5</v>
      </c>
      <c r="F166" s="14">
        <v>960</v>
      </c>
      <c r="G166" s="4">
        <v>29146</v>
      </c>
      <c r="H166" s="10">
        <v>3</v>
      </c>
      <c r="I166" s="2" t="s">
        <v>15</v>
      </c>
      <c r="J166" s="2" t="s">
        <v>15</v>
      </c>
      <c r="K166" s="2" t="s">
        <v>15</v>
      </c>
      <c r="L166" s="1"/>
      <c r="M166" s="64"/>
      <c r="N166" s="64"/>
      <c r="O166" s="64"/>
      <c r="P166" s="64">
        <f ca="1"/>
        <v>3190</v>
      </c>
      <c r="Q166" s="64" t="str">
        <f ca="1"/>
        <v>Grugliasco</v>
      </c>
      <c r="R166" s="64" t="str">
        <f ca="1"/>
        <v>TO</v>
      </c>
      <c r="S166" s="64"/>
      <c r="T166" s="64"/>
      <c r="U166" s="30">
        <v>2505</v>
      </c>
      <c r="V166" s="31">
        <f>SUMIF('RawData'!A:A,Operative_Fabio_Mencio!U166,'RawData'!F:F)</f>
        <v>642</v>
      </c>
      <c r="W166" s="31"/>
      <c r="X166" s="31" t="b">
        <f t="shared" si="6"/>
        <v>1</v>
      </c>
      <c r="Y166" s="32"/>
      <c r="Z166" s="31"/>
      <c r="AA166" s="31">
        <v>2505</v>
      </c>
      <c r="AB166" s="31" t="str">
        <f>VLOOKUP(Operative_Fabio_Mencio!AA166,'RawData'!A:K,9,FALSE)</f>
        <v>Sì</v>
      </c>
      <c r="AC166" s="31"/>
      <c r="AD166" s="32"/>
      <c r="AE166" s="31">
        <v>2505</v>
      </c>
      <c r="AF166" s="34">
        <f>VLOOKUP(Operative_Fabio_Mencio!AA166,'RawData'!A:K,7,FALSE)</f>
        <v>28682</v>
      </c>
      <c r="AG166" s="35">
        <f t="shared" ca="1" si="7"/>
        <v>47</v>
      </c>
      <c r="AH166" s="35" t="b">
        <f t="shared" ca="1" si="8"/>
        <v>0</v>
      </c>
      <c r="AI166" s="31"/>
      <c r="AJ166" s="31"/>
      <c r="AK166" s="31"/>
      <c r="AL166" s="32"/>
      <c r="AM166" s="64"/>
      <c r="AN166" s="64"/>
      <c r="AO166" s="30">
        <v>3511</v>
      </c>
      <c r="AP166" s="35">
        <f>VLOOKUP(AO166,'RawData'!A:K,8,FALSE)</f>
        <v>2</v>
      </c>
      <c r="AQ166" s="45" t="str">
        <f>VLOOKUP(AO166,'RawData'!A:K,9,FALSE)</f>
        <v>Sì</v>
      </c>
      <c r="AR166" s="31"/>
      <c r="AS166" s="32"/>
      <c r="AT166" s="64"/>
      <c r="AU166" s="30">
        <v>3511</v>
      </c>
      <c r="AV166" s="31" t="str">
        <f>VLOOKUP(AU166,'RawData'!A:K,11)</f>
        <v>Sì</v>
      </c>
      <c r="AW166" s="31">
        <f>VLOOKUP(AU166,A:K,6,FALSE)</f>
        <v>670</v>
      </c>
      <c r="AX166" s="31"/>
      <c r="AY166" s="31"/>
      <c r="AZ166" s="32"/>
      <c r="BA166" s="64"/>
      <c r="BB166" s="31"/>
      <c r="BC166" s="55">
        <v>3511</v>
      </c>
      <c r="BD166" s="31" t="str">
        <f>VLOOKUP(BC166,'RawData'!A:K,11,FALSE)</f>
        <v>No</v>
      </c>
      <c r="BE166" s="31">
        <f>VLOOKUP(BC166,A:K,6,FALSE)</f>
        <v>670</v>
      </c>
      <c r="BF166" s="31"/>
      <c r="BG166" s="31"/>
      <c r="BH166" s="31"/>
      <c r="BI166" s="56"/>
      <c r="BJ166" s="64"/>
      <c r="BK166" s="64"/>
      <c r="BL166" s="64"/>
      <c r="BM166" s="68" t="s">
        <v>514</v>
      </c>
      <c r="BO166" s="64" t="str">
        <v>Fondi</v>
      </c>
      <c r="BP166" s="64" t="str">
        <f>VLOOKUP(BO166,BM:BM,1,FALSE)</f>
        <v>Fondi</v>
      </c>
    </row>
    <row r="167" spans="1:68" ht="15" hidden="1">
      <c r="A167" s="12">
        <v>4382</v>
      </c>
      <c r="B167" s="3" t="s">
        <v>157</v>
      </c>
      <c r="C167" s="3" t="s">
        <v>84</v>
      </c>
      <c r="D167" s="23" t="s">
        <v>21</v>
      </c>
      <c r="E167" s="14">
        <v>3</v>
      </c>
      <c r="F167" s="14">
        <v>372</v>
      </c>
      <c r="G167" s="4">
        <v>30426</v>
      </c>
      <c r="H167" s="10">
        <v>5</v>
      </c>
      <c r="I167" s="2" t="s">
        <v>14</v>
      </c>
      <c r="J167" s="2" t="s">
        <v>14</v>
      </c>
      <c r="K167" s="2" t="s">
        <v>15</v>
      </c>
      <c r="L167" s="1"/>
      <c r="M167" s="64"/>
      <c r="N167" s="64"/>
      <c r="O167" s="64"/>
      <c r="P167" s="64">
        <f ca="1"/>
        <v>5531</v>
      </c>
      <c r="Q167" s="64" t="str">
        <f ca="1"/>
        <v>Fermo</v>
      </c>
      <c r="R167" s="64" t="str">
        <f ca="1"/>
        <v>FM</v>
      </c>
      <c r="S167" s="64"/>
      <c r="T167" s="64"/>
      <c r="U167" s="30">
        <v>4655</v>
      </c>
      <c r="V167" s="31">
        <f>SUMIF('RawData'!A:A,Operative_Fabio_Mencio!U167,'RawData'!F:F)</f>
        <v>573</v>
      </c>
      <c r="W167" s="31"/>
      <c r="X167" s="31" t="b">
        <f t="shared" si="6"/>
        <v>1</v>
      </c>
      <c r="Y167" s="32"/>
      <c r="Z167" s="31"/>
      <c r="AA167" s="31">
        <v>4655</v>
      </c>
      <c r="AB167" s="31" t="str">
        <f>VLOOKUP(Operative_Fabio_Mencio!AA167,'RawData'!A:K,9,FALSE)</f>
        <v>Sì</v>
      </c>
      <c r="AC167" s="31"/>
      <c r="AD167" s="32"/>
      <c r="AE167" s="31">
        <v>4655</v>
      </c>
      <c r="AF167" s="34">
        <f>VLOOKUP(Operative_Fabio_Mencio!AA167,'RawData'!A:K,7,FALSE)</f>
        <v>30530</v>
      </c>
      <c r="AG167" s="35">
        <f t="shared" ca="1" si="7"/>
        <v>42</v>
      </c>
      <c r="AH167" s="35" t="b">
        <f t="shared" ca="1" si="8"/>
        <v>0</v>
      </c>
      <c r="AI167" s="31"/>
      <c r="AJ167" s="31"/>
      <c r="AK167" s="31"/>
      <c r="AL167" s="32"/>
      <c r="AM167" s="64"/>
      <c r="AN167" s="64"/>
      <c r="AO167" s="30">
        <v>5025</v>
      </c>
      <c r="AP167" s="35">
        <f>VLOOKUP(AO167,'RawData'!A:K,8,FALSE)</f>
        <v>7</v>
      </c>
      <c r="AQ167" s="45" t="str">
        <f>VLOOKUP(AO167,'RawData'!A:K,9,FALSE)</f>
        <v>No</v>
      </c>
      <c r="AR167" s="31"/>
      <c r="AS167" s="32"/>
      <c r="AT167" s="64"/>
      <c r="AU167" s="30">
        <v>5025</v>
      </c>
      <c r="AV167" s="31" t="str">
        <f>VLOOKUP(AU167,'RawData'!A:K,11)</f>
        <v>Sì</v>
      </c>
      <c r="AW167" s="31">
        <f>VLOOKUP(AU167,A:K,6,FALSE)</f>
        <v>287</v>
      </c>
      <c r="AX167" s="31"/>
      <c r="AY167" s="31"/>
      <c r="AZ167" s="32"/>
      <c r="BA167" s="64"/>
      <c r="BB167" s="31"/>
      <c r="BC167" s="55">
        <v>5025</v>
      </c>
      <c r="BD167" s="31" t="str">
        <f>VLOOKUP(BC167,'RawData'!A:K,11,FALSE)</f>
        <v>Sì</v>
      </c>
      <c r="BE167" s="31">
        <f>VLOOKUP(BC167,A:K,6,FALSE)</f>
        <v>287</v>
      </c>
      <c r="BF167" s="31"/>
      <c r="BG167" s="31"/>
      <c r="BH167" s="31"/>
      <c r="BI167" s="56"/>
      <c r="BJ167" s="64"/>
      <c r="BK167" s="64"/>
      <c r="BL167" s="64"/>
      <c r="BM167" s="68" t="s">
        <v>515</v>
      </c>
      <c r="BO167" s="64" t="str">
        <v>Formia</v>
      </c>
      <c r="BP167" s="64" t="str">
        <f>VLOOKUP(BO167,BM:BM,1,FALSE)</f>
        <v>Formia</v>
      </c>
    </row>
    <row r="168" spans="1:68" ht="15" hidden="1">
      <c r="A168" s="12">
        <v>2505</v>
      </c>
      <c r="B168" s="3" t="s">
        <v>158</v>
      </c>
      <c r="C168" s="3" t="s">
        <v>41</v>
      </c>
      <c r="D168" s="23" t="s">
        <v>27</v>
      </c>
      <c r="E168" s="14">
        <v>1</v>
      </c>
      <c r="F168" s="14">
        <v>642</v>
      </c>
      <c r="G168" s="4">
        <v>28682</v>
      </c>
      <c r="H168" s="10">
        <v>3</v>
      </c>
      <c r="I168" s="2" t="s">
        <v>15</v>
      </c>
      <c r="J168" s="2" t="s">
        <v>14</v>
      </c>
      <c r="K168" s="2" t="s">
        <v>15</v>
      </c>
      <c r="L168" s="1"/>
      <c r="M168" s="64"/>
      <c r="N168" s="64"/>
      <c r="O168" s="64"/>
      <c r="P168" s="64">
        <f ca="1"/>
        <v>4572</v>
      </c>
      <c r="Q168" s="64" t="str">
        <f ca="1"/>
        <v>Fondi</v>
      </c>
      <c r="R168" s="64" t="str">
        <f ca="1"/>
        <v>LT</v>
      </c>
      <c r="S168" s="64"/>
      <c r="T168" s="64"/>
      <c r="U168" s="30">
        <v>5131</v>
      </c>
      <c r="V168" s="31">
        <f>SUMIF('RawData'!A:A,Operative_Fabio_Mencio!U168,'RawData'!F:F)</f>
        <v>184</v>
      </c>
      <c r="W168" s="31"/>
      <c r="X168" s="31" t="b">
        <f t="shared" si="6"/>
        <v>0</v>
      </c>
      <c r="Y168" s="32"/>
      <c r="Z168" s="31"/>
      <c r="AA168" s="31">
        <v>5131</v>
      </c>
      <c r="AB168" s="31" t="str">
        <f>VLOOKUP(Operative_Fabio_Mencio!AA168,'RawData'!A:K,9,FALSE)</f>
        <v>No</v>
      </c>
      <c r="AC168" s="31"/>
      <c r="AD168" s="32"/>
      <c r="AE168" s="31">
        <v>5131</v>
      </c>
      <c r="AF168" s="34">
        <f>VLOOKUP(Operative_Fabio_Mencio!AA168,'RawData'!A:K,7,FALSE)</f>
        <v>20337</v>
      </c>
      <c r="AG168" s="35">
        <f t="shared" ca="1" si="7"/>
        <v>70</v>
      </c>
      <c r="AH168" s="35" t="b">
        <f t="shared" ca="1" si="8"/>
        <v>0</v>
      </c>
      <c r="AI168" s="31"/>
      <c r="AJ168" s="31"/>
      <c r="AK168" s="31"/>
      <c r="AL168" s="32"/>
      <c r="AM168" s="64"/>
      <c r="AN168" s="64"/>
      <c r="AO168" s="30">
        <v>2987</v>
      </c>
      <c r="AP168" s="35">
        <f>VLOOKUP(AO168,'RawData'!A:K,8,FALSE)</f>
        <v>9</v>
      </c>
      <c r="AQ168" s="45" t="str">
        <f>VLOOKUP(AO168,'RawData'!A:K,9,FALSE)</f>
        <v>No</v>
      </c>
      <c r="AR168" s="31"/>
      <c r="AS168" s="32"/>
      <c r="AT168" s="64"/>
      <c r="AU168" s="30">
        <v>2987</v>
      </c>
      <c r="AV168" s="31" t="str">
        <f>VLOOKUP(AU168,'RawData'!A:K,11)</f>
        <v>No</v>
      </c>
      <c r="AW168" s="31">
        <f>VLOOKUP(AU168,A:K,6,FALSE)</f>
        <v>619</v>
      </c>
      <c r="AX168" s="31"/>
      <c r="AY168" s="31"/>
      <c r="AZ168" s="32"/>
      <c r="BA168" s="64"/>
      <c r="BB168" s="31"/>
      <c r="BC168" s="55">
        <v>2987</v>
      </c>
      <c r="BD168" s="31" t="str">
        <f>VLOOKUP(BC168,'RawData'!A:K,11,FALSE)</f>
        <v>Sì</v>
      </c>
      <c r="BE168" s="31">
        <f>VLOOKUP(BC168,A:K,6,FALSE)</f>
        <v>619</v>
      </c>
      <c r="BF168" s="31"/>
      <c r="BG168" s="31"/>
      <c r="BH168" s="31"/>
      <c r="BI168" s="56"/>
      <c r="BJ168" s="64"/>
      <c r="BK168" s="64"/>
      <c r="BL168" s="64"/>
      <c r="BM168" s="68" t="s">
        <v>516</v>
      </c>
      <c r="BO168" s="64" t="str">
        <v>Cesano Maderno</v>
      </c>
      <c r="BP168" s="64" t="str">
        <f>VLOOKUP(BO168,BM:BM,1,FALSE)</f>
        <v>Cesano Maderno</v>
      </c>
    </row>
    <row r="169" spans="1:68" ht="15" hidden="1">
      <c r="A169" s="12">
        <v>4655</v>
      </c>
      <c r="B169" s="3" t="s">
        <v>159</v>
      </c>
      <c r="C169" s="3" t="s">
        <v>160</v>
      </c>
      <c r="D169" s="23" t="s">
        <v>44</v>
      </c>
      <c r="E169" s="14">
        <v>4</v>
      </c>
      <c r="F169" s="14">
        <v>573</v>
      </c>
      <c r="G169" s="4">
        <v>30530</v>
      </c>
      <c r="H169" s="10">
        <v>7</v>
      </c>
      <c r="I169" s="2" t="s">
        <v>15</v>
      </c>
      <c r="J169" s="2" t="s">
        <v>15</v>
      </c>
      <c r="K169" s="2" t="s">
        <v>15</v>
      </c>
      <c r="L169" s="1"/>
      <c r="M169" s="64"/>
      <c r="N169" s="64"/>
      <c r="O169" s="64"/>
      <c r="P169" s="64">
        <f ca="1"/>
        <v>4576</v>
      </c>
      <c r="Q169" s="64" t="str">
        <f ca="1"/>
        <v>Formia</v>
      </c>
      <c r="R169" s="64" t="str">
        <f ca="1"/>
        <v>LT</v>
      </c>
      <c r="S169" s="64"/>
      <c r="T169" s="64"/>
      <c r="U169" s="30">
        <v>4918</v>
      </c>
      <c r="V169" s="31">
        <f>SUMIF('RawData'!A:A,Operative_Fabio_Mencio!U169,'RawData'!F:F)</f>
        <v>883</v>
      </c>
      <c r="W169" s="31"/>
      <c r="X169" s="31" t="b">
        <f t="shared" si="6"/>
        <v>1</v>
      </c>
      <c r="Y169" s="32"/>
      <c r="Z169" s="31"/>
      <c r="AA169" s="31">
        <v>4918</v>
      </c>
      <c r="AB169" s="31" t="str">
        <f>VLOOKUP(Operative_Fabio_Mencio!AA169,'RawData'!A:K,9,FALSE)</f>
        <v>Sì</v>
      </c>
      <c r="AC169" s="31"/>
      <c r="AD169" s="32"/>
      <c r="AE169" s="31">
        <v>4918</v>
      </c>
      <c r="AF169" s="34">
        <f>VLOOKUP(Operative_Fabio_Mencio!AA169,'RawData'!A:K,7,FALSE)</f>
        <v>20153</v>
      </c>
      <c r="AG169" s="35">
        <f t="shared" ca="1" si="7"/>
        <v>71</v>
      </c>
      <c r="AH169" s="35" t="b">
        <f t="shared" ca="1" si="8"/>
        <v>0</v>
      </c>
      <c r="AI169" s="31"/>
      <c r="AJ169" s="31"/>
      <c r="AK169" s="31"/>
      <c r="AL169" s="32"/>
      <c r="AM169" s="64"/>
      <c r="AN169" s="64"/>
      <c r="AO169" s="30">
        <v>2495</v>
      </c>
      <c r="AP169" s="35">
        <f>VLOOKUP(AO169,'RawData'!A:K,8,FALSE)</f>
        <v>4</v>
      </c>
      <c r="AQ169" s="45" t="str">
        <f>VLOOKUP(AO169,'RawData'!A:K,9,FALSE)</f>
        <v>Sì</v>
      </c>
      <c r="AR169" s="31"/>
      <c r="AS169" s="32"/>
      <c r="AT169" s="64"/>
      <c r="AU169" s="30">
        <v>2495</v>
      </c>
      <c r="AV169" s="31" t="str">
        <f>VLOOKUP(AU169,'RawData'!A:K,11)</f>
        <v>No</v>
      </c>
      <c r="AW169" s="31">
        <f>VLOOKUP(AU169,A:K,6,FALSE)</f>
        <v>999</v>
      </c>
      <c r="AX169" s="31"/>
      <c r="AY169" s="31"/>
      <c r="AZ169" s="32"/>
      <c r="BA169" s="64"/>
      <c r="BB169" s="31"/>
      <c r="BC169" s="55">
        <v>2495</v>
      </c>
      <c r="BD169" s="31" t="str">
        <f>VLOOKUP(BC169,'RawData'!A:K,11,FALSE)</f>
        <v>Sì</v>
      </c>
      <c r="BE169" s="31">
        <f>VLOOKUP(BC169,A:K,6,FALSE)</f>
        <v>999</v>
      </c>
      <c r="BF169" s="31"/>
      <c r="BG169" s="31"/>
      <c r="BH169" s="31"/>
      <c r="BI169" s="56"/>
      <c r="BJ169" s="64"/>
      <c r="BK169" s="64"/>
      <c r="BL169" s="64"/>
      <c r="BM169" s="68" t="s">
        <v>517</v>
      </c>
      <c r="BO169" s="64" t="str">
        <v>Caivano</v>
      </c>
      <c r="BP169" s="64" t="str">
        <f>VLOOKUP(BO169,BM:BM,1,FALSE)</f>
        <v>Caivano</v>
      </c>
    </row>
    <row r="170" spans="1:68" ht="15" hidden="1">
      <c r="A170" s="12">
        <v>5131</v>
      </c>
      <c r="B170" s="3" t="s">
        <v>161</v>
      </c>
      <c r="C170" s="3" t="s">
        <v>12</v>
      </c>
      <c r="D170" s="23" t="s">
        <v>13</v>
      </c>
      <c r="E170" s="14">
        <v>12</v>
      </c>
      <c r="F170" s="14">
        <v>184</v>
      </c>
      <c r="G170" s="4">
        <v>20337</v>
      </c>
      <c r="H170" s="10">
        <v>2</v>
      </c>
      <c r="I170" s="2" t="s">
        <v>14</v>
      </c>
      <c r="J170" s="2" t="s">
        <v>14</v>
      </c>
      <c r="K170" s="2" t="s">
        <v>14</v>
      </c>
      <c r="L170" s="1"/>
      <c r="M170" s="64"/>
      <c r="N170" s="64"/>
      <c r="O170" s="64"/>
      <c r="P170" s="64">
        <f ca="1"/>
        <v>5485</v>
      </c>
      <c r="Q170" s="64" t="str">
        <f ca="1"/>
        <v>Cesano Maderno</v>
      </c>
      <c r="R170" s="64" t="str">
        <f ca="1"/>
        <v>MB</v>
      </c>
      <c r="S170" s="64"/>
      <c r="T170" s="64"/>
      <c r="U170" s="30">
        <v>3511</v>
      </c>
      <c r="V170" s="31">
        <f>SUMIF('RawData'!A:A,Operative_Fabio_Mencio!U170,'RawData'!F:F)</f>
        <v>670</v>
      </c>
      <c r="W170" s="31"/>
      <c r="X170" s="31" t="b">
        <f t="shared" si="6"/>
        <v>1</v>
      </c>
      <c r="Y170" s="32"/>
      <c r="Z170" s="31"/>
      <c r="AA170" s="31">
        <v>3511</v>
      </c>
      <c r="AB170" s="31" t="str">
        <f>VLOOKUP(Operative_Fabio_Mencio!AA170,'RawData'!A:K,9,FALSE)</f>
        <v>Sì</v>
      </c>
      <c r="AC170" s="31"/>
      <c r="AD170" s="32"/>
      <c r="AE170" s="31">
        <v>3511</v>
      </c>
      <c r="AF170" s="34">
        <f>VLOOKUP(Operative_Fabio_Mencio!AA170,'RawData'!A:K,7,FALSE)</f>
        <v>27041</v>
      </c>
      <c r="AG170" s="35">
        <f t="shared" ca="1" si="7"/>
        <v>52</v>
      </c>
      <c r="AH170" s="35" t="b">
        <f t="shared" ca="1" si="8"/>
        <v>0</v>
      </c>
      <c r="AI170" s="31"/>
      <c r="AJ170" s="31"/>
      <c r="AK170" s="31"/>
      <c r="AL170" s="32"/>
      <c r="AM170" s="64"/>
      <c r="AN170" s="64"/>
      <c r="AO170" s="30">
        <v>3883</v>
      </c>
      <c r="AP170" s="35">
        <f>VLOOKUP(AO170,'RawData'!A:K,8,FALSE)</f>
        <v>7</v>
      </c>
      <c r="AQ170" s="45" t="str">
        <f>VLOOKUP(AO170,'RawData'!A:K,9,FALSE)</f>
        <v>No</v>
      </c>
      <c r="AR170" s="31"/>
      <c r="AS170" s="32"/>
      <c r="AT170" s="64"/>
      <c r="AU170" s="30">
        <v>3883</v>
      </c>
      <c r="AV170" s="31" t="str">
        <f>VLOOKUP(AU170,'RawData'!A:K,11)</f>
        <v>Sì</v>
      </c>
      <c r="AW170" s="31">
        <f>VLOOKUP(AU170,A:K,6,FALSE)</f>
        <v>240</v>
      </c>
      <c r="AX170" s="31"/>
      <c r="AY170" s="31"/>
      <c r="AZ170" s="32"/>
      <c r="BA170" s="64"/>
      <c r="BB170" s="64"/>
      <c r="BC170" s="55">
        <v>3883</v>
      </c>
      <c r="BD170" s="31" t="str">
        <f>VLOOKUP(BC170,'RawData'!A:K,11,FALSE)</f>
        <v>No</v>
      </c>
      <c r="BE170" s="31">
        <f>VLOOKUP(BC170,A:K,6,FALSE)</f>
        <v>240</v>
      </c>
      <c r="BF170" s="31"/>
      <c r="BG170" s="31"/>
      <c r="BH170" s="31"/>
      <c r="BI170" s="56"/>
      <c r="BJ170" s="64"/>
      <c r="BK170" s="64"/>
      <c r="BL170" s="64"/>
      <c r="BM170" s="68" t="s">
        <v>518</v>
      </c>
      <c r="BO170" s="64" t="str">
        <v>San Giuliano Milanese</v>
      </c>
      <c r="BP170" s="64" t="str">
        <f>VLOOKUP(BO170,BM:BM,1,FALSE)</f>
        <v>San Giuliano Milanese</v>
      </c>
    </row>
    <row r="171" spans="1:68" ht="15" hidden="1">
      <c r="A171" s="12">
        <v>4918</v>
      </c>
      <c r="B171" s="3" t="s">
        <v>162</v>
      </c>
      <c r="C171" s="3" t="s">
        <v>163</v>
      </c>
      <c r="D171" s="23" t="s">
        <v>18</v>
      </c>
      <c r="E171" s="14">
        <v>1</v>
      </c>
      <c r="F171" s="14">
        <v>883</v>
      </c>
      <c r="G171" s="4">
        <v>20153</v>
      </c>
      <c r="H171" s="10">
        <v>8</v>
      </c>
      <c r="I171" s="2" t="s">
        <v>15</v>
      </c>
      <c r="J171" s="2" t="s">
        <v>15</v>
      </c>
      <c r="K171" s="2" t="s">
        <v>15</v>
      </c>
      <c r="L171" s="1"/>
      <c r="M171" s="64"/>
      <c r="N171" s="64"/>
      <c r="O171" s="64"/>
      <c r="P171" s="64">
        <f ca="1"/>
        <v>4301</v>
      </c>
      <c r="Q171" s="64" t="str">
        <f ca="1"/>
        <v>Caivano</v>
      </c>
      <c r="R171" s="64" t="str">
        <f ca="1"/>
        <v>NA</v>
      </c>
      <c r="S171" s="64"/>
      <c r="T171" s="64"/>
      <c r="U171" s="30">
        <v>5025</v>
      </c>
      <c r="V171" s="31">
        <f>SUMIF('RawData'!A:A,Operative_Fabio_Mencio!U171,'RawData'!F:F)</f>
        <v>287</v>
      </c>
      <c r="W171" s="31"/>
      <c r="X171" s="31" t="b">
        <f t="shared" si="6"/>
        <v>0</v>
      </c>
      <c r="Y171" s="32"/>
      <c r="Z171" s="31"/>
      <c r="AA171" s="31">
        <v>5025</v>
      </c>
      <c r="AB171" s="31" t="str">
        <f>VLOOKUP(Operative_Fabio_Mencio!AA171,'RawData'!A:K,9,FALSE)</f>
        <v>No</v>
      </c>
      <c r="AC171" s="31"/>
      <c r="AD171" s="32"/>
      <c r="AE171" s="31">
        <v>5025</v>
      </c>
      <c r="AF171" s="34">
        <f>VLOOKUP(Operative_Fabio_Mencio!AA171,'RawData'!A:K,7,FALSE)</f>
        <v>28839</v>
      </c>
      <c r="AG171" s="35">
        <f t="shared" ca="1" si="7"/>
        <v>47</v>
      </c>
      <c r="AH171" s="35" t="b">
        <f t="shared" ca="1" si="8"/>
        <v>0</v>
      </c>
      <c r="AI171" s="31"/>
      <c r="AJ171" s="31"/>
      <c r="AK171" s="31"/>
      <c r="AL171" s="32"/>
      <c r="AM171" s="64"/>
      <c r="AN171" s="64"/>
      <c r="AO171" s="30">
        <v>4632</v>
      </c>
      <c r="AP171" s="35">
        <f>VLOOKUP(AO171,'RawData'!A:K,8,FALSE)</f>
        <v>5</v>
      </c>
      <c r="AQ171" s="45" t="str">
        <f>VLOOKUP(AO171,'RawData'!A:K,9,FALSE)</f>
        <v>No</v>
      </c>
      <c r="AR171" s="31"/>
      <c r="AS171" s="32"/>
      <c r="AT171" s="64"/>
      <c r="AU171" s="30">
        <v>4632</v>
      </c>
      <c r="AV171" s="31" t="str">
        <f>VLOOKUP(AU171,'RawData'!A:K,11)</f>
        <v>Sì</v>
      </c>
      <c r="AW171" s="31">
        <f>VLOOKUP(AU171,A:K,6,FALSE)</f>
        <v>943</v>
      </c>
      <c r="AX171" s="31"/>
      <c r="AY171" s="31"/>
      <c r="AZ171" s="32"/>
      <c r="BA171" s="64"/>
      <c r="BB171" s="31"/>
      <c r="BC171" s="55">
        <v>4632</v>
      </c>
      <c r="BD171" s="31" t="str">
        <f>VLOOKUP(BC171,'RawData'!A:K,11,FALSE)</f>
        <v>Sì</v>
      </c>
      <c r="BE171" s="31">
        <f>VLOOKUP(BC171,A:K,6,FALSE)</f>
        <v>943</v>
      </c>
      <c r="BF171" s="31"/>
      <c r="BG171" s="31"/>
      <c r="BH171" s="31"/>
      <c r="BI171" s="56"/>
      <c r="BJ171" s="64"/>
      <c r="BK171" s="64"/>
      <c r="BL171" s="64"/>
      <c r="BM171" s="68" t="s">
        <v>519</v>
      </c>
      <c r="BO171" s="64" t="str">
        <v>Adrano</v>
      </c>
      <c r="BP171" s="64" t="str">
        <f>VLOOKUP(BO171,BM:BM,1,FALSE)</f>
        <v>Adrano</v>
      </c>
    </row>
    <row r="172" spans="1:68" ht="15" hidden="1">
      <c r="A172" s="12">
        <v>3511</v>
      </c>
      <c r="B172" s="3" t="s">
        <v>164</v>
      </c>
      <c r="C172" s="3" t="s">
        <v>165</v>
      </c>
      <c r="D172" s="23" t="s">
        <v>53</v>
      </c>
      <c r="E172" s="14">
        <v>3</v>
      </c>
      <c r="F172" s="14">
        <v>670</v>
      </c>
      <c r="G172" s="4">
        <v>27041</v>
      </c>
      <c r="H172" s="10">
        <v>2</v>
      </c>
      <c r="I172" s="2" t="s">
        <v>15</v>
      </c>
      <c r="J172" s="2" t="s">
        <v>14</v>
      </c>
      <c r="K172" s="2" t="s">
        <v>14</v>
      </c>
      <c r="L172" s="1"/>
      <c r="M172" s="64"/>
      <c r="N172" s="64"/>
      <c r="O172" s="64"/>
      <c r="P172" s="64">
        <f ca="1"/>
        <v>5491</v>
      </c>
      <c r="Q172" s="64" t="str">
        <f ca="1"/>
        <v>San Giuliano Milanese</v>
      </c>
      <c r="R172" s="64" t="str">
        <f ca="1"/>
        <v>MI</v>
      </c>
      <c r="S172" s="64"/>
      <c r="T172" s="64"/>
      <c r="U172" s="30">
        <v>2987</v>
      </c>
      <c r="V172" s="31">
        <f>SUMIF('RawData'!A:A,Operative_Fabio_Mencio!U172,'RawData'!F:F)</f>
        <v>619</v>
      </c>
      <c r="W172" s="31"/>
      <c r="X172" s="31" t="b">
        <f t="shared" si="6"/>
        <v>1</v>
      </c>
      <c r="Y172" s="32"/>
      <c r="Z172" s="31"/>
      <c r="AA172" s="31">
        <v>2987</v>
      </c>
      <c r="AB172" s="31" t="str">
        <f>VLOOKUP(Operative_Fabio_Mencio!AA172,'RawData'!A:K,9,FALSE)</f>
        <v>No</v>
      </c>
      <c r="AC172" s="31"/>
      <c r="AD172" s="32"/>
      <c r="AE172" s="31">
        <v>2987</v>
      </c>
      <c r="AF172" s="34">
        <f>VLOOKUP(Operative_Fabio_Mencio!AA172,'RawData'!A:K,7,FALSE)</f>
        <v>21987</v>
      </c>
      <c r="AG172" s="35">
        <f t="shared" ca="1" si="7"/>
        <v>66</v>
      </c>
      <c r="AH172" s="35" t="b">
        <f t="shared" ca="1" si="8"/>
        <v>0</v>
      </c>
      <c r="AI172" s="31"/>
      <c r="AJ172" s="31"/>
      <c r="AK172" s="31"/>
      <c r="AL172" s="32"/>
      <c r="AM172" s="64"/>
      <c r="AN172" s="64"/>
      <c r="AO172" s="30">
        <v>3676</v>
      </c>
      <c r="AP172" s="35">
        <f>VLOOKUP(AO172,'RawData'!A:K,8,FALSE)</f>
        <v>9</v>
      </c>
      <c r="AQ172" s="45" t="str">
        <f>VLOOKUP(AO172,'RawData'!A:K,9,FALSE)</f>
        <v>No</v>
      </c>
      <c r="AR172" s="31"/>
      <c r="AS172" s="32"/>
      <c r="AT172" s="64"/>
      <c r="AU172" s="30">
        <v>3676</v>
      </c>
      <c r="AV172" s="31" t="str">
        <f>VLOOKUP(AU172,'RawData'!A:K,11)</f>
        <v>Sì</v>
      </c>
      <c r="AW172" s="31">
        <f>VLOOKUP(AU172,A:K,6,FALSE)</f>
        <v>232</v>
      </c>
      <c r="AX172" s="31"/>
      <c r="AY172" s="31"/>
      <c r="AZ172" s="32"/>
      <c r="BA172" s="64"/>
      <c r="BB172" s="64"/>
      <c r="BC172" s="55">
        <v>3676</v>
      </c>
      <c r="BD172" s="31" t="str">
        <f>VLOOKUP(BC172,'RawData'!A:K,11,FALSE)</f>
        <v>No</v>
      </c>
      <c r="BE172" s="31">
        <f>VLOOKUP(BC172,A:K,6,FALSE)</f>
        <v>232</v>
      </c>
      <c r="BF172" s="31"/>
      <c r="BG172" s="31"/>
      <c r="BH172" s="31"/>
      <c r="BI172" s="56"/>
      <c r="BJ172" s="64"/>
      <c r="BK172" s="64"/>
      <c r="BL172" s="64"/>
      <c r="BM172" s="68" t="s">
        <v>520</v>
      </c>
      <c r="BO172" s="64" t="str">
        <v>Belluno</v>
      </c>
      <c r="BP172" s="64" t="str">
        <f>VLOOKUP(BO172,BM:BM,1,FALSE)</f>
        <v>Belluno</v>
      </c>
    </row>
    <row r="173" spans="1:68" ht="15" hidden="1">
      <c r="A173" s="12">
        <v>5025</v>
      </c>
      <c r="B173" s="3" t="s">
        <v>166</v>
      </c>
      <c r="C173" s="3" t="s">
        <v>167</v>
      </c>
      <c r="D173" s="23" t="s">
        <v>21</v>
      </c>
      <c r="E173" s="14">
        <v>9</v>
      </c>
      <c r="F173" s="14">
        <v>287</v>
      </c>
      <c r="G173" s="4">
        <v>28839</v>
      </c>
      <c r="H173" s="10">
        <v>7</v>
      </c>
      <c r="I173" s="2" t="s">
        <v>14</v>
      </c>
      <c r="J173" s="2" t="s">
        <v>14</v>
      </c>
      <c r="K173" s="2" t="s">
        <v>15</v>
      </c>
      <c r="L173" s="1"/>
      <c r="M173" s="64"/>
      <c r="N173" s="64"/>
      <c r="O173" s="64"/>
      <c r="P173" s="64">
        <f ca="1"/>
        <v>4233</v>
      </c>
      <c r="Q173" s="64" t="str">
        <f ca="1"/>
        <v>Adrano</v>
      </c>
      <c r="R173" s="64" t="str">
        <f ca="1"/>
        <v>CT</v>
      </c>
      <c r="S173" s="64"/>
      <c r="T173" s="64"/>
      <c r="U173" s="30">
        <v>2495</v>
      </c>
      <c r="V173" s="31">
        <f>SUMIF('RawData'!A:A,Operative_Fabio_Mencio!U173,'RawData'!F:F)</f>
        <v>999</v>
      </c>
      <c r="W173" s="31"/>
      <c r="X173" s="31" t="b">
        <f t="shared" si="6"/>
        <v>1</v>
      </c>
      <c r="Y173" s="32"/>
      <c r="Z173" s="31"/>
      <c r="AA173" s="31">
        <v>2495</v>
      </c>
      <c r="AB173" s="31" t="str">
        <f>VLOOKUP(Operative_Fabio_Mencio!AA173,'RawData'!A:K,9,FALSE)</f>
        <v>Sì</v>
      </c>
      <c r="AC173" s="31"/>
      <c r="AD173" s="32"/>
      <c r="AE173" s="31">
        <v>2495</v>
      </c>
      <c r="AF173" s="34">
        <f>VLOOKUP(Operative_Fabio_Mencio!AA173,'RawData'!A:K,7,FALSE)</f>
        <v>25403</v>
      </c>
      <c r="AG173" s="35">
        <f t="shared" ca="1" si="7"/>
        <v>56</v>
      </c>
      <c r="AH173" s="35" t="b">
        <f t="shared" ca="1" si="8"/>
        <v>0</v>
      </c>
      <c r="AI173" s="31"/>
      <c r="AJ173" s="31"/>
      <c r="AK173" s="31"/>
      <c r="AL173" s="32"/>
      <c r="AM173" s="64"/>
      <c r="AN173" s="64"/>
      <c r="AO173" s="30">
        <v>5079</v>
      </c>
      <c r="AP173" s="35">
        <f>VLOOKUP(AO173,'RawData'!A:K,8,FALSE)</f>
        <v>8</v>
      </c>
      <c r="AQ173" s="45" t="str">
        <f>VLOOKUP(AO173,'RawData'!A:K,9,FALSE)</f>
        <v>Sì</v>
      </c>
      <c r="AR173" s="31"/>
      <c r="AS173" s="32"/>
      <c r="AT173" s="64"/>
      <c r="AU173" s="30">
        <v>5079</v>
      </c>
      <c r="AV173" s="31" t="str">
        <f>VLOOKUP(AU173,'RawData'!A:K,11)</f>
        <v>Sì</v>
      </c>
      <c r="AW173" s="31">
        <f>VLOOKUP(AU173,A:K,6,FALSE)</f>
        <v>748</v>
      </c>
      <c r="AX173" s="31"/>
      <c r="AY173" s="31"/>
      <c r="AZ173" s="32"/>
      <c r="BA173" s="64"/>
      <c r="BB173" s="31"/>
      <c r="BC173" s="55">
        <v>5079</v>
      </c>
      <c r="BD173" s="31" t="str">
        <f>VLOOKUP(BC173,'RawData'!A:K,11,FALSE)</f>
        <v>Sì</v>
      </c>
      <c r="BE173" s="31">
        <f>VLOOKUP(BC173,A:K,6,FALSE)</f>
        <v>748</v>
      </c>
      <c r="BF173" s="31"/>
      <c r="BG173" s="31"/>
      <c r="BH173" s="31"/>
      <c r="BI173" s="56"/>
      <c r="BJ173" s="64"/>
      <c r="BK173" s="64"/>
      <c r="BL173" s="64"/>
      <c r="BM173" s="68" t="s">
        <v>521</v>
      </c>
      <c r="BO173" s="64" t="str">
        <v>Francavilla Fontana</v>
      </c>
      <c r="BP173" s="64" t="str">
        <f>VLOOKUP(BO173,BM:BM,1,FALSE)</f>
        <v>Francavilla Fontana</v>
      </c>
    </row>
    <row r="174" spans="1:68" ht="15" hidden="1">
      <c r="A174" s="12">
        <v>2987</v>
      </c>
      <c r="B174" s="3" t="s">
        <v>168</v>
      </c>
      <c r="C174" s="3" t="s">
        <v>92</v>
      </c>
      <c r="D174" s="23" t="s">
        <v>93</v>
      </c>
      <c r="E174" s="14">
        <v>1</v>
      </c>
      <c r="F174" s="14">
        <v>619</v>
      </c>
      <c r="G174" s="4">
        <v>21987</v>
      </c>
      <c r="H174" s="10">
        <v>9</v>
      </c>
      <c r="I174" s="2" t="s">
        <v>14</v>
      </c>
      <c r="J174" s="2" t="s">
        <v>15</v>
      </c>
      <c r="K174" s="2" t="s">
        <v>15</v>
      </c>
      <c r="L174" s="1"/>
      <c r="M174" s="64"/>
      <c r="N174" s="64"/>
      <c r="O174" s="64"/>
      <c r="P174" s="64">
        <f ca="1"/>
        <v>4834</v>
      </c>
      <c r="Q174" s="64" t="str">
        <f ca="1"/>
        <v>Belluno</v>
      </c>
      <c r="R174" s="64" t="str">
        <f ca="1"/>
        <v>BL</v>
      </c>
      <c r="S174" s="64"/>
      <c r="T174" s="64"/>
      <c r="U174" s="30">
        <v>3883</v>
      </c>
      <c r="V174" s="31">
        <f>SUMIF('RawData'!A:A,Operative_Fabio_Mencio!U174,'RawData'!F:F)</f>
        <v>240</v>
      </c>
      <c r="W174" s="31"/>
      <c r="X174" s="31" t="b">
        <f t="shared" si="6"/>
        <v>0</v>
      </c>
      <c r="Y174" s="32"/>
      <c r="Z174" s="31"/>
      <c r="AA174" s="31">
        <v>3883</v>
      </c>
      <c r="AB174" s="31" t="str">
        <f>VLOOKUP(Operative_Fabio_Mencio!AA174,'RawData'!A:K,9,FALSE)</f>
        <v>No</v>
      </c>
      <c r="AC174" s="31"/>
      <c r="AD174" s="32"/>
      <c r="AE174" s="31">
        <v>3883</v>
      </c>
      <c r="AF174" s="34">
        <f>VLOOKUP(Operative_Fabio_Mencio!AA174,'RawData'!A:K,7,FALSE)</f>
        <v>21799</v>
      </c>
      <c r="AG174" s="35">
        <f t="shared" ca="1" si="7"/>
        <v>66</v>
      </c>
      <c r="AH174" s="35" t="b">
        <f t="shared" ca="1" si="8"/>
        <v>0</v>
      </c>
      <c r="AI174" s="31"/>
      <c r="AJ174" s="31"/>
      <c r="AK174" s="31"/>
      <c r="AL174" s="32"/>
      <c r="AM174" s="64"/>
      <c r="AN174" s="64"/>
      <c r="AO174" s="30">
        <v>3286</v>
      </c>
      <c r="AP174" s="35">
        <f>VLOOKUP(AO174,'RawData'!A:K,8,FALSE)</f>
        <v>8</v>
      </c>
      <c r="AQ174" s="45" t="str">
        <f>VLOOKUP(AO174,'RawData'!A:K,9,FALSE)</f>
        <v>No</v>
      </c>
      <c r="AR174" s="31"/>
      <c r="AS174" s="32"/>
      <c r="AT174" s="64"/>
      <c r="AU174" s="30">
        <v>3286</v>
      </c>
      <c r="AV174" s="31" t="str">
        <f>VLOOKUP(AU174,'RawData'!A:K,11)</f>
        <v>Sì</v>
      </c>
      <c r="AW174" s="31">
        <f>VLOOKUP(AU174,A:K,6,FALSE)</f>
        <v>890</v>
      </c>
      <c r="AX174" s="31"/>
      <c r="AY174" s="31"/>
      <c r="AZ174" s="32"/>
      <c r="BA174" s="64"/>
      <c r="BB174" s="31"/>
      <c r="BC174" s="55">
        <v>3286</v>
      </c>
      <c r="BD174" s="31" t="str">
        <f>VLOOKUP(BC174,'RawData'!A:K,11,FALSE)</f>
        <v>Sì</v>
      </c>
      <c r="BE174" s="31">
        <f>VLOOKUP(BC174,A:K,6,FALSE)</f>
        <v>890</v>
      </c>
      <c r="BF174" s="31"/>
      <c r="BG174" s="31"/>
      <c r="BH174" s="31"/>
      <c r="BI174" s="56"/>
      <c r="BJ174" s="64"/>
      <c r="BK174" s="64"/>
      <c r="BL174" s="64"/>
      <c r="BM174" s="68" t="s">
        <v>522</v>
      </c>
      <c r="BO174" s="64" t="str">
        <v>Bollate</v>
      </c>
      <c r="BP174" s="64" t="str">
        <f>VLOOKUP(BO174,BM:BM,1,FALSE)</f>
        <v>Bollate</v>
      </c>
    </row>
    <row r="175" spans="1:68" ht="15" hidden="1">
      <c r="A175" s="12">
        <v>2495</v>
      </c>
      <c r="B175" s="3" t="s">
        <v>169</v>
      </c>
      <c r="C175" s="3" t="s">
        <v>170</v>
      </c>
      <c r="D175" s="23" t="s">
        <v>27</v>
      </c>
      <c r="E175" s="14">
        <v>9</v>
      </c>
      <c r="F175" s="14">
        <v>999</v>
      </c>
      <c r="G175" s="4">
        <v>25403</v>
      </c>
      <c r="H175" s="10">
        <v>4</v>
      </c>
      <c r="I175" s="2" t="s">
        <v>15</v>
      </c>
      <c r="J175" s="2" t="s">
        <v>14</v>
      </c>
      <c r="K175" s="2" t="s">
        <v>15</v>
      </c>
      <c r="L175" s="1"/>
      <c r="M175" s="64"/>
      <c r="N175" s="64"/>
      <c r="O175" s="64"/>
      <c r="P175" s="64">
        <f ca="1"/>
        <v>3068</v>
      </c>
      <c r="Q175" s="64" t="str">
        <f ca="1"/>
        <v>Francavilla Fontana</v>
      </c>
      <c r="R175" s="64" t="str">
        <f ca="1"/>
        <v>BR</v>
      </c>
      <c r="S175" s="64"/>
      <c r="T175" s="64"/>
      <c r="U175" s="30">
        <v>4632</v>
      </c>
      <c r="V175" s="31">
        <f>SUMIF('RawData'!A:A,Operative_Fabio_Mencio!U175,'RawData'!F:F)</f>
        <v>943</v>
      </c>
      <c r="W175" s="31"/>
      <c r="X175" s="31" t="b">
        <f t="shared" si="6"/>
        <v>1</v>
      </c>
      <c r="Y175" s="32"/>
      <c r="Z175" s="31"/>
      <c r="AA175" s="31">
        <v>4632</v>
      </c>
      <c r="AB175" s="31" t="str">
        <f>VLOOKUP(Operative_Fabio_Mencio!AA175,'RawData'!A:K,9,FALSE)</f>
        <v>No</v>
      </c>
      <c r="AC175" s="31"/>
      <c r="AD175" s="32"/>
      <c r="AE175" s="31">
        <v>4632</v>
      </c>
      <c r="AF175" s="34">
        <f>VLOOKUP(Operative_Fabio_Mencio!AA175,'RawData'!A:K,7,FALSE)</f>
        <v>29817</v>
      </c>
      <c r="AG175" s="35">
        <f t="shared" ca="1" si="7"/>
        <v>44</v>
      </c>
      <c r="AH175" s="35" t="b">
        <f t="shared" ca="1" si="8"/>
        <v>0</v>
      </c>
      <c r="AI175" s="31"/>
      <c r="AJ175" s="31"/>
      <c r="AK175" s="31"/>
      <c r="AL175" s="32"/>
      <c r="AM175" s="64"/>
      <c r="AN175" s="64"/>
      <c r="AO175" s="30">
        <v>4885</v>
      </c>
      <c r="AP175" s="35">
        <f>VLOOKUP(AO175,'RawData'!A:K,8,FALSE)</f>
        <v>4</v>
      </c>
      <c r="AQ175" s="45" t="str">
        <f>VLOOKUP(AO175,'RawData'!A:K,9,FALSE)</f>
        <v>No</v>
      </c>
      <c r="AR175" s="31"/>
      <c r="AS175" s="32"/>
      <c r="AT175" s="64"/>
      <c r="AU175" s="30">
        <v>4885</v>
      </c>
      <c r="AV175" s="31" t="str">
        <f>VLOOKUP(AU175,'RawData'!A:K,11)</f>
        <v>Sì</v>
      </c>
      <c r="AW175" s="31">
        <f>VLOOKUP(AU175,A:K,6,FALSE)</f>
        <v>832</v>
      </c>
      <c r="AX175" s="31"/>
      <c r="AY175" s="31"/>
      <c r="AZ175" s="32"/>
      <c r="BA175" s="64"/>
      <c r="BB175" s="31"/>
      <c r="BC175" s="55">
        <v>4885</v>
      </c>
      <c r="BD175" s="31" t="str">
        <f>VLOOKUP(BC175,'RawData'!A:K,11,FALSE)</f>
        <v>Sì</v>
      </c>
      <c r="BE175" s="31">
        <f>VLOOKUP(BC175,A:K,6,FALSE)</f>
        <v>832</v>
      </c>
      <c r="BF175" s="31"/>
      <c r="BG175" s="31"/>
      <c r="BH175" s="31"/>
      <c r="BI175" s="56"/>
      <c r="BJ175" s="64"/>
      <c r="BK175" s="64"/>
      <c r="BL175" s="64"/>
      <c r="BM175" s="68" t="s">
        <v>523</v>
      </c>
      <c r="BO175" s="64" t="str">
        <v>Pioltello</v>
      </c>
      <c r="BP175" s="64" t="str">
        <f>VLOOKUP(BO175,BM:BM,1,FALSE)</f>
        <v>Pioltello</v>
      </c>
    </row>
    <row r="176" spans="1:68" ht="15" hidden="1">
      <c r="A176" s="12">
        <v>3883</v>
      </c>
      <c r="B176" s="3" t="s">
        <v>171</v>
      </c>
      <c r="C176" s="3" t="s">
        <v>172</v>
      </c>
      <c r="D176" s="23" t="s">
        <v>118</v>
      </c>
      <c r="E176" s="14">
        <v>14</v>
      </c>
      <c r="F176" s="14">
        <v>240</v>
      </c>
      <c r="G176" s="4">
        <v>21799</v>
      </c>
      <c r="H176" s="10">
        <v>7</v>
      </c>
      <c r="I176" s="2" t="s">
        <v>14</v>
      </c>
      <c r="J176" s="2" t="s">
        <v>15</v>
      </c>
      <c r="K176" s="2" t="s">
        <v>14</v>
      </c>
      <c r="L176" s="1"/>
      <c r="M176" s="64"/>
      <c r="N176" s="64"/>
      <c r="O176" s="64"/>
      <c r="P176" s="64">
        <f ca="1"/>
        <v>5553</v>
      </c>
      <c r="Q176" s="64" t="str">
        <f ca="1"/>
        <v>Bollate</v>
      </c>
      <c r="R176" s="64" t="str">
        <f ca="1"/>
        <v>MI</v>
      </c>
      <c r="S176" s="64"/>
      <c r="T176" s="64"/>
      <c r="U176" s="30">
        <v>3676</v>
      </c>
      <c r="V176" s="31">
        <f>SUMIF('RawData'!A:A,Operative_Fabio_Mencio!U176,'RawData'!F:F)</f>
        <v>232</v>
      </c>
      <c r="W176" s="31"/>
      <c r="X176" s="31" t="b">
        <f t="shared" si="6"/>
        <v>0</v>
      </c>
      <c r="Y176" s="32"/>
      <c r="Z176" s="31"/>
      <c r="AA176" s="31">
        <v>3676</v>
      </c>
      <c r="AB176" s="31" t="str">
        <f>VLOOKUP(Operative_Fabio_Mencio!AA176,'RawData'!A:K,9,FALSE)</f>
        <v>No</v>
      </c>
      <c r="AC176" s="31"/>
      <c r="AD176" s="32"/>
      <c r="AE176" s="31">
        <v>3676</v>
      </c>
      <c r="AF176" s="34">
        <f>VLOOKUP(Operative_Fabio_Mencio!AA176,'RawData'!A:K,7,FALSE)</f>
        <v>20520</v>
      </c>
      <c r="AG176" s="35">
        <f t="shared" ca="1" si="7"/>
        <v>70</v>
      </c>
      <c r="AH176" s="35" t="b">
        <f t="shared" ca="1" si="8"/>
        <v>0</v>
      </c>
      <c r="AI176" s="31"/>
      <c r="AJ176" s="31"/>
      <c r="AK176" s="31"/>
      <c r="AL176" s="32"/>
      <c r="AM176" s="64"/>
      <c r="AN176" s="64"/>
      <c r="AO176" s="30">
        <v>4936</v>
      </c>
      <c r="AP176" s="35">
        <f>VLOOKUP(AO176,'RawData'!A:K,8,FALSE)</f>
        <v>5</v>
      </c>
      <c r="AQ176" s="45" t="str">
        <f>VLOOKUP(AO176,'RawData'!A:K,9,FALSE)</f>
        <v>Sì</v>
      </c>
      <c r="AR176" s="31"/>
      <c r="AS176" s="32"/>
      <c r="AT176" s="64"/>
      <c r="AU176" s="30">
        <v>4936</v>
      </c>
      <c r="AV176" s="31" t="str">
        <f>VLOOKUP(AU176,'RawData'!A:K,11)</f>
        <v>Sì</v>
      </c>
      <c r="AW176" s="31">
        <f>VLOOKUP(AU176,A:K,6,FALSE)</f>
        <v>570</v>
      </c>
      <c r="AX176" s="31"/>
      <c r="AY176" s="31"/>
      <c r="AZ176" s="32"/>
      <c r="BA176" s="64"/>
      <c r="BB176" s="64"/>
      <c r="BC176" s="55">
        <v>4936</v>
      </c>
      <c r="BD176" s="31" t="str">
        <f>VLOOKUP(BC176,'RawData'!A:K,11,FALSE)</f>
        <v>No</v>
      </c>
      <c r="BE176" s="31">
        <f>VLOOKUP(BC176,A:K,6,FALSE)</f>
        <v>570</v>
      </c>
      <c r="BF176" s="31"/>
      <c r="BG176" s="31"/>
      <c r="BH176" s="31"/>
      <c r="BI176" s="56"/>
      <c r="BJ176" s="64"/>
      <c r="BK176" s="64"/>
      <c r="BL176" s="64"/>
      <c r="BM176" s="68" t="s">
        <v>524</v>
      </c>
      <c r="BO176" s="64" t="str">
        <v>Nuoro</v>
      </c>
      <c r="BP176" s="64" t="str">
        <f>VLOOKUP(BO176,BM:BM,1,FALSE)</f>
        <v>Nuoro</v>
      </c>
    </row>
    <row r="177" spans="1:68" ht="15" hidden="1">
      <c r="A177" s="12">
        <v>4632</v>
      </c>
      <c r="B177" s="3" t="s">
        <v>173</v>
      </c>
      <c r="C177" s="3" t="s">
        <v>84</v>
      </c>
      <c r="D177" s="23" t="s">
        <v>21</v>
      </c>
      <c r="E177" s="14">
        <v>10</v>
      </c>
      <c r="F177" s="14">
        <v>943</v>
      </c>
      <c r="G177" s="4">
        <v>29817</v>
      </c>
      <c r="H177" s="10">
        <v>5</v>
      </c>
      <c r="I177" s="2" t="s">
        <v>14</v>
      </c>
      <c r="J177" s="2" t="s">
        <v>15</v>
      </c>
      <c r="K177" s="2" t="s">
        <v>15</v>
      </c>
      <c r="L177" s="1"/>
      <c r="M177" s="64"/>
      <c r="N177" s="64"/>
      <c r="O177" s="64"/>
      <c r="P177" s="64">
        <f ca="1"/>
        <v>4699</v>
      </c>
      <c r="Q177" s="64" t="str">
        <f ca="1"/>
        <v>Pioltello</v>
      </c>
      <c r="R177" s="64" t="str">
        <f ca="1"/>
        <v>MI</v>
      </c>
      <c r="S177" s="64"/>
      <c r="T177" s="64"/>
      <c r="U177" s="30">
        <v>5079</v>
      </c>
      <c r="V177" s="31">
        <f>SUMIF('RawData'!A:A,Operative_Fabio_Mencio!U177,'RawData'!F:F)</f>
        <v>748</v>
      </c>
      <c r="W177" s="31"/>
      <c r="X177" s="31" t="b">
        <f t="shared" si="6"/>
        <v>1</v>
      </c>
      <c r="Y177" s="32"/>
      <c r="Z177" s="31"/>
      <c r="AA177" s="31">
        <v>5079</v>
      </c>
      <c r="AB177" s="31" t="str">
        <f>VLOOKUP(Operative_Fabio_Mencio!AA177,'RawData'!A:K,9,FALSE)</f>
        <v>Sì</v>
      </c>
      <c r="AC177" s="31"/>
      <c r="AD177" s="32"/>
      <c r="AE177" s="31">
        <v>5079</v>
      </c>
      <c r="AF177" s="34">
        <f>VLOOKUP(Operative_Fabio_Mencio!AA177,'RawData'!A:K,7,FALSE)</f>
        <v>22174</v>
      </c>
      <c r="AG177" s="35">
        <f t="shared" ca="1" si="7"/>
        <v>65</v>
      </c>
      <c r="AH177" s="35" t="b">
        <f t="shared" ca="1" si="8"/>
        <v>0</v>
      </c>
      <c r="AI177" s="31"/>
      <c r="AJ177" s="31"/>
      <c r="AK177" s="31"/>
      <c r="AL177" s="32"/>
      <c r="AM177" s="64"/>
      <c r="AN177" s="64"/>
      <c r="AO177" s="30">
        <v>2419</v>
      </c>
      <c r="AP177" s="35">
        <f>VLOOKUP(AO177,'RawData'!A:K,8,FALSE)</f>
        <v>4</v>
      </c>
      <c r="AQ177" s="45" t="str">
        <f>VLOOKUP(AO177,'RawData'!A:K,9,FALSE)</f>
        <v>No</v>
      </c>
      <c r="AR177" s="31"/>
      <c r="AS177" s="32"/>
      <c r="AT177" s="64"/>
      <c r="AU177" s="30">
        <v>2419</v>
      </c>
      <c r="AV177" s="31" t="str">
        <f>VLOOKUP(AU177,'RawData'!A:K,11)</f>
        <v>No</v>
      </c>
      <c r="AW177" s="31">
        <f>VLOOKUP(AU177,A:K,6,FALSE)</f>
        <v>13</v>
      </c>
      <c r="AX177" s="31"/>
      <c r="AY177" s="31"/>
      <c r="AZ177" s="32"/>
      <c r="BA177" s="64"/>
      <c r="BB177" s="31"/>
      <c r="BC177" s="55">
        <v>2419</v>
      </c>
      <c r="BD177" s="31" t="str">
        <f>VLOOKUP(BC177,'RawData'!A:K,11,FALSE)</f>
        <v>Sì</v>
      </c>
      <c r="BE177" s="31">
        <f>VLOOKUP(BC177,A:K,6,FALSE)</f>
        <v>13</v>
      </c>
      <c r="BF177" s="31"/>
      <c r="BG177" s="31"/>
      <c r="BH177" s="31"/>
      <c r="BI177" s="56"/>
      <c r="BJ177" s="64"/>
      <c r="BK177" s="64"/>
      <c r="BL177" s="64"/>
      <c r="BM177" s="68" t="s">
        <v>525</v>
      </c>
      <c r="BO177" s="64" t="str">
        <v>Lanciano</v>
      </c>
      <c r="BP177" s="64" t="str">
        <f>VLOOKUP(BO177,BM:BM,1,FALSE)</f>
        <v>Lanciano</v>
      </c>
    </row>
    <row r="178" spans="1:68" ht="15" hidden="1">
      <c r="A178" s="12">
        <v>3676</v>
      </c>
      <c r="B178" s="3" t="s">
        <v>174</v>
      </c>
      <c r="C178" s="3" t="s">
        <v>175</v>
      </c>
      <c r="D178" s="23" t="s">
        <v>176</v>
      </c>
      <c r="E178" s="14">
        <v>13</v>
      </c>
      <c r="F178" s="14">
        <v>232</v>
      </c>
      <c r="G178" s="4">
        <v>20520</v>
      </c>
      <c r="H178" s="10">
        <v>9</v>
      </c>
      <c r="I178" s="2" t="s">
        <v>14</v>
      </c>
      <c r="J178" s="2" t="s">
        <v>14</v>
      </c>
      <c r="K178" s="2" t="s">
        <v>14</v>
      </c>
      <c r="L178" s="1"/>
      <c r="M178" s="64"/>
      <c r="N178" s="64"/>
      <c r="O178" s="64"/>
      <c r="P178" s="64">
        <f ca="1"/>
        <v>5443</v>
      </c>
      <c r="Q178" s="64" t="str">
        <f ca="1"/>
        <v>Nuoro</v>
      </c>
      <c r="R178" s="64" t="str">
        <f ca="1"/>
        <v>NU</v>
      </c>
      <c r="S178" s="64"/>
      <c r="T178" s="64"/>
      <c r="U178" s="30">
        <v>3286</v>
      </c>
      <c r="V178" s="31">
        <f>SUMIF('RawData'!A:A,Operative_Fabio_Mencio!U178,'RawData'!F:F)</f>
        <v>890</v>
      </c>
      <c r="W178" s="31"/>
      <c r="X178" s="31" t="b">
        <f t="shared" si="6"/>
        <v>1</v>
      </c>
      <c r="Y178" s="32"/>
      <c r="Z178" s="31"/>
      <c r="AA178" s="31">
        <v>3286</v>
      </c>
      <c r="AB178" s="31" t="str">
        <f>VLOOKUP(Operative_Fabio_Mencio!AA178,'RawData'!A:K,9,FALSE)</f>
        <v>No</v>
      </c>
      <c r="AC178" s="31"/>
      <c r="AD178" s="32"/>
      <c r="AE178" s="31">
        <v>3286</v>
      </c>
      <c r="AF178" s="34">
        <f>VLOOKUP(Operative_Fabio_Mencio!AA178,'RawData'!A:K,7,FALSE)</f>
        <v>26141</v>
      </c>
      <c r="AG178" s="35">
        <f t="shared" ca="1" si="7"/>
        <v>54</v>
      </c>
      <c r="AH178" s="35" t="b">
        <f t="shared" ca="1" si="8"/>
        <v>0</v>
      </c>
      <c r="AI178" s="31"/>
      <c r="AJ178" s="31"/>
      <c r="AK178" s="31"/>
      <c r="AL178" s="32"/>
      <c r="AM178" s="64"/>
      <c r="AN178" s="64"/>
      <c r="AO178" s="30">
        <v>4966</v>
      </c>
      <c r="AP178" s="35">
        <f>VLOOKUP(AO178,'RawData'!A:K,8,FALSE)</f>
        <v>4</v>
      </c>
      <c r="AQ178" s="45" t="str">
        <f>VLOOKUP(AO178,'RawData'!A:K,9,FALSE)</f>
        <v>Sì</v>
      </c>
      <c r="AR178" s="31"/>
      <c r="AS178" s="32"/>
      <c r="AT178" s="64"/>
      <c r="AU178" s="30">
        <v>4966</v>
      </c>
      <c r="AV178" s="31" t="str">
        <f>VLOOKUP(AU178,'RawData'!A:K,11)</f>
        <v>Sì</v>
      </c>
      <c r="AW178" s="31">
        <f>VLOOKUP(AU178,A:K,6,FALSE)</f>
        <v>921</v>
      </c>
      <c r="AX178" s="31"/>
      <c r="AY178" s="31"/>
      <c r="AZ178" s="32"/>
      <c r="BA178" s="64"/>
      <c r="BB178" s="64"/>
      <c r="BC178" s="55">
        <v>4966</v>
      </c>
      <c r="BD178" s="31" t="str">
        <f>VLOOKUP(BC178,'RawData'!A:K,11,FALSE)</f>
        <v>Sì</v>
      </c>
      <c r="BE178" s="31">
        <f>VLOOKUP(BC178,A:K,6,FALSE)</f>
        <v>921</v>
      </c>
      <c r="BF178" s="31"/>
      <c r="BG178" s="31"/>
      <c r="BH178" s="31"/>
      <c r="BI178" s="56"/>
      <c r="BJ178" s="64"/>
      <c r="BK178" s="64"/>
      <c r="BL178" s="64"/>
      <c r="BM178" s="68" t="s">
        <v>526</v>
      </c>
      <c r="BO178" s="64" t="str">
        <v>Cerveteri</v>
      </c>
      <c r="BP178" s="64" t="str">
        <f>VLOOKUP(BO178,BM:BM,1,FALSE)</f>
        <v>Cerveteri</v>
      </c>
    </row>
    <row r="179" spans="1:68" ht="15" hidden="1">
      <c r="A179" s="12">
        <v>5079</v>
      </c>
      <c r="B179" s="3" t="s">
        <v>177</v>
      </c>
      <c r="C179" s="3" t="s">
        <v>84</v>
      </c>
      <c r="D179" s="23" t="s">
        <v>21</v>
      </c>
      <c r="E179" s="14">
        <v>5</v>
      </c>
      <c r="F179" s="14">
        <v>748</v>
      </c>
      <c r="G179" s="4">
        <v>22174</v>
      </c>
      <c r="H179" s="10">
        <v>8</v>
      </c>
      <c r="I179" s="2" t="s">
        <v>15</v>
      </c>
      <c r="J179" s="2" t="s">
        <v>15</v>
      </c>
      <c r="K179" s="2" t="s">
        <v>15</v>
      </c>
      <c r="L179" s="1"/>
      <c r="M179" s="64"/>
      <c r="N179" s="64"/>
      <c r="O179" s="64"/>
      <c r="P179" s="64">
        <f ca="1"/>
        <v>4246</v>
      </c>
      <c r="Q179" s="64" t="str">
        <f ca="1"/>
        <v>Lanciano</v>
      </c>
      <c r="R179" s="64" t="str">
        <f ca="1"/>
        <v>CH</v>
      </c>
      <c r="S179" s="64"/>
      <c r="T179" s="64"/>
      <c r="U179" s="30">
        <v>4885</v>
      </c>
      <c r="V179" s="31">
        <f>SUMIF('RawData'!A:A,Operative_Fabio_Mencio!U179,'RawData'!F:F)</f>
        <v>832</v>
      </c>
      <c r="W179" s="31"/>
      <c r="X179" s="31" t="b">
        <f t="shared" si="6"/>
        <v>1</v>
      </c>
      <c r="Y179" s="32"/>
      <c r="Z179" s="31"/>
      <c r="AA179" s="31">
        <v>4885</v>
      </c>
      <c r="AB179" s="31" t="str">
        <f>VLOOKUP(Operative_Fabio_Mencio!AA179,'RawData'!A:K,9,FALSE)</f>
        <v>No</v>
      </c>
      <c r="AC179" s="31"/>
      <c r="AD179" s="32"/>
      <c r="AE179" s="31">
        <v>4885</v>
      </c>
      <c r="AF179" s="34">
        <f>VLOOKUP(Operative_Fabio_Mencio!AA179,'RawData'!A:K,7,FALSE)</f>
        <v>25520</v>
      </c>
      <c r="AG179" s="35">
        <f t="shared" ca="1" si="7"/>
        <v>56</v>
      </c>
      <c r="AH179" s="35" t="b">
        <f t="shared" ca="1" si="8"/>
        <v>0</v>
      </c>
      <c r="AI179" s="31"/>
      <c r="AJ179" s="31"/>
      <c r="AK179" s="31"/>
      <c r="AL179" s="32"/>
      <c r="AM179" s="64"/>
      <c r="AN179" s="64"/>
      <c r="AO179" s="30">
        <v>3192</v>
      </c>
      <c r="AP179" s="35">
        <f>VLOOKUP(AO179,'RawData'!A:K,8,FALSE)</f>
        <v>6</v>
      </c>
      <c r="AQ179" s="45" t="str">
        <f>VLOOKUP(AO179,'RawData'!A:K,9,FALSE)</f>
        <v>Sì</v>
      </c>
      <c r="AR179" s="31"/>
      <c r="AS179" s="32"/>
      <c r="AT179" s="64"/>
      <c r="AU179" s="30">
        <v>3192</v>
      </c>
      <c r="AV179" s="31" t="str">
        <f>VLOOKUP(AU179,'RawData'!A:K,11)</f>
        <v>Sì</v>
      </c>
      <c r="AW179" s="31">
        <f>VLOOKUP(AU179,A:K,6,FALSE)</f>
        <v>845</v>
      </c>
      <c r="AX179" s="31"/>
      <c r="AY179" s="31"/>
      <c r="AZ179" s="32"/>
      <c r="BA179" s="64"/>
      <c r="BB179" s="31"/>
      <c r="BC179" s="55">
        <v>3192</v>
      </c>
      <c r="BD179" s="31" t="str">
        <f>VLOOKUP(BC179,'RawData'!A:K,11,FALSE)</f>
        <v>Sì</v>
      </c>
      <c r="BE179" s="31">
        <f>VLOOKUP(BC179,A:K,6,FALSE)</f>
        <v>845</v>
      </c>
      <c r="BF179" s="31"/>
      <c r="BG179" s="31"/>
      <c r="BH179" s="31"/>
      <c r="BI179" s="56"/>
      <c r="BJ179" s="64"/>
      <c r="BK179" s="64"/>
      <c r="BL179" s="64"/>
      <c r="BM179" s="68" t="s">
        <v>527</v>
      </c>
      <c r="BO179" s="64" t="str">
        <v>Chieri</v>
      </c>
      <c r="BP179" s="64" t="str">
        <f>VLOOKUP(BO179,BM:BM,1,FALSE)</f>
        <v>Chieri</v>
      </c>
    </row>
    <row r="180" spans="1:68" ht="15" hidden="1">
      <c r="A180" s="12">
        <v>3286</v>
      </c>
      <c r="B180" s="3" t="s">
        <v>178</v>
      </c>
      <c r="C180" s="3" t="s">
        <v>20</v>
      </c>
      <c r="D180" s="23" t="s">
        <v>21</v>
      </c>
      <c r="E180" s="14">
        <v>11</v>
      </c>
      <c r="F180" s="14">
        <v>890</v>
      </c>
      <c r="G180" s="4">
        <v>26141</v>
      </c>
      <c r="H180" s="10">
        <v>8</v>
      </c>
      <c r="I180" s="2" t="s">
        <v>14</v>
      </c>
      <c r="J180" s="2" t="s">
        <v>15</v>
      </c>
      <c r="K180" s="2" t="s">
        <v>15</v>
      </c>
      <c r="L180" s="1"/>
      <c r="M180" s="64"/>
      <c r="N180" s="64"/>
      <c r="O180" s="64"/>
      <c r="P180" s="64">
        <f ca="1"/>
        <v>4353</v>
      </c>
      <c r="Q180" s="64" t="str">
        <f ca="1"/>
        <v>Cerveteri</v>
      </c>
      <c r="R180" s="64" t="str">
        <f ca="1"/>
        <v>RM</v>
      </c>
      <c r="S180" s="64"/>
      <c r="T180" s="64"/>
      <c r="U180" s="30">
        <v>4936</v>
      </c>
      <c r="V180" s="31">
        <f>SUMIF('RawData'!A:A,Operative_Fabio_Mencio!U180,'RawData'!F:F)</f>
        <v>570</v>
      </c>
      <c r="W180" s="31"/>
      <c r="X180" s="31" t="b">
        <f t="shared" si="6"/>
        <v>1</v>
      </c>
      <c r="Y180" s="32"/>
      <c r="Z180" s="31"/>
      <c r="AA180" s="31">
        <v>4936</v>
      </c>
      <c r="AB180" s="31" t="str">
        <f>VLOOKUP(Operative_Fabio_Mencio!AA180,'RawData'!A:K,9,FALSE)</f>
        <v>Sì</v>
      </c>
      <c r="AC180" s="31"/>
      <c r="AD180" s="32"/>
      <c r="AE180" s="31">
        <v>4936</v>
      </c>
      <c r="AF180" s="34">
        <f>VLOOKUP(Operative_Fabio_Mencio!AA180,'RawData'!A:K,7,FALSE)</f>
        <v>32326</v>
      </c>
      <c r="AG180" s="35">
        <f t="shared" ca="1" si="7"/>
        <v>37</v>
      </c>
      <c r="AH180" s="35" t="b">
        <f t="shared" ca="1" si="8"/>
        <v>0</v>
      </c>
      <c r="AI180" s="31"/>
      <c r="AJ180" s="31"/>
      <c r="AK180" s="31"/>
      <c r="AL180" s="32"/>
      <c r="AM180" s="64"/>
      <c r="AN180" s="64"/>
      <c r="AO180" s="30">
        <v>4597</v>
      </c>
      <c r="AP180" s="35">
        <f>VLOOKUP(AO180,'RawData'!A:K,8,FALSE)</f>
        <v>10</v>
      </c>
      <c r="AQ180" s="45" t="str">
        <f>VLOOKUP(AO180,'RawData'!A:K,9,FALSE)</f>
        <v>Sì</v>
      </c>
      <c r="AR180" s="31"/>
      <c r="AS180" s="32"/>
      <c r="AT180" s="64"/>
      <c r="AU180" s="30">
        <v>4597</v>
      </c>
      <c r="AV180" s="31" t="str">
        <f>VLOOKUP(AU180,'RawData'!A:K,11)</f>
        <v>No</v>
      </c>
      <c r="AW180" s="31">
        <f>VLOOKUP(AU180,A:K,6,FALSE)</f>
        <v>713</v>
      </c>
      <c r="AX180" s="31"/>
      <c r="AY180" s="31"/>
      <c r="AZ180" s="32"/>
      <c r="BA180" s="64"/>
      <c r="BB180" s="31"/>
      <c r="BC180" s="55">
        <v>4597</v>
      </c>
      <c r="BD180" s="31" t="str">
        <f>VLOOKUP(BC180,'RawData'!A:K,11,FALSE)</f>
        <v>Sì</v>
      </c>
      <c r="BE180" s="31">
        <f>VLOOKUP(BC180,A:K,6,FALSE)</f>
        <v>713</v>
      </c>
      <c r="BF180" s="31"/>
      <c r="BG180" s="31"/>
      <c r="BH180" s="31"/>
      <c r="BI180" s="56"/>
      <c r="BJ180" s="64"/>
      <c r="BK180" s="64"/>
      <c r="BL180" s="64"/>
      <c r="BM180" s="68" t="s">
        <v>528</v>
      </c>
      <c r="BO180" s="64" t="str">
        <v>Pinerolo</v>
      </c>
      <c r="BP180" s="64" t="str">
        <f>VLOOKUP(BO180,BM:BM,1,FALSE)</f>
        <v>Pinerolo</v>
      </c>
    </row>
    <row r="181" spans="1:68" ht="15" hidden="1">
      <c r="A181" s="12">
        <v>4885</v>
      </c>
      <c r="B181" s="3" t="s">
        <v>179</v>
      </c>
      <c r="C181" s="3" t="s">
        <v>17</v>
      </c>
      <c r="D181" s="23" t="s">
        <v>18</v>
      </c>
      <c r="E181" s="14">
        <v>10</v>
      </c>
      <c r="F181" s="14">
        <v>832</v>
      </c>
      <c r="G181" s="4">
        <v>25520</v>
      </c>
      <c r="H181" s="10">
        <v>4</v>
      </c>
      <c r="I181" s="2" t="s">
        <v>14</v>
      </c>
      <c r="J181" s="2" t="s">
        <v>14</v>
      </c>
      <c r="K181" s="2" t="s">
        <v>15</v>
      </c>
      <c r="L181" s="1"/>
      <c r="M181" s="64"/>
      <c r="N181" s="64"/>
      <c r="O181" s="64"/>
      <c r="P181" s="64">
        <f ca="1"/>
        <v>3700</v>
      </c>
      <c r="Q181" s="64" t="str">
        <f ca="1"/>
        <v>Chieri</v>
      </c>
      <c r="R181" s="64" t="str">
        <f ca="1"/>
        <v>TO</v>
      </c>
      <c r="S181" s="64"/>
      <c r="T181" s="64"/>
      <c r="U181" s="30">
        <v>2419</v>
      </c>
      <c r="V181" s="31">
        <f>SUMIF('RawData'!A:A,Operative_Fabio_Mencio!U181,'RawData'!F:F)</f>
        <v>13</v>
      </c>
      <c r="W181" s="31"/>
      <c r="X181" s="31" t="b">
        <f t="shared" si="6"/>
        <v>0</v>
      </c>
      <c r="Y181" s="32"/>
      <c r="Z181" s="31"/>
      <c r="AA181" s="31">
        <v>2419</v>
      </c>
      <c r="AB181" s="31" t="str">
        <f>VLOOKUP(Operative_Fabio_Mencio!AA181,'RawData'!A:K,9,FALSE)</f>
        <v>No</v>
      </c>
      <c r="AC181" s="31"/>
      <c r="AD181" s="32"/>
      <c r="AE181" s="31">
        <v>2419</v>
      </c>
      <c r="AF181" s="34">
        <f>VLOOKUP(Operative_Fabio_Mencio!AA181,'RawData'!A:K,7,FALSE)</f>
        <v>20899</v>
      </c>
      <c r="AG181" s="35">
        <f t="shared" ca="1" si="7"/>
        <v>69</v>
      </c>
      <c r="AH181" s="35" t="b">
        <f t="shared" ca="1" si="8"/>
        <v>0</v>
      </c>
      <c r="AI181" s="31"/>
      <c r="AJ181" s="31"/>
      <c r="AK181" s="31"/>
      <c r="AL181" s="32"/>
      <c r="AM181" s="64"/>
      <c r="AN181" s="64"/>
      <c r="AO181" s="30">
        <v>4894</v>
      </c>
      <c r="AP181" s="35">
        <f>VLOOKUP(AO181,'RawData'!A:K,8,FALSE)</f>
        <v>7</v>
      </c>
      <c r="AQ181" s="45" t="str">
        <f>VLOOKUP(AO181,'RawData'!A:K,9,FALSE)</f>
        <v>Sì</v>
      </c>
      <c r="AR181" s="31"/>
      <c r="AS181" s="32"/>
      <c r="AT181" s="64"/>
      <c r="AU181" s="30">
        <v>4894</v>
      </c>
      <c r="AV181" s="31" t="str">
        <f>VLOOKUP(AU181,'RawData'!A:K,11)</f>
        <v>Sì</v>
      </c>
      <c r="AW181" s="31">
        <f>VLOOKUP(AU181,A:K,6,FALSE)</f>
        <v>387</v>
      </c>
      <c r="AX181" s="31"/>
      <c r="AY181" s="31"/>
      <c r="AZ181" s="32"/>
      <c r="BA181" s="64"/>
      <c r="BB181" s="31"/>
      <c r="BC181" s="55">
        <v>4894</v>
      </c>
      <c r="BD181" s="31" t="str">
        <f>VLOOKUP(BC181,'RawData'!A:K,11,FALSE)</f>
        <v>Sì</v>
      </c>
      <c r="BE181" s="31">
        <f>VLOOKUP(BC181,A:K,6,FALSE)</f>
        <v>387</v>
      </c>
      <c r="BF181" s="31"/>
      <c r="BG181" s="31"/>
      <c r="BH181" s="31"/>
      <c r="BI181" s="56"/>
      <c r="BJ181" s="64"/>
      <c r="BK181" s="64"/>
      <c r="BL181" s="64"/>
      <c r="BM181" s="68" t="s">
        <v>529</v>
      </c>
      <c r="BO181" s="64" t="str">
        <v>Carini</v>
      </c>
      <c r="BP181" s="64" t="str">
        <f>VLOOKUP(BO181,BM:BM,1,FALSE)</f>
        <v>Carini</v>
      </c>
    </row>
    <row r="182" spans="1:68" ht="15" hidden="1">
      <c r="A182" s="12">
        <v>4936</v>
      </c>
      <c r="B182" s="3" t="s">
        <v>180</v>
      </c>
      <c r="C182" s="3" t="s">
        <v>43</v>
      </c>
      <c r="D182" s="23" t="s">
        <v>44</v>
      </c>
      <c r="E182" s="14">
        <v>3</v>
      </c>
      <c r="F182" s="14">
        <v>570</v>
      </c>
      <c r="G182" s="4">
        <v>32326</v>
      </c>
      <c r="H182" s="10">
        <v>5</v>
      </c>
      <c r="I182" s="2" t="s">
        <v>15</v>
      </c>
      <c r="J182" s="2" t="s">
        <v>14</v>
      </c>
      <c r="K182" s="2" t="s">
        <v>14</v>
      </c>
      <c r="L182" s="1"/>
      <c r="M182" s="64"/>
      <c r="N182" s="64"/>
      <c r="O182" s="64"/>
      <c r="P182" s="64">
        <f ca="1"/>
        <v>3685</v>
      </c>
      <c r="Q182" s="64" t="str">
        <f ca="1"/>
        <v>Pinerolo</v>
      </c>
      <c r="R182" s="64" t="str">
        <f ca="1"/>
        <v>TO</v>
      </c>
      <c r="S182" s="64"/>
      <c r="T182" s="64"/>
      <c r="U182" s="30">
        <v>4966</v>
      </c>
      <c r="V182" s="31">
        <f>SUMIF('RawData'!A:A,Operative_Fabio_Mencio!U182,'RawData'!F:F)</f>
        <v>921</v>
      </c>
      <c r="W182" s="31"/>
      <c r="X182" s="31" t="b">
        <f t="shared" si="6"/>
        <v>1</v>
      </c>
      <c r="Y182" s="32"/>
      <c r="Z182" s="31"/>
      <c r="AA182" s="31">
        <v>4966</v>
      </c>
      <c r="AB182" s="31" t="str">
        <f>VLOOKUP(Operative_Fabio_Mencio!AA182,'RawData'!A:K,9,FALSE)</f>
        <v>Sì</v>
      </c>
      <c r="AC182" s="31"/>
      <c r="AD182" s="32"/>
      <c r="AE182" s="31">
        <v>4966</v>
      </c>
      <c r="AF182" s="34">
        <f>VLOOKUP(Operative_Fabio_Mencio!AA182,'RawData'!A:K,7,FALSE)</f>
        <v>29222</v>
      </c>
      <c r="AG182" s="35">
        <f t="shared" ca="1" si="7"/>
        <v>46</v>
      </c>
      <c r="AH182" s="35" t="b">
        <f t="shared" ca="1" si="8"/>
        <v>0</v>
      </c>
      <c r="AI182" s="31"/>
      <c r="AJ182" s="31"/>
      <c r="AK182" s="31"/>
      <c r="AL182" s="32"/>
      <c r="AM182" s="64"/>
      <c r="AN182" s="64"/>
      <c r="AO182" s="30">
        <v>4105</v>
      </c>
      <c r="AP182" s="35">
        <f>VLOOKUP(AO182,'RawData'!A:K,8,FALSE)</f>
        <v>3</v>
      </c>
      <c r="AQ182" s="45" t="str">
        <f>VLOOKUP(AO182,'RawData'!A:K,9,FALSE)</f>
        <v>Sì</v>
      </c>
      <c r="AR182" s="31"/>
      <c r="AS182" s="32"/>
      <c r="AT182" s="64"/>
      <c r="AU182" s="30">
        <v>4105</v>
      </c>
      <c r="AV182" s="31" t="str">
        <f>VLOOKUP(AU182,'RawData'!A:K,11)</f>
        <v>Sì</v>
      </c>
      <c r="AW182" s="31">
        <f>VLOOKUP(AU182,A:K,6,FALSE)</f>
        <v>518</v>
      </c>
      <c r="AX182" s="31"/>
      <c r="AY182" s="31"/>
      <c r="AZ182" s="32"/>
      <c r="BA182" s="64"/>
      <c r="BB182" s="64"/>
      <c r="BC182" s="55">
        <v>4105</v>
      </c>
      <c r="BD182" s="31" t="str">
        <f>VLOOKUP(BC182,'RawData'!A:K,11,FALSE)</f>
        <v>Sì</v>
      </c>
      <c r="BE182" s="31">
        <f>VLOOKUP(BC182,A:K,6,FALSE)</f>
        <v>518</v>
      </c>
      <c r="BF182" s="31"/>
      <c r="BG182" s="31"/>
      <c r="BH182" s="31"/>
      <c r="BI182" s="56"/>
      <c r="BJ182" s="64"/>
      <c r="BK182" s="64"/>
      <c r="BL182" s="64"/>
      <c r="BM182" s="68" t="s">
        <v>530</v>
      </c>
      <c r="BO182" s="64" t="str">
        <v>Casale Monferrato</v>
      </c>
      <c r="BP182" s="64" t="str">
        <f>VLOOKUP(BO182,BM:BM,1,FALSE)</f>
        <v>Casale Monferrato</v>
      </c>
    </row>
    <row r="183" spans="1:68" ht="15" hidden="1">
      <c r="A183" s="12">
        <v>2419</v>
      </c>
      <c r="B183" s="3" t="s">
        <v>181</v>
      </c>
      <c r="C183" s="3" t="s">
        <v>35</v>
      </c>
      <c r="D183" s="23" t="s">
        <v>36</v>
      </c>
      <c r="E183" s="14">
        <v>14</v>
      </c>
      <c r="F183" s="14">
        <v>13</v>
      </c>
      <c r="G183" s="4">
        <v>20899</v>
      </c>
      <c r="H183" s="10">
        <v>4</v>
      </c>
      <c r="I183" s="2" t="s">
        <v>14</v>
      </c>
      <c r="J183" s="2" t="s">
        <v>15</v>
      </c>
      <c r="K183" s="2" t="s">
        <v>15</v>
      </c>
      <c r="L183" s="1"/>
      <c r="M183" s="64"/>
      <c r="N183" s="64"/>
      <c r="O183" s="64"/>
      <c r="P183" s="64">
        <f ca="1"/>
        <v>2509</v>
      </c>
      <c r="Q183" s="64" t="str">
        <f ca="1"/>
        <v>Carini</v>
      </c>
      <c r="R183" s="64" t="str">
        <f ca="1"/>
        <v>PA</v>
      </c>
      <c r="S183" s="64"/>
      <c r="T183" s="64"/>
      <c r="U183" s="30">
        <v>3192</v>
      </c>
      <c r="V183" s="31">
        <f>SUMIF('RawData'!A:A,Operative_Fabio_Mencio!U183,'RawData'!F:F)</f>
        <v>845</v>
      </c>
      <c r="W183" s="31"/>
      <c r="X183" s="31" t="b">
        <f t="shared" si="6"/>
        <v>1</v>
      </c>
      <c r="Y183" s="32"/>
      <c r="Z183" s="31"/>
      <c r="AA183" s="31">
        <v>3192</v>
      </c>
      <c r="AB183" s="31" t="str">
        <f>VLOOKUP(Operative_Fabio_Mencio!AA183,'RawData'!A:K,9,FALSE)</f>
        <v>Sì</v>
      </c>
      <c r="AC183" s="31"/>
      <c r="AD183" s="32"/>
      <c r="AE183" s="31">
        <v>3192</v>
      </c>
      <c r="AF183" s="34">
        <f>VLOOKUP(Operative_Fabio_Mencio!AA183,'RawData'!A:K,7,FALSE)</f>
        <v>33444</v>
      </c>
      <c r="AG183" s="35">
        <f t="shared" ca="1" si="7"/>
        <v>34</v>
      </c>
      <c r="AH183" s="35" t="b">
        <f t="shared" ca="1" si="8"/>
        <v>0</v>
      </c>
      <c r="AI183" s="31"/>
      <c r="AJ183" s="31"/>
      <c r="AK183" s="31"/>
      <c r="AL183" s="32"/>
      <c r="AM183" s="64"/>
      <c r="AN183" s="64"/>
      <c r="AO183" s="30">
        <v>2551</v>
      </c>
      <c r="AP183" s="35">
        <f>VLOOKUP(AO183,'RawData'!A:K,8,FALSE)</f>
        <v>5</v>
      </c>
      <c r="AQ183" s="45" t="str">
        <f>VLOOKUP(AO183,'RawData'!A:K,9,FALSE)</f>
        <v>Sì</v>
      </c>
      <c r="AR183" s="31"/>
      <c r="AS183" s="32"/>
      <c r="AT183" s="64"/>
      <c r="AU183" s="30">
        <v>2551</v>
      </c>
      <c r="AV183" s="31" t="str">
        <f>VLOOKUP(AU183,'RawData'!A:K,11)</f>
        <v>No</v>
      </c>
      <c r="AW183" s="31">
        <f>VLOOKUP(AU183,A:K,6,FALSE)</f>
        <v>20</v>
      </c>
      <c r="AX183" s="31"/>
      <c r="AY183" s="31"/>
      <c r="AZ183" s="32"/>
      <c r="BA183" s="64"/>
      <c r="BB183" s="31"/>
      <c r="BC183" s="55">
        <v>2551</v>
      </c>
      <c r="BD183" s="31" t="str">
        <f>VLOOKUP(BC183,'RawData'!A:K,11,FALSE)</f>
        <v>Sì</v>
      </c>
      <c r="BE183" s="31">
        <f>VLOOKUP(BC183,A:K,6,FALSE)</f>
        <v>20</v>
      </c>
      <c r="BF183" s="31"/>
      <c r="BG183" s="31"/>
      <c r="BH183" s="31"/>
      <c r="BI183" s="56"/>
      <c r="BJ183" s="64"/>
      <c r="BK183" s="64"/>
      <c r="BL183" s="64"/>
      <c r="BM183" s="68" t="s">
        <v>531</v>
      </c>
      <c r="BO183" s="64" t="str">
        <v>Pagani</v>
      </c>
      <c r="BP183" s="64" t="str">
        <f>VLOOKUP(BO183,BM:BM,1,FALSE)</f>
        <v>Pagani</v>
      </c>
    </row>
    <row r="184" spans="1:68" ht="15" hidden="1">
      <c r="A184" s="12">
        <v>4966</v>
      </c>
      <c r="B184" s="3" t="s">
        <v>182</v>
      </c>
      <c r="C184" s="3" t="s">
        <v>23</v>
      </c>
      <c r="D184" s="23" t="s">
        <v>24</v>
      </c>
      <c r="E184" s="14">
        <v>2</v>
      </c>
      <c r="F184" s="14">
        <v>921</v>
      </c>
      <c r="G184" s="4">
        <v>29222</v>
      </c>
      <c r="H184" s="10">
        <v>4</v>
      </c>
      <c r="I184" s="2" t="s">
        <v>15</v>
      </c>
      <c r="J184" s="2" t="s">
        <v>14</v>
      </c>
      <c r="K184" s="2" t="s">
        <v>15</v>
      </c>
      <c r="L184" s="1"/>
      <c r="M184" s="64"/>
      <c r="N184" s="64"/>
      <c r="O184" s="64"/>
      <c r="P184" s="64">
        <f ca="1"/>
        <v>2795</v>
      </c>
      <c r="Q184" s="64" t="str">
        <f ca="1"/>
        <v>Casale Monferrato</v>
      </c>
      <c r="R184" s="64" t="str">
        <f ca="1"/>
        <v>AL</v>
      </c>
      <c r="S184" s="64"/>
      <c r="T184" s="64"/>
      <c r="U184" s="30">
        <v>4597</v>
      </c>
      <c r="V184" s="31">
        <f>SUMIF('RawData'!A:A,Operative_Fabio_Mencio!U184,'RawData'!F:F)</f>
        <v>713</v>
      </c>
      <c r="W184" s="31"/>
      <c r="X184" s="31" t="b">
        <f t="shared" si="6"/>
        <v>1</v>
      </c>
      <c r="Y184" s="32"/>
      <c r="Z184" s="31"/>
      <c r="AA184" s="31">
        <v>4597</v>
      </c>
      <c r="AB184" s="31" t="str">
        <f>VLOOKUP(Operative_Fabio_Mencio!AA184,'RawData'!A:K,9,FALSE)</f>
        <v>Sì</v>
      </c>
      <c r="AC184" s="31"/>
      <c r="AD184" s="32"/>
      <c r="AE184" s="31">
        <v>4597</v>
      </c>
      <c r="AF184" s="34">
        <f>VLOOKUP(Operative_Fabio_Mencio!AA184,'RawData'!A:K,7,FALSE)</f>
        <v>21610</v>
      </c>
      <c r="AG184" s="35">
        <f t="shared" ca="1" si="7"/>
        <v>67</v>
      </c>
      <c r="AH184" s="35" t="b">
        <f t="shared" ca="1" si="8"/>
        <v>0</v>
      </c>
      <c r="AI184" s="31"/>
      <c r="AJ184" s="31"/>
      <c r="AK184" s="31"/>
      <c r="AL184" s="32"/>
      <c r="AM184" s="64"/>
      <c r="AN184" s="64"/>
      <c r="AO184" s="30">
        <v>4502</v>
      </c>
      <c r="AP184" s="35">
        <f>VLOOKUP(AO184,'RawData'!A:K,8,FALSE)</f>
        <v>3</v>
      </c>
      <c r="AQ184" s="45" t="str">
        <f>VLOOKUP(AO184,'RawData'!A:K,9,FALSE)</f>
        <v>Sì</v>
      </c>
      <c r="AR184" s="31"/>
      <c r="AS184" s="32"/>
      <c r="AT184" s="64"/>
      <c r="AU184" s="30">
        <v>4502</v>
      </c>
      <c r="AV184" s="31" t="str">
        <f>VLOOKUP(AU184,'RawData'!A:K,11)</f>
        <v>Sì</v>
      </c>
      <c r="AW184" s="31">
        <f>VLOOKUP(AU184,A:K,6,FALSE)</f>
        <v>397</v>
      </c>
      <c r="AX184" s="31"/>
      <c r="AY184" s="31"/>
      <c r="AZ184" s="32"/>
      <c r="BA184" s="64"/>
      <c r="BB184" s="31"/>
      <c r="BC184" s="55">
        <v>4502</v>
      </c>
      <c r="BD184" s="31" t="str">
        <f>VLOOKUP(BC184,'RawData'!A:K,11,FALSE)</f>
        <v>No</v>
      </c>
      <c r="BE184" s="31">
        <f>VLOOKUP(BC184,A:K,6,FALSE)</f>
        <v>397</v>
      </c>
      <c r="BF184" s="31"/>
      <c r="BG184" s="31"/>
      <c r="BH184" s="31"/>
      <c r="BI184" s="56"/>
      <c r="BJ184" s="64"/>
      <c r="BK184" s="64"/>
      <c r="BL184" s="64"/>
      <c r="BM184" s="68" t="s">
        <v>532</v>
      </c>
      <c r="BO184" s="64" t="str">
        <v>Arzano</v>
      </c>
      <c r="BP184" s="64" t="str">
        <f>VLOOKUP(BO184,BM:BM,1,FALSE)</f>
        <v>Arzano</v>
      </c>
    </row>
    <row r="185" spans="1:68" ht="15" hidden="1">
      <c r="A185" s="12">
        <v>3192</v>
      </c>
      <c r="B185" s="3" t="s">
        <v>183</v>
      </c>
      <c r="C185" s="3" t="s">
        <v>57</v>
      </c>
      <c r="D185" s="23" t="s">
        <v>39</v>
      </c>
      <c r="E185" s="14">
        <v>12</v>
      </c>
      <c r="F185" s="14">
        <v>845</v>
      </c>
      <c r="G185" s="4">
        <v>33444</v>
      </c>
      <c r="H185" s="10">
        <v>6</v>
      </c>
      <c r="I185" s="2" t="s">
        <v>15</v>
      </c>
      <c r="J185" s="2" t="s">
        <v>14</v>
      </c>
      <c r="K185" s="2" t="s">
        <v>15</v>
      </c>
      <c r="L185" s="1"/>
      <c r="M185" s="64"/>
      <c r="N185" s="64"/>
      <c r="O185" s="64"/>
      <c r="P185" s="64">
        <f ca="1"/>
        <v>2496</v>
      </c>
      <c r="Q185" s="64" t="str">
        <f ca="1"/>
        <v>Pagani</v>
      </c>
      <c r="R185" s="64" t="str">
        <f ca="1"/>
        <v>SA</v>
      </c>
      <c r="S185" s="64"/>
      <c r="T185" s="64"/>
      <c r="U185" s="30">
        <v>4894</v>
      </c>
      <c r="V185" s="31">
        <f>SUMIF('RawData'!A:A,Operative_Fabio_Mencio!U185,'RawData'!F:F)</f>
        <v>387</v>
      </c>
      <c r="W185" s="31"/>
      <c r="X185" s="31" t="b">
        <f t="shared" si="6"/>
        <v>0</v>
      </c>
      <c r="Y185" s="32"/>
      <c r="Z185" s="31"/>
      <c r="AA185" s="31">
        <v>4894</v>
      </c>
      <c r="AB185" s="31" t="str">
        <f>VLOOKUP(Operative_Fabio_Mencio!AA185,'RawData'!A:K,9,FALSE)</f>
        <v>Sì</v>
      </c>
      <c r="AC185" s="31"/>
      <c r="AD185" s="32"/>
      <c r="AE185" s="31">
        <v>4894</v>
      </c>
      <c r="AF185" s="34">
        <f>VLOOKUP(Operative_Fabio_Mencio!AA185,'RawData'!A:K,7,FALSE)</f>
        <v>27818</v>
      </c>
      <c r="AG185" s="35">
        <f t="shared" ca="1" si="7"/>
        <v>50</v>
      </c>
      <c r="AH185" s="35" t="b">
        <f t="shared" ca="1" si="8"/>
        <v>0</v>
      </c>
      <c r="AI185" s="31"/>
      <c r="AJ185" s="31"/>
      <c r="AK185" s="31"/>
      <c r="AL185" s="32"/>
      <c r="AM185" s="64"/>
      <c r="AN185" s="64"/>
      <c r="AO185" s="30">
        <v>2838</v>
      </c>
      <c r="AP185" s="35">
        <f>VLOOKUP(AO185,'RawData'!A:K,8,FALSE)</f>
        <v>3</v>
      </c>
      <c r="AQ185" s="45" t="str">
        <f>VLOOKUP(AO185,'RawData'!A:K,9,FALSE)</f>
        <v>Sì</v>
      </c>
      <c r="AR185" s="31"/>
      <c r="AS185" s="32"/>
      <c r="AT185" s="64"/>
      <c r="AU185" s="30">
        <v>2838</v>
      </c>
      <c r="AV185" s="31" t="str">
        <f>VLOOKUP(AU185,'RawData'!A:K,11)</f>
        <v>No</v>
      </c>
      <c r="AW185" s="31">
        <f>VLOOKUP(AU185,A:K,6,FALSE)</f>
        <v>804</v>
      </c>
      <c r="AX185" s="31"/>
      <c r="AY185" s="31"/>
      <c r="AZ185" s="32"/>
      <c r="BA185" s="64"/>
      <c r="BB185" s="31"/>
      <c r="BC185" s="55">
        <v>2838</v>
      </c>
      <c r="BD185" s="31" t="str">
        <f>VLOOKUP(BC185,'RawData'!A:K,11,FALSE)</f>
        <v>No</v>
      </c>
      <c r="BE185" s="31">
        <f>VLOOKUP(BC185,A:K,6,FALSE)</f>
        <v>804</v>
      </c>
      <c r="BF185" s="31"/>
      <c r="BG185" s="31"/>
      <c r="BH185" s="31"/>
      <c r="BI185" s="56"/>
      <c r="BJ185" s="64"/>
      <c r="BK185" s="64"/>
      <c r="BL185" s="64"/>
      <c r="BM185" s="68" t="s">
        <v>533</v>
      </c>
      <c r="BO185" s="64" t="str">
        <v>Riccione</v>
      </c>
      <c r="BP185" s="64" t="str">
        <f>VLOOKUP(BO185,BM:BM,1,FALSE)</f>
        <v>Riccione</v>
      </c>
    </row>
    <row r="186" spans="1:68" ht="15" hidden="1">
      <c r="A186" s="12">
        <v>4597</v>
      </c>
      <c r="B186" s="3" t="s">
        <v>184</v>
      </c>
      <c r="C186" s="3" t="s">
        <v>38</v>
      </c>
      <c r="D186" s="23" t="s">
        <v>39</v>
      </c>
      <c r="E186" s="14">
        <v>8</v>
      </c>
      <c r="F186" s="14">
        <v>713</v>
      </c>
      <c r="G186" s="4">
        <v>21610</v>
      </c>
      <c r="H186" s="10">
        <v>10</v>
      </c>
      <c r="I186" s="2" t="s">
        <v>15</v>
      </c>
      <c r="J186" s="2" t="s">
        <v>14</v>
      </c>
      <c r="K186" s="2" t="s">
        <v>15</v>
      </c>
      <c r="L186" s="1"/>
      <c r="M186" s="64"/>
      <c r="N186" s="64"/>
      <c r="O186" s="64"/>
      <c r="P186" s="64">
        <f ca="1"/>
        <v>3004</v>
      </c>
      <c r="Q186" s="64" t="str">
        <f ca="1"/>
        <v>Arzano</v>
      </c>
      <c r="R186" s="64" t="str">
        <f ca="1"/>
        <v>NA</v>
      </c>
      <c r="S186" s="64"/>
      <c r="T186" s="64"/>
      <c r="U186" s="30">
        <v>4105</v>
      </c>
      <c r="V186" s="31">
        <f>SUMIF('RawData'!A:A,Operative_Fabio_Mencio!U186,'RawData'!F:F)</f>
        <v>518</v>
      </c>
      <c r="W186" s="31"/>
      <c r="X186" s="31" t="b">
        <f t="shared" si="6"/>
        <v>1</v>
      </c>
      <c r="Y186" s="32"/>
      <c r="Z186" s="31"/>
      <c r="AA186" s="31">
        <v>4105</v>
      </c>
      <c r="AB186" s="31" t="str">
        <f>VLOOKUP(Operative_Fabio_Mencio!AA186,'RawData'!A:K,9,FALSE)</f>
        <v>Sì</v>
      </c>
      <c r="AC186" s="31"/>
      <c r="AD186" s="32"/>
      <c r="AE186" s="31">
        <v>4105</v>
      </c>
      <c r="AF186" s="34">
        <f>VLOOKUP(Operative_Fabio_Mencio!AA186,'RawData'!A:K,7,FALSE)</f>
        <v>24029</v>
      </c>
      <c r="AG186" s="35">
        <f t="shared" ca="1" si="7"/>
        <v>60</v>
      </c>
      <c r="AH186" s="35" t="b">
        <f t="shared" ca="1" si="8"/>
        <v>0</v>
      </c>
      <c r="AI186" s="31"/>
      <c r="AJ186" s="31"/>
      <c r="AK186" s="31"/>
      <c r="AL186" s="32"/>
      <c r="AM186" s="64"/>
      <c r="AN186" s="64"/>
      <c r="AO186" s="30">
        <v>4290</v>
      </c>
      <c r="AP186" s="35">
        <f>VLOOKUP(AO186,'RawData'!A:K,8,FALSE)</f>
        <v>9</v>
      </c>
      <c r="AQ186" s="45" t="str">
        <f>VLOOKUP(AO186,'RawData'!A:K,9,FALSE)</f>
        <v>No</v>
      </c>
      <c r="AR186" s="31"/>
      <c r="AS186" s="32"/>
      <c r="AT186" s="64"/>
      <c r="AU186" s="30">
        <v>4290</v>
      </c>
      <c r="AV186" s="31" t="str">
        <f>VLOOKUP(AU186,'RawData'!A:K,11)</f>
        <v>Sì</v>
      </c>
      <c r="AW186" s="31">
        <f>VLOOKUP(AU186,A:K,6,FALSE)</f>
        <v>83</v>
      </c>
      <c r="AX186" s="31"/>
      <c r="AY186" s="31"/>
      <c r="AZ186" s="32"/>
      <c r="BA186" s="64"/>
      <c r="BB186" s="31"/>
      <c r="BC186" s="55">
        <v>4290</v>
      </c>
      <c r="BD186" s="31" t="str">
        <f>VLOOKUP(BC186,'RawData'!A:K,11,FALSE)</f>
        <v>No</v>
      </c>
      <c r="BE186" s="31">
        <f>VLOOKUP(BC186,A:K,6,FALSE)</f>
        <v>83</v>
      </c>
      <c r="BF186" s="31"/>
      <c r="BG186" s="31"/>
      <c r="BH186" s="31"/>
      <c r="BI186" s="56"/>
      <c r="BJ186" s="64"/>
      <c r="BK186" s="64"/>
      <c r="BL186" s="64"/>
      <c r="BM186" s="68" t="s">
        <v>534</v>
      </c>
      <c r="BO186" s="64" t="str">
        <v>Gorizia</v>
      </c>
      <c r="BP186" s="64" t="str">
        <f>VLOOKUP(BO186,BM:BM,1,FALSE)</f>
        <v>Gorizia</v>
      </c>
    </row>
    <row r="187" spans="1:68" ht="15" hidden="1">
      <c r="A187" s="12">
        <v>4894</v>
      </c>
      <c r="B187" s="3" t="s">
        <v>185</v>
      </c>
      <c r="C187" s="3" t="s">
        <v>23</v>
      </c>
      <c r="D187" s="23" t="s">
        <v>24</v>
      </c>
      <c r="E187" s="14">
        <v>6</v>
      </c>
      <c r="F187" s="14">
        <v>387</v>
      </c>
      <c r="G187" s="4">
        <v>27818</v>
      </c>
      <c r="H187" s="10">
        <v>7</v>
      </c>
      <c r="I187" s="2" t="s">
        <v>15</v>
      </c>
      <c r="J187" s="2" t="s">
        <v>15</v>
      </c>
      <c r="K187" s="2" t="s">
        <v>15</v>
      </c>
      <c r="L187" s="1"/>
      <c r="M187" s="64"/>
      <c r="N187" s="64"/>
      <c r="O187" s="64"/>
      <c r="P187" s="64">
        <f ca="1"/>
        <v>2330</v>
      </c>
      <c r="Q187" s="64" t="str">
        <f ca="1"/>
        <v>Riccione</v>
      </c>
      <c r="R187" s="64" t="str">
        <f ca="1"/>
        <v>RN</v>
      </c>
      <c r="S187" s="64"/>
      <c r="T187" s="64"/>
      <c r="U187" s="30">
        <v>2551</v>
      </c>
      <c r="V187" s="31">
        <f>SUMIF('RawData'!A:A,Operative_Fabio_Mencio!U187,'RawData'!F:F)</f>
        <v>20</v>
      </c>
      <c r="W187" s="31"/>
      <c r="X187" s="31" t="b">
        <f t="shared" si="6"/>
        <v>0</v>
      </c>
      <c r="Y187" s="32"/>
      <c r="Z187" s="31"/>
      <c r="AA187" s="31">
        <v>2551</v>
      </c>
      <c r="AB187" s="31" t="str">
        <f>VLOOKUP(Operative_Fabio_Mencio!AA187,'RawData'!A:K,9,FALSE)</f>
        <v>Sì</v>
      </c>
      <c r="AC187" s="31"/>
      <c r="AD187" s="32"/>
      <c r="AE187" s="31">
        <v>2551</v>
      </c>
      <c r="AF187" s="34">
        <f>VLOOKUP(Operative_Fabio_Mencio!AA187,'RawData'!A:K,7,FALSE)</f>
        <v>34817</v>
      </c>
      <c r="AG187" s="35">
        <f t="shared" ca="1" si="7"/>
        <v>31</v>
      </c>
      <c r="AH187" s="35" t="b">
        <f t="shared" ca="1" si="8"/>
        <v>0</v>
      </c>
      <c r="AI187" s="31"/>
      <c r="AJ187" s="31"/>
      <c r="AK187" s="31"/>
      <c r="AL187" s="32"/>
      <c r="AM187" s="64"/>
      <c r="AN187" s="64"/>
      <c r="AO187" s="30">
        <v>2899</v>
      </c>
      <c r="AP187" s="35">
        <f>VLOOKUP(AO187,'RawData'!A:K,8,FALSE)</f>
        <v>6</v>
      </c>
      <c r="AQ187" s="45" t="str">
        <f>VLOOKUP(AO187,'RawData'!A:K,9,FALSE)</f>
        <v>Sì</v>
      </c>
      <c r="AR187" s="31"/>
      <c r="AS187" s="32"/>
      <c r="AT187" s="64"/>
      <c r="AU187" s="30">
        <v>2899</v>
      </c>
      <c r="AV187" s="31" t="str">
        <f>VLOOKUP(AU187,'RawData'!A:K,11)</f>
        <v>No</v>
      </c>
      <c r="AW187" s="31">
        <f>VLOOKUP(AU187,A:K,6,FALSE)</f>
        <v>23</v>
      </c>
      <c r="AX187" s="31"/>
      <c r="AY187" s="31"/>
      <c r="AZ187" s="32"/>
      <c r="BA187" s="64"/>
      <c r="BB187" s="31"/>
      <c r="BC187" s="55">
        <v>2899</v>
      </c>
      <c r="BD187" s="31" t="str">
        <f>VLOOKUP(BC187,'RawData'!A:K,11,FALSE)</f>
        <v>No</v>
      </c>
      <c r="BE187" s="31">
        <f>VLOOKUP(BC187,A:K,6,FALSE)</f>
        <v>23</v>
      </c>
      <c r="BF187" s="31"/>
      <c r="BG187" s="31"/>
      <c r="BH187" s="31"/>
      <c r="BI187" s="56"/>
      <c r="BJ187" s="64"/>
      <c r="BK187" s="64"/>
      <c r="BL187" s="64"/>
      <c r="BM187" s="68" t="s">
        <v>535</v>
      </c>
      <c r="BO187" s="64" t="str">
        <v>Casalecchio di Reno</v>
      </c>
      <c r="BP187" s="64" t="str">
        <f>VLOOKUP(BO187,BM:BM,1,FALSE)</f>
        <v>Casalecchio di Reno</v>
      </c>
    </row>
    <row r="188" spans="1:68" ht="15" hidden="1">
      <c r="A188" s="12">
        <v>4105</v>
      </c>
      <c r="B188" s="3" t="s">
        <v>186</v>
      </c>
      <c r="C188" s="3" t="s">
        <v>41</v>
      </c>
      <c r="D188" s="23" t="s">
        <v>27</v>
      </c>
      <c r="E188" s="14">
        <v>12</v>
      </c>
      <c r="F188" s="14">
        <v>518</v>
      </c>
      <c r="G188" s="4">
        <v>24029</v>
      </c>
      <c r="H188" s="10">
        <v>3</v>
      </c>
      <c r="I188" s="2" t="s">
        <v>15</v>
      </c>
      <c r="J188" s="2" t="s">
        <v>14</v>
      </c>
      <c r="K188" s="2" t="s">
        <v>15</v>
      </c>
      <c r="L188" s="1"/>
      <c r="M188" s="64"/>
      <c r="N188" s="64"/>
      <c r="O188" s="64"/>
      <c r="P188" s="64">
        <f ca="1"/>
        <v>4858</v>
      </c>
      <c r="Q188" s="64" t="str">
        <f ca="1"/>
        <v>Gorizia</v>
      </c>
      <c r="R188" s="64" t="str">
        <f ca="1"/>
        <v>GO</v>
      </c>
      <c r="S188" s="64"/>
      <c r="T188" s="64"/>
      <c r="U188" s="30">
        <v>4502</v>
      </c>
      <c r="V188" s="31">
        <f>SUMIF('RawData'!A:A,Operative_Fabio_Mencio!U188,'RawData'!F:F)</f>
        <v>397</v>
      </c>
      <c r="W188" s="31"/>
      <c r="X188" s="31" t="b">
        <f t="shared" si="6"/>
        <v>0</v>
      </c>
      <c r="Y188" s="32"/>
      <c r="Z188" s="31"/>
      <c r="AA188" s="31">
        <v>4502</v>
      </c>
      <c r="AB188" s="31" t="str">
        <f>VLOOKUP(Operative_Fabio_Mencio!AA188,'RawData'!A:K,9,FALSE)</f>
        <v>Sì</v>
      </c>
      <c r="AC188" s="31"/>
      <c r="AD188" s="32"/>
      <c r="AE188" s="31">
        <v>4502</v>
      </c>
      <c r="AF188" s="34">
        <f>VLOOKUP(Operative_Fabio_Mencio!AA188,'RawData'!A:K,7,FALSE)</f>
        <v>22972</v>
      </c>
      <c r="AG188" s="35">
        <f t="shared" ca="1" si="7"/>
        <v>63</v>
      </c>
      <c r="AH188" s="35" t="b">
        <f t="shared" ca="1" si="8"/>
        <v>0</v>
      </c>
      <c r="AI188" s="31"/>
      <c r="AJ188" s="31"/>
      <c r="AK188" s="31"/>
      <c r="AL188" s="32"/>
      <c r="AM188" s="64"/>
      <c r="AN188" s="64"/>
      <c r="AO188" s="30">
        <v>4152</v>
      </c>
      <c r="AP188" s="35">
        <f>VLOOKUP(AO188,'RawData'!A:K,8,FALSE)</f>
        <v>1</v>
      </c>
      <c r="AQ188" s="45" t="str">
        <f>VLOOKUP(AO188,'RawData'!A:K,9,FALSE)</f>
        <v>No</v>
      </c>
      <c r="AR188" s="31"/>
      <c r="AS188" s="32"/>
      <c r="AT188" s="64"/>
      <c r="AU188" s="30">
        <v>4152</v>
      </c>
      <c r="AV188" s="31" t="str">
        <f>VLOOKUP(AU188,'RawData'!A:K,11)</f>
        <v>Sì</v>
      </c>
      <c r="AW188" s="31">
        <f>VLOOKUP(AU188,A:K,6,FALSE)</f>
        <v>869</v>
      </c>
      <c r="AX188" s="31"/>
      <c r="AY188" s="31"/>
      <c r="AZ188" s="32"/>
      <c r="BA188" s="64"/>
      <c r="BB188" s="31"/>
      <c r="BC188" s="55">
        <v>4152</v>
      </c>
      <c r="BD188" s="31" t="str">
        <f>VLOOKUP(BC188,'RawData'!A:K,11,FALSE)</f>
        <v>Sì</v>
      </c>
      <c r="BE188" s="31">
        <f>VLOOKUP(BC188,A:K,6,FALSE)</f>
        <v>869</v>
      </c>
      <c r="BF188" s="31"/>
      <c r="BG188" s="31"/>
      <c r="BH188" s="31"/>
      <c r="BI188" s="56"/>
      <c r="BJ188" s="64"/>
      <c r="BK188" s="64"/>
      <c r="BL188" s="64"/>
      <c r="BM188" s="68" t="s">
        <v>536</v>
      </c>
      <c r="BO188" s="64" t="str">
        <v>Conegliano</v>
      </c>
      <c r="BP188" s="64" t="str">
        <f>VLOOKUP(BO188,BM:BM,1,FALSE)</f>
        <v>Conegliano</v>
      </c>
    </row>
    <row r="189" spans="1:68" ht="15" hidden="1">
      <c r="A189" s="12">
        <v>2551</v>
      </c>
      <c r="B189" s="3" t="s">
        <v>187</v>
      </c>
      <c r="C189" s="3" t="s">
        <v>41</v>
      </c>
      <c r="D189" s="23" t="s">
        <v>27</v>
      </c>
      <c r="E189" s="14">
        <v>13</v>
      </c>
      <c r="F189" s="14">
        <v>20</v>
      </c>
      <c r="G189" s="4">
        <v>34817</v>
      </c>
      <c r="H189" s="10">
        <v>5</v>
      </c>
      <c r="I189" s="2" t="s">
        <v>15</v>
      </c>
      <c r="J189" s="2" t="s">
        <v>14</v>
      </c>
      <c r="K189" s="2" t="s">
        <v>15</v>
      </c>
      <c r="L189" s="1"/>
      <c r="M189" s="64"/>
      <c r="N189" s="64"/>
      <c r="O189" s="64"/>
      <c r="P189" s="64">
        <f ca="1"/>
        <v>5256</v>
      </c>
      <c r="Q189" s="64" t="str">
        <f ca="1"/>
        <v>Casalecchio di Reno</v>
      </c>
      <c r="R189" s="64" t="str">
        <f ca="1"/>
        <v>BO</v>
      </c>
      <c r="S189" s="64"/>
      <c r="T189" s="64"/>
      <c r="U189" s="30">
        <v>2838</v>
      </c>
      <c r="V189" s="31">
        <f>SUMIF('RawData'!A:A,Operative_Fabio_Mencio!U189,'RawData'!F:F)</f>
        <v>804</v>
      </c>
      <c r="W189" s="31"/>
      <c r="X189" s="31" t="b">
        <f t="shared" si="6"/>
        <v>1</v>
      </c>
      <c r="Y189" s="32"/>
      <c r="Z189" s="31"/>
      <c r="AA189" s="31">
        <v>2838</v>
      </c>
      <c r="AB189" s="31" t="str">
        <f>VLOOKUP(Operative_Fabio_Mencio!AA189,'RawData'!A:K,9,FALSE)</f>
        <v>Sì</v>
      </c>
      <c r="AC189" s="31"/>
      <c r="AD189" s="32"/>
      <c r="AE189" s="31">
        <v>2838</v>
      </c>
      <c r="AF189" s="34">
        <f>VLOOKUP(Operative_Fabio_Mencio!AA189,'RawData'!A:K,7,FALSE)</f>
        <v>25342</v>
      </c>
      <c r="AG189" s="35">
        <f t="shared" ca="1" si="7"/>
        <v>57</v>
      </c>
      <c r="AH189" s="35" t="b">
        <f t="shared" ca="1" si="8"/>
        <v>0</v>
      </c>
      <c r="AI189" s="31"/>
      <c r="AJ189" s="31"/>
      <c r="AK189" s="31"/>
      <c r="AL189" s="32"/>
      <c r="AM189" s="64"/>
      <c r="AN189" s="64"/>
      <c r="AO189" s="30">
        <v>2514</v>
      </c>
      <c r="AP189" s="35">
        <f>VLOOKUP(AO189,'RawData'!A:K,8,FALSE)</f>
        <v>3</v>
      </c>
      <c r="AQ189" s="45" t="str">
        <f>VLOOKUP(AO189,'RawData'!A:K,9,FALSE)</f>
        <v>Sì</v>
      </c>
      <c r="AR189" s="31"/>
      <c r="AS189" s="32"/>
      <c r="AT189" s="64"/>
      <c r="AU189" s="30">
        <v>2514</v>
      </c>
      <c r="AV189" s="31" t="str">
        <f>VLOOKUP(AU189,'RawData'!A:K,11)</f>
        <v>No</v>
      </c>
      <c r="AW189" s="31">
        <f>VLOOKUP(AU189,A:K,6,FALSE)</f>
        <v>776</v>
      </c>
      <c r="AX189" s="31"/>
      <c r="AY189" s="31"/>
      <c r="AZ189" s="32"/>
      <c r="BA189" s="64"/>
      <c r="BB189" s="31"/>
      <c r="BC189" s="55">
        <v>2514</v>
      </c>
      <c r="BD189" s="31" t="str">
        <f>VLOOKUP(BC189,'RawData'!A:K,11,FALSE)</f>
        <v>Sì</v>
      </c>
      <c r="BE189" s="31">
        <f>VLOOKUP(BC189,A:K,6,FALSE)</f>
        <v>776</v>
      </c>
      <c r="BF189" s="31"/>
      <c r="BG189" s="31"/>
      <c r="BH189" s="31"/>
      <c r="BI189" s="56"/>
      <c r="BJ189" s="64"/>
      <c r="BK189" s="64"/>
      <c r="BL189" s="64"/>
      <c r="BM189" s="68" t="s">
        <v>537</v>
      </c>
      <c r="BO189" s="64" t="str">
        <v>Cento</v>
      </c>
      <c r="BP189" s="64" t="str">
        <f>VLOOKUP(BO189,BM:BM,1,FALSE)</f>
        <v>Cento</v>
      </c>
    </row>
    <row r="190" spans="1:68" ht="15" hidden="1">
      <c r="A190" s="12">
        <v>4502</v>
      </c>
      <c r="B190" s="3" t="s">
        <v>188</v>
      </c>
      <c r="C190" s="3" t="s">
        <v>23</v>
      </c>
      <c r="D190" s="23" t="s">
        <v>24</v>
      </c>
      <c r="E190" s="14">
        <v>15</v>
      </c>
      <c r="F190" s="14">
        <v>397</v>
      </c>
      <c r="G190" s="4">
        <v>22972</v>
      </c>
      <c r="H190" s="10">
        <v>3</v>
      </c>
      <c r="I190" s="2" t="s">
        <v>15</v>
      </c>
      <c r="J190" s="2" t="s">
        <v>15</v>
      </c>
      <c r="K190" s="2" t="s">
        <v>14</v>
      </c>
      <c r="L190" s="1"/>
      <c r="M190" s="64"/>
      <c r="N190" s="64"/>
      <c r="O190" s="64"/>
      <c r="P190" s="64">
        <f ca="1"/>
        <v>3894</v>
      </c>
      <c r="Q190" s="64" t="str">
        <f ca="1"/>
        <v>Conegliano</v>
      </c>
      <c r="R190" s="64" t="str">
        <f ca="1"/>
        <v>TV</v>
      </c>
      <c r="S190" s="64"/>
      <c r="T190" s="64"/>
      <c r="U190" s="30">
        <v>4290</v>
      </c>
      <c r="V190" s="31">
        <f>SUMIF('RawData'!A:A,Operative_Fabio_Mencio!U190,'RawData'!F:F)</f>
        <v>83</v>
      </c>
      <c r="W190" s="31"/>
      <c r="X190" s="31" t="b">
        <f t="shared" si="6"/>
        <v>0</v>
      </c>
      <c r="Y190" s="32"/>
      <c r="Z190" s="31"/>
      <c r="AA190" s="31">
        <v>4290</v>
      </c>
      <c r="AB190" s="31" t="str">
        <f>VLOOKUP(Operative_Fabio_Mencio!AA190,'RawData'!A:K,9,FALSE)</f>
        <v>No</v>
      </c>
      <c r="AC190" s="31"/>
      <c r="AD190" s="32"/>
      <c r="AE190" s="31">
        <v>4290</v>
      </c>
      <c r="AF190" s="34">
        <f>VLOOKUP(Operative_Fabio_Mencio!AA190,'RawData'!A:K,7,FALSE)</f>
        <v>25529</v>
      </c>
      <c r="AG190" s="35">
        <f t="shared" ca="1" si="7"/>
        <v>56</v>
      </c>
      <c r="AH190" s="35" t="b">
        <f t="shared" ca="1" si="8"/>
        <v>0</v>
      </c>
      <c r="AI190" s="31"/>
      <c r="AJ190" s="31"/>
      <c r="AK190" s="31"/>
      <c r="AL190" s="32"/>
      <c r="AM190" s="64"/>
      <c r="AN190" s="64"/>
      <c r="AO190" s="30">
        <v>4602</v>
      </c>
      <c r="AP190" s="35">
        <f>VLOOKUP(AO190,'RawData'!A:K,8,FALSE)</f>
        <v>10</v>
      </c>
      <c r="AQ190" s="45" t="str">
        <f>VLOOKUP(AO190,'RawData'!A:K,9,FALSE)</f>
        <v>Sì</v>
      </c>
      <c r="AR190" s="31"/>
      <c r="AS190" s="32"/>
      <c r="AT190" s="64"/>
      <c r="AU190" s="30">
        <v>4602</v>
      </c>
      <c r="AV190" s="31" t="str">
        <f>VLOOKUP(AU190,'RawData'!A:K,11)</f>
        <v>No</v>
      </c>
      <c r="AW190" s="31">
        <f>VLOOKUP(AU190,A:K,6,FALSE)</f>
        <v>362</v>
      </c>
      <c r="AX190" s="31"/>
      <c r="AY190" s="31"/>
      <c r="AZ190" s="32"/>
      <c r="BA190" s="64"/>
      <c r="BB190" s="64"/>
      <c r="BC190" s="55">
        <v>4602</v>
      </c>
      <c r="BD190" s="31" t="str">
        <f>VLOOKUP(BC190,'RawData'!A:K,11,FALSE)</f>
        <v>Sì</v>
      </c>
      <c r="BE190" s="31">
        <f>VLOOKUP(BC190,A:K,6,FALSE)</f>
        <v>362</v>
      </c>
      <c r="BF190" s="31"/>
      <c r="BG190" s="31"/>
      <c r="BH190" s="31"/>
      <c r="BI190" s="56"/>
      <c r="BJ190" s="64"/>
      <c r="BK190" s="64"/>
      <c r="BL190" s="64"/>
      <c r="BM190" s="68" t="s">
        <v>538</v>
      </c>
      <c r="BO190" s="64" t="str">
        <v>Rende</v>
      </c>
      <c r="BP190" s="64" t="str">
        <f>VLOOKUP(BO190,BM:BM,1,FALSE)</f>
        <v>Rende</v>
      </c>
    </row>
    <row r="191" spans="1:68" ht="15" hidden="1">
      <c r="A191" s="12">
        <v>2838</v>
      </c>
      <c r="B191" s="3" t="s">
        <v>189</v>
      </c>
      <c r="C191" s="3" t="s">
        <v>190</v>
      </c>
      <c r="D191" s="23" t="s">
        <v>18</v>
      </c>
      <c r="E191" s="14">
        <v>3</v>
      </c>
      <c r="F191" s="14">
        <v>804</v>
      </c>
      <c r="G191" s="4">
        <v>25342</v>
      </c>
      <c r="H191" s="10">
        <v>3</v>
      </c>
      <c r="I191" s="2" t="s">
        <v>15</v>
      </c>
      <c r="J191" s="2" t="s">
        <v>14</v>
      </c>
      <c r="K191" s="2" t="s">
        <v>14</v>
      </c>
      <c r="L191" s="1"/>
      <c r="M191" s="64"/>
      <c r="N191" s="64"/>
      <c r="O191" s="64"/>
      <c r="P191" s="64">
        <f ca="1"/>
        <v>2500</v>
      </c>
      <c r="Q191" s="64" t="str">
        <f ca="1"/>
        <v>Cento</v>
      </c>
      <c r="R191" s="64" t="str">
        <f ca="1"/>
        <v>FE</v>
      </c>
      <c r="S191" s="64"/>
      <c r="T191" s="64"/>
      <c r="U191" s="30">
        <v>2899</v>
      </c>
      <c r="V191" s="31">
        <f>SUMIF('RawData'!A:A,Operative_Fabio_Mencio!U191,'RawData'!F:F)</f>
        <v>23</v>
      </c>
      <c r="W191" s="31"/>
      <c r="X191" s="31" t="b">
        <f t="shared" si="6"/>
        <v>0</v>
      </c>
      <c r="Y191" s="32"/>
      <c r="Z191" s="31"/>
      <c r="AA191" s="31">
        <v>2899</v>
      </c>
      <c r="AB191" s="31" t="str">
        <f>VLOOKUP(Operative_Fabio_Mencio!AA191,'RawData'!A:K,9,FALSE)</f>
        <v>Sì</v>
      </c>
      <c r="AC191" s="31"/>
      <c r="AD191" s="32"/>
      <c r="AE191" s="31">
        <v>2899</v>
      </c>
      <c r="AF191" s="34">
        <f>VLOOKUP(Operative_Fabio_Mencio!AA191,'RawData'!A:K,7,FALSE)</f>
        <v>25885</v>
      </c>
      <c r="AG191" s="35">
        <f t="shared" ca="1" si="7"/>
        <v>55</v>
      </c>
      <c r="AH191" s="35" t="b">
        <f t="shared" ca="1" si="8"/>
        <v>0</v>
      </c>
      <c r="AI191" s="31"/>
      <c r="AJ191" s="31"/>
      <c r="AK191" s="31"/>
      <c r="AL191" s="32"/>
      <c r="AM191" s="64"/>
      <c r="AN191" s="64"/>
      <c r="AO191" s="30">
        <v>3184</v>
      </c>
      <c r="AP191" s="35">
        <f>VLOOKUP(AO191,'RawData'!A:K,8,FALSE)</f>
        <v>6</v>
      </c>
      <c r="AQ191" s="45" t="str">
        <f>VLOOKUP(AO191,'RawData'!A:K,9,FALSE)</f>
        <v>Sì</v>
      </c>
      <c r="AR191" s="31"/>
      <c r="AS191" s="32"/>
      <c r="AT191" s="64"/>
      <c r="AU191" s="30">
        <v>3184</v>
      </c>
      <c r="AV191" s="31" t="str">
        <f>VLOOKUP(AU191,'RawData'!A:K,11)</f>
        <v>No</v>
      </c>
      <c r="AW191" s="31">
        <f>VLOOKUP(AU191,A:K,6,FALSE)</f>
        <v>655</v>
      </c>
      <c r="AX191" s="31"/>
      <c r="AY191" s="31"/>
      <c r="AZ191" s="32"/>
      <c r="BA191" s="64"/>
      <c r="BB191" s="64"/>
      <c r="BC191" s="55">
        <v>3184</v>
      </c>
      <c r="BD191" s="31" t="str">
        <f>VLOOKUP(BC191,'RawData'!A:K,11,FALSE)</f>
        <v>No</v>
      </c>
      <c r="BE191" s="31">
        <f>VLOOKUP(BC191,A:K,6,FALSE)</f>
        <v>655</v>
      </c>
      <c r="BF191" s="31"/>
      <c r="BG191" s="31"/>
      <c r="BH191" s="31"/>
      <c r="BI191" s="56"/>
      <c r="BJ191" s="64"/>
      <c r="BK191" s="64"/>
      <c r="BL191" s="64"/>
      <c r="BM191" s="68" t="s">
        <v>539</v>
      </c>
      <c r="BO191" s="64" t="str">
        <v>Cisterna di Latina</v>
      </c>
      <c r="BP191" s="64" t="str">
        <f>VLOOKUP(BO191,BM:BM,1,FALSE)</f>
        <v>Cisterna di Latina</v>
      </c>
    </row>
    <row r="192" spans="1:68" ht="15" hidden="1">
      <c r="A192" s="12">
        <v>4290</v>
      </c>
      <c r="B192" s="3" t="s">
        <v>191</v>
      </c>
      <c r="C192" s="3" t="s">
        <v>172</v>
      </c>
      <c r="D192" s="23" t="s">
        <v>118</v>
      </c>
      <c r="E192" s="14">
        <v>1</v>
      </c>
      <c r="F192" s="14">
        <v>83</v>
      </c>
      <c r="G192" s="4">
        <v>25529</v>
      </c>
      <c r="H192" s="10">
        <v>9</v>
      </c>
      <c r="I192" s="2" t="s">
        <v>14</v>
      </c>
      <c r="J192" s="2" t="s">
        <v>15</v>
      </c>
      <c r="K192" s="2" t="s">
        <v>14</v>
      </c>
      <c r="L192" s="1"/>
      <c r="M192" s="64"/>
      <c r="N192" s="64"/>
      <c r="O192" s="64"/>
      <c r="P192" s="64">
        <f ca="1"/>
        <v>3488</v>
      </c>
      <c r="Q192" s="64" t="str">
        <f ca="1"/>
        <v>Rende</v>
      </c>
      <c r="R192" s="64" t="str">
        <f ca="1"/>
        <v>CS</v>
      </c>
      <c r="S192" s="64"/>
      <c r="T192" s="64"/>
      <c r="U192" s="30">
        <v>4152</v>
      </c>
      <c r="V192" s="31">
        <f>SUMIF('RawData'!A:A,Operative_Fabio_Mencio!U192,'RawData'!F:F)</f>
        <v>869</v>
      </c>
      <c r="W192" s="31"/>
      <c r="X192" s="31" t="b">
        <f t="shared" si="6"/>
        <v>1</v>
      </c>
      <c r="Y192" s="32"/>
      <c r="Z192" s="31"/>
      <c r="AA192" s="31">
        <v>4152</v>
      </c>
      <c r="AB192" s="31" t="str">
        <f>VLOOKUP(Operative_Fabio_Mencio!AA192,'RawData'!A:K,9,FALSE)</f>
        <v>No</v>
      </c>
      <c r="AC192" s="31"/>
      <c r="AD192" s="32"/>
      <c r="AE192" s="31">
        <v>4152</v>
      </c>
      <c r="AF192" s="34">
        <f>VLOOKUP(Operative_Fabio_Mencio!AA192,'RawData'!A:K,7,FALSE)</f>
        <v>33003</v>
      </c>
      <c r="AG192" s="35">
        <f t="shared" ca="1" si="7"/>
        <v>36</v>
      </c>
      <c r="AH192" s="35" t="b">
        <f t="shared" ca="1" si="8"/>
        <v>0</v>
      </c>
      <c r="AI192" s="31"/>
      <c r="AJ192" s="31"/>
      <c r="AK192" s="31"/>
      <c r="AL192" s="32"/>
      <c r="AM192" s="64"/>
      <c r="AN192" s="64"/>
      <c r="AO192" s="30">
        <v>2646</v>
      </c>
      <c r="AP192" s="35">
        <f>VLOOKUP(AO192,'RawData'!A:K,8,FALSE)</f>
        <v>2</v>
      </c>
      <c r="AQ192" s="45" t="str">
        <f>VLOOKUP(AO192,'RawData'!A:K,9,FALSE)</f>
        <v>No</v>
      </c>
      <c r="AR192" s="31"/>
      <c r="AS192" s="32"/>
      <c r="AT192" s="64"/>
      <c r="AU192" s="30">
        <v>2646</v>
      </c>
      <c r="AV192" s="31" t="str">
        <f>VLOOKUP(AU192,'RawData'!A:K,11)</f>
        <v>No</v>
      </c>
      <c r="AW192" s="31">
        <f>VLOOKUP(AU192,A:K,6,FALSE)</f>
        <v>319</v>
      </c>
      <c r="AX192" s="31"/>
      <c r="AY192" s="31"/>
      <c r="AZ192" s="32"/>
      <c r="BA192" s="64"/>
      <c r="BB192" s="64"/>
      <c r="BC192" s="55">
        <v>2646</v>
      </c>
      <c r="BD192" s="31" t="str">
        <f>VLOOKUP(BC192,'RawData'!A:K,11,FALSE)</f>
        <v>Sì</v>
      </c>
      <c r="BE192" s="31">
        <f>VLOOKUP(BC192,A:K,6,FALSE)</f>
        <v>319</v>
      </c>
      <c r="BF192" s="31"/>
      <c r="BG192" s="31"/>
      <c r="BH192" s="31"/>
      <c r="BI192" s="56"/>
      <c r="BJ192" s="64"/>
      <c r="BK192" s="64"/>
      <c r="BL192" s="64"/>
      <c r="BM192" s="68" t="s">
        <v>540</v>
      </c>
      <c r="BO192" s="64" t="str">
        <v>Somma Vesuviana</v>
      </c>
      <c r="BP192" s="64" t="str">
        <f>VLOOKUP(BO192,BM:BM,1,FALSE)</f>
        <v>Somma Vesuviana</v>
      </c>
    </row>
    <row r="193" spans="1:68" ht="15" hidden="1">
      <c r="A193" s="12">
        <v>2899</v>
      </c>
      <c r="B193" s="3" t="s">
        <v>192</v>
      </c>
      <c r="C193" s="3" t="s">
        <v>193</v>
      </c>
      <c r="D193" s="23" t="s">
        <v>13</v>
      </c>
      <c r="E193" s="14">
        <v>4</v>
      </c>
      <c r="F193" s="14">
        <v>23</v>
      </c>
      <c r="G193" s="4">
        <v>25885</v>
      </c>
      <c r="H193" s="10">
        <v>6</v>
      </c>
      <c r="I193" s="2" t="s">
        <v>15</v>
      </c>
      <c r="J193" s="2" t="s">
        <v>15</v>
      </c>
      <c r="K193" s="2" t="s">
        <v>14</v>
      </c>
      <c r="L193" s="1"/>
      <c r="M193" s="64"/>
      <c r="N193" s="64"/>
      <c r="O193" s="64"/>
      <c r="P193" s="64">
        <f ca="1"/>
        <v>2639</v>
      </c>
      <c r="Q193" s="64" t="str">
        <f ca="1"/>
        <v>Cisterna di Latina</v>
      </c>
      <c r="R193" s="64" t="str">
        <f ca="1"/>
        <v>LT</v>
      </c>
      <c r="S193" s="64"/>
      <c r="T193" s="64"/>
      <c r="U193" s="30">
        <v>2514</v>
      </c>
      <c r="V193" s="31">
        <f>SUMIF('RawData'!A:A,Operative_Fabio_Mencio!U193,'RawData'!F:F)</f>
        <v>776</v>
      </c>
      <c r="W193" s="31"/>
      <c r="X193" s="31" t="b">
        <f t="shared" si="6"/>
        <v>1</v>
      </c>
      <c r="Y193" s="32"/>
      <c r="Z193" s="31"/>
      <c r="AA193" s="31">
        <v>2514</v>
      </c>
      <c r="AB193" s="31" t="str">
        <f>VLOOKUP(Operative_Fabio_Mencio!AA193,'RawData'!A:K,9,FALSE)</f>
        <v>Sì</v>
      </c>
      <c r="AC193" s="31"/>
      <c r="AD193" s="32"/>
      <c r="AE193" s="31">
        <v>2514</v>
      </c>
      <c r="AF193" s="34">
        <f>VLOOKUP(Operative_Fabio_Mencio!AA193,'RawData'!A:K,7,FALSE)</f>
        <v>30815</v>
      </c>
      <c r="AG193" s="35">
        <f t="shared" ca="1" si="7"/>
        <v>42</v>
      </c>
      <c r="AH193" s="35" t="b">
        <f t="shared" ca="1" si="8"/>
        <v>0</v>
      </c>
      <c r="AI193" s="31"/>
      <c r="AJ193" s="31"/>
      <c r="AK193" s="31"/>
      <c r="AL193" s="32"/>
      <c r="AM193" s="64"/>
      <c r="AN193" s="64"/>
      <c r="AO193" s="30">
        <v>2765</v>
      </c>
      <c r="AP193" s="35">
        <f>VLOOKUP(AO193,'RawData'!A:K,8,FALSE)</f>
        <v>9</v>
      </c>
      <c r="AQ193" s="45" t="str">
        <f>VLOOKUP(AO193,'RawData'!A:K,9,FALSE)</f>
        <v>Sì</v>
      </c>
      <c r="AR193" s="31"/>
      <c r="AS193" s="32"/>
      <c r="AT193" s="64"/>
      <c r="AU193" s="30">
        <v>2765</v>
      </c>
      <c r="AV193" s="31" t="str">
        <f>VLOOKUP(AU193,'RawData'!A:K,11)</f>
        <v>No</v>
      </c>
      <c r="AW193" s="31">
        <f>VLOOKUP(AU193,A:K,6,FALSE)</f>
        <v>645</v>
      </c>
      <c r="AX193" s="31"/>
      <c r="AY193" s="31"/>
      <c r="AZ193" s="32"/>
      <c r="BA193" s="64"/>
      <c r="BB193" s="64"/>
      <c r="BC193" s="55">
        <v>2765</v>
      </c>
      <c r="BD193" s="31" t="str">
        <f>VLOOKUP(BC193,'RawData'!A:K,11,FALSE)</f>
        <v>No</v>
      </c>
      <c r="BE193" s="31">
        <f>VLOOKUP(BC193,A:K,6,FALSE)</f>
        <v>645</v>
      </c>
      <c r="BF193" s="31"/>
      <c r="BG193" s="31"/>
      <c r="BH193" s="31"/>
      <c r="BI193" s="56"/>
      <c r="BJ193" s="64"/>
      <c r="BK193" s="64"/>
      <c r="BL193" s="64"/>
      <c r="BM193" s="68" t="s">
        <v>541</v>
      </c>
      <c r="BO193" s="64" t="str">
        <v>Limbiate</v>
      </c>
      <c r="BP193" s="64" t="str">
        <f>VLOOKUP(BO193,BM:BM,1,FALSE)</f>
        <v>Limbiate</v>
      </c>
    </row>
    <row r="194" spans="1:68" ht="15" hidden="1">
      <c r="A194" s="12">
        <v>4152</v>
      </c>
      <c r="B194" s="3" t="s">
        <v>194</v>
      </c>
      <c r="C194" s="3" t="s">
        <v>195</v>
      </c>
      <c r="D194" s="23" t="s">
        <v>18</v>
      </c>
      <c r="E194" s="14">
        <v>4</v>
      </c>
      <c r="F194" s="14">
        <v>869</v>
      </c>
      <c r="G194" s="4">
        <v>33003</v>
      </c>
      <c r="H194" s="10">
        <v>1</v>
      </c>
      <c r="I194" s="2" t="s">
        <v>14</v>
      </c>
      <c r="J194" s="2" t="s">
        <v>15</v>
      </c>
      <c r="K194" s="2" t="s">
        <v>15</v>
      </c>
      <c r="L194" s="1"/>
      <c r="M194" s="64"/>
      <c r="N194" s="64"/>
      <c r="O194" s="64"/>
      <c r="P194" s="64">
        <f ca="1"/>
        <v>4622</v>
      </c>
      <c r="Q194" s="64" t="str">
        <f ca="1"/>
        <v>Somma Vesuviana</v>
      </c>
      <c r="R194" s="64" t="str">
        <f ca="1"/>
        <v>NA</v>
      </c>
      <c r="S194" s="64"/>
      <c r="T194" s="64"/>
      <c r="U194" s="30">
        <v>4602</v>
      </c>
      <c r="V194" s="31">
        <f>SUMIF('RawData'!A:A,Operative_Fabio_Mencio!U194,'RawData'!F:F)</f>
        <v>362</v>
      </c>
      <c r="W194" s="31"/>
      <c r="X194" s="31" t="b">
        <f t="shared" si="6"/>
        <v>0</v>
      </c>
      <c r="Y194" s="32"/>
      <c r="Z194" s="31"/>
      <c r="AA194" s="31">
        <v>4602</v>
      </c>
      <c r="AB194" s="31" t="str">
        <f>VLOOKUP(Operative_Fabio_Mencio!AA194,'RawData'!A:K,9,FALSE)</f>
        <v>Sì</v>
      </c>
      <c r="AC194" s="31"/>
      <c r="AD194" s="32"/>
      <c r="AE194" s="31">
        <v>4602</v>
      </c>
      <c r="AF194" s="34">
        <f>VLOOKUP(Operative_Fabio_Mencio!AA194,'RawData'!A:K,7,FALSE)</f>
        <v>20831</v>
      </c>
      <c r="AG194" s="35">
        <f t="shared" ca="1" si="7"/>
        <v>69</v>
      </c>
      <c r="AH194" s="35" t="b">
        <f t="shared" ca="1" si="8"/>
        <v>0</v>
      </c>
      <c r="AI194" s="31"/>
      <c r="AJ194" s="31"/>
      <c r="AK194" s="31"/>
      <c r="AL194" s="32"/>
      <c r="AM194" s="64"/>
      <c r="AN194" s="64"/>
      <c r="AO194" s="30">
        <v>2371</v>
      </c>
      <c r="AP194" s="35">
        <f>VLOOKUP(AO194,'RawData'!A:K,8,FALSE)</f>
        <v>8</v>
      </c>
      <c r="AQ194" s="45" t="str">
        <f>VLOOKUP(AO194,'RawData'!A:K,9,FALSE)</f>
        <v>No</v>
      </c>
      <c r="AR194" s="31"/>
      <c r="AS194" s="32"/>
      <c r="AT194" s="64"/>
      <c r="AU194" s="30">
        <v>2371</v>
      </c>
      <c r="AV194" s="31" t="str">
        <f>VLOOKUP(AU194,'RawData'!A:K,11)</f>
        <v>Sì</v>
      </c>
      <c r="AW194" s="31">
        <f>VLOOKUP(AU194,A:K,6,FALSE)</f>
        <v>66</v>
      </c>
      <c r="AX194" s="31"/>
      <c r="AY194" s="31"/>
      <c r="AZ194" s="32"/>
      <c r="BA194" s="64"/>
      <c r="BB194" s="31"/>
      <c r="BC194" s="55">
        <v>2371</v>
      </c>
      <c r="BD194" s="31" t="str">
        <f>VLOOKUP(BC194,'RawData'!A:K,11,FALSE)</f>
        <v>Sì</v>
      </c>
      <c r="BE194" s="31">
        <f>VLOOKUP(BC194,A:K,6,FALSE)</f>
        <v>66</v>
      </c>
      <c r="BF194" s="31"/>
      <c r="BG194" s="31"/>
      <c r="BH194" s="31"/>
      <c r="BI194" s="56"/>
      <c r="BJ194" s="64"/>
      <c r="BK194" s="64"/>
      <c r="BL194" s="64"/>
      <c r="BM194" s="68" t="s">
        <v>542</v>
      </c>
      <c r="BO194" s="64" t="str">
        <v>Canicattì</v>
      </c>
      <c r="BP194" s="64" t="str">
        <f>VLOOKUP(BO194,BM:BM,1,FALSE)</f>
        <v>Canicattì</v>
      </c>
    </row>
    <row r="195" spans="1:68" ht="15" hidden="1">
      <c r="A195" s="12">
        <v>2514</v>
      </c>
      <c r="B195" s="3" t="s">
        <v>196</v>
      </c>
      <c r="C195" s="3" t="s">
        <v>38</v>
      </c>
      <c r="D195" s="23" t="s">
        <v>39</v>
      </c>
      <c r="E195" s="14">
        <v>3</v>
      </c>
      <c r="F195" s="14">
        <v>776</v>
      </c>
      <c r="G195" s="4">
        <v>30815</v>
      </c>
      <c r="H195" s="10">
        <v>3</v>
      </c>
      <c r="I195" s="2" t="s">
        <v>15</v>
      </c>
      <c r="J195" s="2" t="s">
        <v>15</v>
      </c>
      <c r="K195" s="2" t="s">
        <v>15</v>
      </c>
      <c r="L195" s="1"/>
      <c r="M195" s="64"/>
      <c r="N195" s="64"/>
      <c r="O195" s="64"/>
      <c r="P195" s="64">
        <f ca="1"/>
        <v>2891</v>
      </c>
      <c r="Q195" s="64" t="str">
        <f ca="1"/>
        <v>Limbiate</v>
      </c>
      <c r="R195" s="64" t="str">
        <f ca="1"/>
        <v>MB</v>
      </c>
      <c r="S195" s="64"/>
      <c r="T195" s="64"/>
      <c r="U195" s="30">
        <v>3184</v>
      </c>
      <c r="V195" s="31">
        <f>SUMIF('RawData'!A:A,Operative_Fabio_Mencio!U195,'RawData'!F:F)</f>
        <v>655</v>
      </c>
      <c r="W195" s="31"/>
      <c r="X195" s="31" t="b">
        <f t="shared" si="6"/>
        <v>1</v>
      </c>
      <c r="Y195" s="32"/>
      <c r="Z195" s="31"/>
      <c r="AA195" s="31">
        <v>3184</v>
      </c>
      <c r="AB195" s="31" t="str">
        <f>VLOOKUP(Operative_Fabio_Mencio!AA195,'RawData'!A:K,9,FALSE)</f>
        <v>Sì</v>
      </c>
      <c r="AC195" s="31"/>
      <c r="AD195" s="32"/>
      <c r="AE195" s="31">
        <v>3184</v>
      </c>
      <c r="AF195" s="34">
        <f>VLOOKUP(Operative_Fabio_Mencio!AA195,'RawData'!A:K,7,FALSE)</f>
        <v>24041</v>
      </c>
      <c r="AG195" s="35">
        <f t="shared" ca="1" si="7"/>
        <v>60</v>
      </c>
      <c r="AH195" s="35" t="b">
        <f t="shared" ca="1" si="8"/>
        <v>0</v>
      </c>
      <c r="AI195" s="31"/>
      <c r="AJ195" s="31"/>
      <c r="AK195" s="31"/>
      <c r="AL195" s="32"/>
      <c r="AM195" s="64"/>
      <c r="AN195" s="64"/>
      <c r="AO195" s="30">
        <v>3819</v>
      </c>
      <c r="AP195" s="35">
        <f>VLOOKUP(AO195,'RawData'!A:K,8,FALSE)</f>
        <v>6</v>
      </c>
      <c r="AQ195" s="45" t="str">
        <f>VLOOKUP(AO195,'RawData'!A:K,9,FALSE)</f>
        <v>Sì</v>
      </c>
      <c r="AR195" s="31"/>
      <c r="AS195" s="32"/>
      <c r="AT195" s="64"/>
      <c r="AU195" s="30">
        <v>3819</v>
      </c>
      <c r="AV195" s="31" t="str">
        <f>VLOOKUP(AU195,'RawData'!A:K,11)</f>
        <v>Sì</v>
      </c>
      <c r="AW195" s="31">
        <f>VLOOKUP(AU195,A:K,6,FALSE)</f>
        <v>118</v>
      </c>
      <c r="AX195" s="31"/>
      <c r="AY195" s="31"/>
      <c r="AZ195" s="32"/>
      <c r="BA195" s="64"/>
      <c r="BB195" s="31"/>
      <c r="BC195" s="55">
        <v>3819</v>
      </c>
      <c r="BD195" s="31" t="str">
        <f>VLOOKUP(BC195,'RawData'!A:K,11,FALSE)</f>
        <v>Sì</v>
      </c>
      <c r="BE195" s="31">
        <f>VLOOKUP(BC195,A:K,6,FALSE)</f>
        <v>118</v>
      </c>
      <c r="BF195" s="31"/>
      <c r="BG195" s="31"/>
      <c r="BH195" s="31"/>
      <c r="BI195" s="56"/>
      <c r="BJ195" s="64"/>
      <c r="BK195" s="64"/>
      <c r="BL195" s="64"/>
      <c r="BM195" s="68" t="s">
        <v>543</v>
      </c>
      <c r="BO195" s="64" t="str">
        <v>Piombino</v>
      </c>
      <c r="BP195" s="64" t="str">
        <f>VLOOKUP(BO195,BM:BM,1,FALSE)</f>
        <v>Piombino</v>
      </c>
    </row>
    <row r="196" spans="1:68" ht="15" hidden="1">
      <c r="A196" s="12">
        <v>4602</v>
      </c>
      <c r="B196" s="3" t="s">
        <v>197</v>
      </c>
      <c r="C196" s="3" t="s">
        <v>35</v>
      </c>
      <c r="D196" s="23" t="s">
        <v>36</v>
      </c>
      <c r="E196" s="14">
        <v>4</v>
      </c>
      <c r="F196" s="14">
        <v>362</v>
      </c>
      <c r="G196" s="4">
        <v>20831</v>
      </c>
      <c r="H196" s="10">
        <v>10</v>
      </c>
      <c r="I196" s="2" t="s">
        <v>15</v>
      </c>
      <c r="J196" s="2" t="s">
        <v>15</v>
      </c>
      <c r="K196" s="2" t="s">
        <v>15</v>
      </c>
      <c r="L196" s="1"/>
      <c r="M196" s="64"/>
      <c r="N196" s="64"/>
      <c r="O196" s="64"/>
      <c r="P196" s="64">
        <f ca="1"/>
        <v>4981</v>
      </c>
      <c r="Q196" s="64" t="str">
        <f ca="1"/>
        <v>Canicattì</v>
      </c>
      <c r="R196" s="64" t="str">
        <f ca="1"/>
        <v>AG</v>
      </c>
      <c r="S196" s="64"/>
      <c r="T196" s="64"/>
      <c r="U196" s="30">
        <v>2646</v>
      </c>
      <c r="V196" s="31">
        <f>SUMIF('RawData'!A:A,Operative_Fabio_Mencio!U196,'RawData'!F:F)</f>
        <v>319</v>
      </c>
      <c r="W196" s="31"/>
      <c r="X196" s="31" t="b">
        <f t="shared" si="6"/>
        <v>0</v>
      </c>
      <c r="Y196" s="32"/>
      <c r="Z196" s="31"/>
      <c r="AA196" s="31">
        <v>2646</v>
      </c>
      <c r="AB196" s="31" t="str">
        <f>VLOOKUP(Operative_Fabio_Mencio!AA196,'RawData'!A:K,9,FALSE)</f>
        <v>No</v>
      </c>
      <c r="AC196" s="31"/>
      <c r="AD196" s="32"/>
      <c r="AE196" s="31">
        <v>2646</v>
      </c>
      <c r="AF196" s="34">
        <f>VLOOKUP(Operative_Fabio_Mencio!AA196,'RawData'!A:K,7,FALSE)</f>
        <v>29757</v>
      </c>
      <c r="AG196" s="35">
        <f t="shared" ca="1" si="7"/>
        <v>44</v>
      </c>
      <c r="AH196" s="35" t="b">
        <f t="shared" ca="1" si="8"/>
        <v>0</v>
      </c>
      <c r="AI196" s="31"/>
      <c r="AJ196" s="31"/>
      <c r="AK196" s="31"/>
      <c r="AL196" s="32"/>
      <c r="AM196" s="64"/>
      <c r="AN196" s="64"/>
      <c r="AO196" s="30">
        <v>4007</v>
      </c>
      <c r="AP196" s="35">
        <f>VLOOKUP(AO196,'RawData'!A:K,8,FALSE)</f>
        <v>1</v>
      </c>
      <c r="AQ196" s="45" t="str">
        <f>VLOOKUP(AO196,'RawData'!A:K,9,FALSE)</f>
        <v>Sì</v>
      </c>
      <c r="AR196" s="31"/>
      <c r="AS196" s="32"/>
      <c r="AT196" s="64"/>
      <c r="AU196" s="30">
        <v>4007</v>
      </c>
      <c r="AV196" s="31" t="str">
        <f>VLOOKUP(AU196,'RawData'!A:K,11)</f>
        <v>Sì</v>
      </c>
      <c r="AW196" s="31">
        <f>VLOOKUP(AU196,A:K,6,FALSE)</f>
        <v>680</v>
      </c>
      <c r="AX196" s="31"/>
      <c r="AY196" s="31"/>
      <c r="AZ196" s="32"/>
      <c r="BA196" s="64"/>
      <c r="BB196" s="31"/>
      <c r="BC196" s="55">
        <v>4007</v>
      </c>
      <c r="BD196" s="31" t="str">
        <f>VLOOKUP(BC196,'RawData'!A:K,11,FALSE)</f>
        <v>No</v>
      </c>
      <c r="BE196" s="31">
        <f>VLOOKUP(BC196,A:K,6,FALSE)</f>
        <v>680</v>
      </c>
      <c r="BF196" s="31"/>
      <c r="BG196" s="31"/>
      <c r="BH196" s="31"/>
      <c r="BI196" s="56"/>
      <c r="BJ196" s="64"/>
      <c r="BK196" s="64"/>
      <c r="BL196" s="64"/>
      <c r="BM196" s="68" t="s">
        <v>544</v>
      </c>
      <c r="BO196" s="64" t="str">
        <v>Aosta</v>
      </c>
      <c r="BP196" s="64" t="str">
        <f>VLOOKUP(BO196,BM:BM,1,FALSE)</f>
        <v>Aosta</v>
      </c>
    </row>
    <row r="197" spans="1:68" ht="15" hidden="1">
      <c r="A197" s="12">
        <v>3184</v>
      </c>
      <c r="B197" s="3" t="s">
        <v>198</v>
      </c>
      <c r="C197" s="3" t="s">
        <v>17</v>
      </c>
      <c r="D197" s="23" t="s">
        <v>18</v>
      </c>
      <c r="E197" s="14">
        <v>13</v>
      </c>
      <c r="F197" s="14">
        <v>655</v>
      </c>
      <c r="G197" s="4">
        <v>24041</v>
      </c>
      <c r="H197" s="10">
        <v>6</v>
      </c>
      <c r="I197" s="2" t="s">
        <v>15</v>
      </c>
      <c r="J197" s="2" t="s">
        <v>15</v>
      </c>
      <c r="K197" s="2" t="s">
        <v>14</v>
      </c>
      <c r="L197" s="1"/>
      <c r="M197" s="64"/>
      <c r="N197" s="64"/>
      <c r="O197" s="64"/>
      <c r="P197" s="64">
        <f ca="1"/>
        <v>3383</v>
      </c>
      <c r="Q197" s="64" t="str">
        <f ca="1"/>
        <v>Piombino</v>
      </c>
      <c r="R197" s="64" t="str">
        <f ca="1"/>
        <v>LI</v>
      </c>
      <c r="S197" s="64"/>
      <c r="T197" s="64"/>
      <c r="U197" s="30">
        <v>2765</v>
      </c>
      <c r="V197" s="31">
        <f>SUMIF('RawData'!A:A,Operative_Fabio_Mencio!U197,'RawData'!F:F)</f>
        <v>645</v>
      </c>
      <c r="W197" s="31"/>
      <c r="X197" s="31" t="b">
        <f t="shared" si="6"/>
        <v>1</v>
      </c>
      <c r="Y197" s="32"/>
      <c r="Z197" s="31"/>
      <c r="AA197" s="31">
        <v>2765</v>
      </c>
      <c r="AB197" s="31" t="str">
        <f>VLOOKUP(Operative_Fabio_Mencio!AA197,'RawData'!A:K,9,FALSE)</f>
        <v>Sì</v>
      </c>
      <c r="AC197" s="31"/>
      <c r="AD197" s="32"/>
      <c r="AE197" s="31">
        <v>2765</v>
      </c>
      <c r="AF197" s="34">
        <f>VLOOKUP(Operative_Fabio_Mencio!AA197,'RawData'!A:K,7,FALSE)</f>
        <v>21991</v>
      </c>
      <c r="AG197" s="35">
        <f t="shared" ca="1" si="7"/>
        <v>66</v>
      </c>
      <c r="AH197" s="35" t="b">
        <f t="shared" ca="1" si="8"/>
        <v>0</v>
      </c>
      <c r="AI197" s="31"/>
      <c r="AJ197" s="31"/>
      <c r="AK197" s="31"/>
      <c r="AL197" s="32"/>
      <c r="AM197" s="64"/>
      <c r="AN197" s="64"/>
      <c r="AO197" s="30">
        <v>4012</v>
      </c>
      <c r="AP197" s="35">
        <f>VLOOKUP(AO197,'RawData'!A:K,8,FALSE)</f>
        <v>2</v>
      </c>
      <c r="AQ197" s="45" t="str">
        <f>VLOOKUP(AO197,'RawData'!A:K,9,FALSE)</f>
        <v>Sì</v>
      </c>
      <c r="AR197" s="31"/>
      <c r="AS197" s="32"/>
      <c r="AT197" s="64"/>
      <c r="AU197" s="30">
        <v>4012</v>
      </c>
      <c r="AV197" s="31" t="str">
        <f>VLOOKUP(AU197,'RawData'!A:K,11)</f>
        <v>Sì</v>
      </c>
      <c r="AW197" s="31">
        <f>VLOOKUP(AU197,A:K,6,FALSE)</f>
        <v>130</v>
      </c>
      <c r="AX197" s="31"/>
      <c r="AY197" s="31"/>
      <c r="AZ197" s="32"/>
      <c r="BA197" s="64"/>
      <c r="BB197" s="64"/>
      <c r="BC197" s="55">
        <v>4012</v>
      </c>
      <c r="BD197" s="31" t="str">
        <f>VLOOKUP(BC197,'RawData'!A:K,11,FALSE)</f>
        <v>No</v>
      </c>
      <c r="BE197" s="31">
        <f>VLOOKUP(BC197,A:K,6,FALSE)</f>
        <v>130</v>
      </c>
      <c r="BF197" s="31"/>
      <c r="BG197" s="31"/>
      <c r="BH197" s="31"/>
      <c r="BI197" s="56"/>
      <c r="BJ197" s="64"/>
      <c r="BK197" s="64"/>
      <c r="BL197" s="64"/>
      <c r="BM197" s="68" t="s">
        <v>545</v>
      </c>
      <c r="BO197" s="64" t="str">
        <v>Venaria Reale</v>
      </c>
      <c r="BP197" s="64" t="str">
        <f>VLOOKUP(BO197,BM:BM,1,FALSE)</f>
        <v>Venaria Reale</v>
      </c>
    </row>
    <row r="198" spans="1:68" ht="15" hidden="1">
      <c r="A198" s="12">
        <v>2646</v>
      </c>
      <c r="B198" s="3" t="s">
        <v>199</v>
      </c>
      <c r="C198" s="3" t="s">
        <v>23</v>
      </c>
      <c r="D198" s="23" t="s">
        <v>24</v>
      </c>
      <c r="E198" s="14">
        <v>4</v>
      </c>
      <c r="F198" s="14">
        <v>319</v>
      </c>
      <c r="G198" s="4">
        <v>29757</v>
      </c>
      <c r="H198" s="10">
        <v>2</v>
      </c>
      <c r="I198" s="2" t="s">
        <v>14</v>
      </c>
      <c r="J198" s="2" t="s">
        <v>15</v>
      </c>
      <c r="K198" s="2" t="s">
        <v>15</v>
      </c>
      <c r="L198" s="1"/>
      <c r="M198" s="64"/>
      <c r="N198" s="64"/>
      <c r="O198" s="64"/>
      <c r="P198" s="64">
        <f ca="1"/>
        <v>4173</v>
      </c>
      <c r="Q198" s="64" t="str">
        <f ca="1"/>
        <v>Aosta</v>
      </c>
      <c r="R198" s="64" t="str">
        <f ca="1"/>
        <v>AO</v>
      </c>
      <c r="S198" s="64"/>
      <c r="T198" s="64"/>
      <c r="U198" s="30">
        <v>2371</v>
      </c>
      <c r="V198" s="31">
        <f>SUMIF('RawData'!A:A,Operative_Fabio_Mencio!U198,'RawData'!F:F)</f>
        <v>66</v>
      </c>
      <c r="W198" s="31"/>
      <c r="X198" s="31" t="b">
        <f t="shared" si="6"/>
        <v>0</v>
      </c>
      <c r="Y198" s="32"/>
      <c r="Z198" s="31"/>
      <c r="AA198" s="31">
        <v>2371</v>
      </c>
      <c r="AB198" s="31" t="str">
        <f>VLOOKUP(Operative_Fabio_Mencio!AA198,'RawData'!A:K,9,FALSE)</f>
        <v>No</v>
      </c>
      <c r="AC198" s="31"/>
      <c r="AD198" s="32"/>
      <c r="AE198" s="31">
        <v>2371</v>
      </c>
      <c r="AF198" s="34">
        <f>VLOOKUP(Operative_Fabio_Mencio!AA198,'RawData'!A:K,7,FALSE)</f>
        <v>31954</v>
      </c>
      <c r="AG198" s="35">
        <f t="shared" ca="1" si="7"/>
        <v>38</v>
      </c>
      <c r="AH198" s="35" t="b">
        <f t="shared" ca="1" si="8"/>
        <v>0</v>
      </c>
      <c r="AI198" s="31"/>
      <c r="AJ198" s="31"/>
      <c r="AK198" s="31"/>
      <c r="AL198" s="32"/>
      <c r="AM198" s="64"/>
      <c r="AN198" s="64"/>
      <c r="AO198" s="30">
        <v>4855</v>
      </c>
      <c r="AP198" s="35">
        <f>VLOOKUP(AO198,'RawData'!A:K,8,FALSE)</f>
        <v>9</v>
      </c>
      <c r="AQ198" s="45" t="str">
        <f>VLOOKUP(AO198,'RawData'!A:K,9,FALSE)</f>
        <v>No</v>
      </c>
      <c r="AR198" s="31"/>
      <c r="AS198" s="32"/>
      <c r="AT198" s="64"/>
      <c r="AU198" s="30">
        <v>4855</v>
      </c>
      <c r="AV198" s="31" t="str">
        <f>VLOOKUP(AU198,'RawData'!A:K,11)</f>
        <v>Sì</v>
      </c>
      <c r="AW198" s="31">
        <f>VLOOKUP(AU198,A:K,6,FALSE)</f>
        <v>575</v>
      </c>
      <c r="AX198" s="31"/>
      <c r="AY198" s="31"/>
      <c r="AZ198" s="32"/>
      <c r="BA198" s="64"/>
      <c r="BB198" s="31"/>
      <c r="BC198" s="55">
        <v>4855</v>
      </c>
      <c r="BD198" s="31" t="str">
        <f>VLOOKUP(BC198,'RawData'!A:K,11,FALSE)</f>
        <v>Sì</v>
      </c>
      <c r="BE198" s="31">
        <f>VLOOKUP(BC198,A:K,6,FALSE)</f>
        <v>575</v>
      </c>
      <c r="BF198" s="31"/>
      <c r="BG198" s="31"/>
      <c r="BH198" s="31"/>
      <c r="BI198" s="56"/>
      <c r="BJ198" s="64"/>
      <c r="BK198" s="64"/>
      <c r="BL198" s="64"/>
      <c r="BM198" s="68" t="s">
        <v>546</v>
      </c>
      <c r="BO198" s="64" t="str">
        <v>Mugnano di Napoli</v>
      </c>
      <c r="BP198" s="64" t="str">
        <f>VLOOKUP(BO198,BM:BM,1,FALSE)</f>
        <v>Mugnano di Napoli</v>
      </c>
    </row>
    <row r="199" spans="1:68" ht="15" hidden="1">
      <c r="A199" s="12">
        <v>2765</v>
      </c>
      <c r="B199" s="3" t="s">
        <v>200</v>
      </c>
      <c r="C199" s="3" t="s">
        <v>201</v>
      </c>
      <c r="D199" s="23" t="s">
        <v>13</v>
      </c>
      <c r="E199" s="14">
        <v>7</v>
      </c>
      <c r="F199" s="14">
        <v>645</v>
      </c>
      <c r="G199" s="4">
        <v>21991</v>
      </c>
      <c r="H199" s="10">
        <v>9</v>
      </c>
      <c r="I199" s="2" t="s">
        <v>15</v>
      </c>
      <c r="J199" s="2" t="s">
        <v>15</v>
      </c>
      <c r="K199" s="2" t="s">
        <v>14</v>
      </c>
      <c r="L199" s="1"/>
      <c r="M199" s="64"/>
      <c r="N199" s="64"/>
      <c r="O199" s="64"/>
      <c r="P199" s="64">
        <f ca="1"/>
        <v>2810</v>
      </c>
      <c r="Q199" s="64" t="str">
        <f ca="1"/>
        <v>Venaria Reale</v>
      </c>
      <c r="R199" s="64" t="str">
        <f ca="1"/>
        <v>TO</v>
      </c>
      <c r="S199" s="64"/>
      <c r="T199" s="64"/>
      <c r="U199" s="30">
        <v>3819</v>
      </c>
      <c r="V199" s="31">
        <f>SUMIF('RawData'!A:A,Operative_Fabio_Mencio!U199,'RawData'!F:F)</f>
        <v>118</v>
      </c>
      <c r="W199" s="31"/>
      <c r="X199" s="31" t="b">
        <f t="shared" ref="X199:X262" si="9">IF(V199&gt;=$X$3,TRUE)</f>
        <v>0</v>
      </c>
      <c r="Y199" s="32"/>
      <c r="Z199" s="31"/>
      <c r="AA199" s="31">
        <v>3819</v>
      </c>
      <c r="AB199" s="31" t="str">
        <f>VLOOKUP(Operative_Fabio_Mencio!AA199,'RawData'!A:K,9,FALSE)</f>
        <v>Sì</v>
      </c>
      <c r="AC199" s="31"/>
      <c r="AD199" s="32"/>
      <c r="AE199" s="31">
        <v>3819</v>
      </c>
      <c r="AF199" s="34">
        <f>VLOOKUP(Operative_Fabio_Mencio!AA199,'RawData'!A:K,7,FALSE)</f>
        <v>26305</v>
      </c>
      <c r="AG199" s="35">
        <f t="shared" ref="AG199:AG262" ca="1" si="10">INT(($AF$3-AF199)/365)</f>
        <v>54</v>
      </c>
      <c r="AH199" s="35" t="b">
        <f t="shared" ref="AH199:AH262" ca="1" si="11">IF(AG199&lt;$AH$3,"VERO")</f>
        <v>0</v>
      </c>
      <c r="AI199" s="31"/>
      <c r="AJ199" s="31"/>
      <c r="AK199" s="31"/>
      <c r="AL199" s="32"/>
      <c r="AM199" s="64"/>
      <c r="AN199" s="64"/>
      <c r="AO199" s="30">
        <v>5233</v>
      </c>
      <c r="AP199" s="35">
        <f>VLOOKUP(AO199,'RawData'!A:K,8,FALSE)</f>
        <v>3</v>
      </c>
      <c r="AQ199" s="45" t="str">
        <f>VLOOKUP(AO199,'RawData'!A:K,9,FALSE)</f>
        <v>Sì</v>
      </c>
      <c r="AR199" s="31"/>
      <c r="AS199" s="32"/>
      <c r="AT199" s="64"/>
      <c r="AU199" s="30">
        <v>5233</v>
      </c>
      <c r="AV199" s="31" t="str">
        <f>VLOOKUP(AU199,'RawData'!A:K,11)</f>
        <v>Sì</v>
      </c>
      <c r="AW199" s="31">
        <f>VLOOKUP(AU199,A:K,6,FALSE)</f>
        <v>537</v>
      </c>
      <c r="AX199" s="31"/>
      <c r="AY199" s="31"/>
      <c r="AZ199" s="32"/>
      <c r="BA199" s="64"/>
      <c r="BB199" s="64"/>
      <c r="BC199" s="55">
        <v>5233</v>
      </c>
      <c r="BD199" s="31" t="str">
        <f>VLOOKUP(BC199,'RawData'!A:K,11,FALSE)</f>
        <v>No</v>
      </c>
      <c r="BE199" s="31">
        <f>VLOOKUP(BC199,A:K,6,FALSE)</f>
        <v>537</v>
      </c>
      <c r="BF199" s="31"/>
      <c r="BG199" s="31"/>
      <c r="BH199" s="31"/>
      <c r="BI199" s="56"/>
      <c r="BJ199" s="64"/>
      <c r="BK199" s="64"/>
      <c r="BL199" s="64"/>
      <c r="BM199" s="68" t="s">
        <v>547</v>
      </c>
      <c r="BO199" s="64" t="str">
        <v>Augusta</v>
      </c>
      <c r="BP199" s="64" t="str">
        <f>VLOOKUP(BO199,BM:BM,1,FALSE)</f>
        <v>Augusta</v>
      </c>
    </row>
    <row r="200" spans="1:68" ht="15" hidden="1">
      <c r="A200" s="12">
        <v>2371</v>
      </c>
      <c r="B200" s="3" t="s">
        <v>202</v>
      </c>
      <c r="C200" s="3" t="s">
        <v>17</v>
      </c>
      <c r="D200" s="23" t="s">
        <v>18</v>
      </c>
      <c r="E200" s="14">
        <v>12</v>
      </c>
      <c r="F200" s="14">
        <v>66</v>
      </c>
      <c r="G200" s="4">
        <v>31954</v>
      </c>
      <c r="H200" s="10">
        <v>8</v>
      </c>
      <c r="I200" s="2" t="s">
        <v>14</v>
      </c>
      <c r="J200" s="2" t="s">
        <v>14</v>
      </c>
      <c r="K200" s="2" t="s">
        <v>15</v>
      </c>
      <c r="L200" s="1"/>
      <c r="M200" s="64"/>
      <c r="N200" s="64"/>
      <c r="O200" s="64"/>
      <c r="P200" s="64">
        <f ca="1"/>
        <v>2382</v>
      </c>
      <c r="Q200" s="64" t="str">
        <f ca="1"/>
        <v>Mugnano di Napoli</v>
      </c>
      <c r="R200" s="64" t="str">
        <f ca="1"/>
        <v>NA</v>
      </c>
      <c r="S200" s="64"/>
      <c r="T200" s="64"/>
      <c r="U200" s="30">
        <v>4007</v>
      </c>
      <c r="V200" s="31">
        <f>SUMIF('RawData'!A:A,Operative_Fabio_Mencio!U200,'RawData'!F:F)</f>
        <v>680</v>
      </c>
      <c r="W200" s="31"/>
      <c r="X200" s="31" t="b">
        <f t="shared" si="9"/>
        <v>1</v>
      </c>
      <c r="Y200" s="32"/>
      <c r="Z200" s="31"/>
      <c r="AA200" s="31">
        <v>4007</v>
      </c>
      <c r="AB200" s="31" t="str">
        <f>VLOOKUP(Operative_Fabio_Mencio!AA200,'RawData'!A:K,9,FALSE)</f>
        <v>Sì</v>
      </c>
      <c r="AC200" s="31"/>
      <c r="AD200" s="32"/>
      <c r="AE200" s="31">
        <v>4007</v>
      </c>
      <c r="AF200" s="34">
        <f>VLOOKUP(Operative_Fabio_Mencio!AA200,'RawData'!A:K,7,FALSE)</f>
        <v>34218</v>
      </c>
      <c r="AG200" s="35">
        <f t="shared" ca="1" si="10"/>
        <v>32</v>
      </c>
      <c r="AH200" s="35" t="b">
        <f t="shared" ca="1" si="11"/>
        <v>0</v>
      </c>
      <c r="AI200" s="31"/>
      <c r="AJ200" s="31"/>
      <c r="AK200" s="31"/>
      <c r="AL200" s="32"/>
      <c r="AM200" s="64"/>
      <c r="AN200" s="64"/>
      <c r="AO200" s="30">
        <v>3910</v>
      </c>
      <c r="AP200" s="35">
        <f>VLOOKUP(AO200,'RawData'!A:K,8,FALSE)</f>
        <v>1</v>
      </c>
      <c r="AQ200" s="45" t="str">
        <f>VLOOKUP(AO200,'RawData'!A:K,9,FALSE)</f>
        <v>Sì</v>
      </c>
      <c r="AR200" s="31"/>
      <c r="AS200" s="32"/>
      <c r="AT200" s="64"/>
      <c r="AU200" s="30">
        <v>3910</v>
      </c>
      <c r="AV200" s="31" t="str">
        <f>VLOOKUP(AU200,'RawData'!A:K,11)</f>
        <v>Sì</v>
      </c>
      <c r="AW200" s="31">
        <f>VLOOKUP(AU200,A:K,6,FALSE)</f>
        <v>167</v>
      </c>
      <c r="AX200" s="31"/>
      <c r="AY200" s="31"/>
      <c r="AZ200" s="32"/>
      <c r="BA200" s="64"/>
      <c r="BB200" s="31"/>
      <c r="BC200" s="55">
        <v>3910</v>
      </c>
      <c r="BD200" s="31" t="str">
        <f>VLOOKUP(BC200,'RawData'!A:K,11,FALSE)</f>
        <v>No</v>
      </c>
      <c r="BE200" s="31">
        <f>VLOOKUP(BC200,A:K,6,FALSE)</f>
        <v>167</v>
      </c>
      <c r="BF200" s="31"/>
      <c r="BG200" s="31"/>
      <c r="BH200" s="31"/>
      <c r="BI200" s="56"/>
      <c r="BJ200" s="64"/>
      <c r="BK200" s="64"/>
      <c r="BL200" s="64"/>
      <c r="BM200" s="68" t="s">
        <v>548</v>
      </c>
      <c r="BO200" s="64" t="str">
        <v>Lucera</v>
      </c>
      <c r="BP200" s="64" t="str">
        <f>VLOOKUP(BO200,BM:BM,1,FALSE)</f>
        <v>Lucera</v>
      </c>
    </row>
    <row r="201" spans="1:68" ht="15" hidden="1">
      <c r="A201" s="12">
        <v>3819</v>
      </c>
      <c r="B201" s="3" t="s">
        <v>203</v>
      </c>
      <c r="C201" s="3" t="s">
        <v>35</v>
      </c>
      <c r="D201" s="23" t="s">
        <v>36</v>
      </c>
      <c r="E201" s="14">
        <v>15</v>
      </c>
      <c r="F201" s="14">
        <v>118</v>
      </c>
      <c r="G201" s="4">
        <v>26305</v>
      </c>
      <c r="H201" s="10">
        <v>6</v>
      </c>
      <c r="I201" s="2" t="s">
        <v>15</v>
      </c>
      <c r="J201" s="2" t="s">
        <v>15</v>
      </c>
      <c r="K201" s="2" t="s">
        <v>15</v>
      </c>
      <c r="L201" s="1"/>
      <c r="M201" s="64"/>
      <c r="N201" s="64"/>
      <c r="O201" s="64"/>
      <c r="P201" s="64">
        <f ca="1"/>
        <v>3811</v>
      </c>
      <c r="Q201" s="64" t="str">
        <f ca="1"/>
        <v>Augusta</v>
      </c>
      <c r="R201" s="64" t="str">
        <f ca="1"/>
        <v>SR</v>
      </c>
      <c r="S201" s="64"/>
      <c r="T201" s="64"/>
      <c r="U201" s="30">
        <v>4012</v>
      </c>
      <c r="V201" s="31">
        <f>SUMIF('RawData'!A:A,Operative_Fabio_Mencio!U201,'RawData'!F:F)</f>
        <v>130</v>
      </c>
      <c r="W201" s="31"/>
      <c r="X201" s="31" t="b">
        <f t="shared" si="9"/>
        <v>0</v>
      </c>
      <c r="Y201" s="32"/>
      <c r="Z201" s="31"/>
      <c r="AA201" s="31">
        <v>4012</v>
      </c>
      <c r="AB201" s="31" t="str">
        <f>VLOOKUP(Operative_Fabio_Mencio!AA201,'RawData'!A:K,9,FALSE)</f>
        <v>Sì</v>
      </c>
      <c r="AC201" s="31"/>
      <c r="AD201" s="32"/>
      <c r="AE201" s="31">
        <v>4012</v>
      </c>
      <c r="AF201" s="34">
        <f>VLOOKUP(Operative_Fabio_Mencio!AA201,'RawData'!A:K,7,FALSE)</f>
        <v>22034</v>
      </c>
      <c r="AG201" s="35">
        <f t="shared" ca="1" si="10"/>
        <v>66</v>
      </c>
      <c r="AH201" s="35" t="b">
        <f t="shared" ca="1" si="11"/>
        <v>0</v>
      </c>
      <c r="AI201" s="31"/>
      <c r="AJ201" s="31"/>
      <c r="AK201" s="31"/>
      <c r="AL201" s="32"/>
      <c r="AM201" s="64"/>
      <c r="AN201" s="64"/>
      <c r="AO201" s="30">
        <v>2469</v>
      </c>
      <c r="AP201" s="35">
        <f>VLOOKUP(AO201,'RawData'!A:K,8,FALSE)</f>
        <v>3</v>
      </c>
      <c r="AQ201" s="45" t="str">
        <f>VLOOKUP(AO201,'RawData'!A:K,9,FALSE)</f>
        <v>Sì</v>
      </c>
      <c r="AR201" s="31"/>
      <c r="AS201" s="32"/>
      <c r="AT201" s="64"/>
      <c r="AU201" s="30">
        <v>2469</v>
      </c>
      <c r="AV201" s="31" t="str">
        <f>VLOOKUP(AU201,'RawData'!A:K,11)</f>
        <v>No</v>
      </c>
      <c r="AW201" s="31">
        <f>VLOOKUP(AU201,A:K,6,FALSE)</f>
        <v>152</v>
      </c>
      <c r="AX201" s="31"/>
      <c r="AY201" s="31"/>
      <c r="AZ201" s="32"/>
      <c r="BA201" s="64"/>
      <c r="BB201" s="31"/>
      <c r="BC201" s="55">
        <v>2469</v>
      </c>
      <c r="BD201" s="31" t="str">
        <f>VLOOKUP(BC201,'RawData'!A:K,11,FALSE)</f>
        <v>Sì</v>
      </c>
      <c r="BE201" s="31">
        <f>VLOOKUP(BC201,A:K,6,FALSE)</f>
        <v>152</v>
      </c>
      <c r="BF201" s="31"/>
      <c r="BG201" s="31"/>
      <c r="BH201" s="31"/>
      <c r="BI201" s="56"/>
      <c r="BJ201" s="64"/>
      <c r="BK201" s="64"/>
      <c r="BL201" s="64"/>
      <c r="BM201" s="68" t="s">
        <v>549</v>
      </c>
      <c r="BO201" s="64" t="str">
        <v>Corsico</v>
      </c>
      <c r="BP201" s="64" t="str">
        <f>VLOOKUP(BO201,BM:BM,1,FALSE)</f>
        <v>Corsico</v>
      </c>
    </row>
    <row r="202" spans="1:68" ht="15" hidden="1">
      <c r="A202" s="12">
        <v>4007</v>
      </c>
      <c r="B202" s="3" t="s">
        <v>204</v>
      </c>
      <c r="C202" s="3" t="s">
        <v>12</v>
      </c>
      <c r="D202" s="23" t="s">
        <v>13</v>
      </c>
      <c r="E202" s="14">
        <v>4</v>
      </c>
      <c r="F202" s="14">
        <v>680</v>
      </c>
      <c r="G202" s="4">
        <v>34218</v>
      </c>
      <c r="H202" s="10">
        <v>1</v>
      </c>
      <c r="I202" s="2" t="s">
        <v>15</v>
      </c>
      <c r="J202" s="2" t="s">
        <v>14</v>
      </c>
      <c r="K202" s="2" t="s">
        <v>14</v>
      </c>
      <c r="L202" s="1"/>
      <c r="M202" s="64"/>
      <c r="N202" s="64"/>
      <c r="O202" s="64"/>
      <c r="P202" s="64">
        <f ca="1"/>
        <v>3341</v>
      </c>
      <c r="Q202" s="64" t="str">
        <f ca="1"/>
        <v>Lucera</v>
      </c>
      <c r="R202" s="64" t="str">
        <f ca="1"/>
        <v>FG</v>
      </c>
      <c r="S202" s="64"/>
      <c r="T202" s="64"/>
      <c r="U202" s="30">
        <v>4855</v>
      </c>
      <c r="V202" s="31">
        <f>SUMIF('RawData'!A:A,Operative_Fabio_Mencio!U202,'RawData'!F:F)</f>
        <v>575</v>
      </c>
      <c r="W202" s="31"/>
      <c r="X202" s="31" t="b">
        <f t="shared" si="9"/>
        <v>1</v>
      </c>
      <c r="Y202" s="32"/>
      <c r="Z202" s="31"/>
      <c r="AA202" s="31">
        <v>4855</v>
      </c>
      <c r="AB202" s="31" t="str">
        <f>VLOOKUP(Operative_Fabio_Mencio!AA202,'RawData'!A:K,9,FALSE)</f>
        <v>No</v>
      </c>
      <c r="AC202" s="31"/>
      <c r="AD202" s="32"/>
      <c r="AE202" s="31">
        <v>4855</v>
      </c>
      <c r="AF202" s="34">
        <f>VLOOKUP(Operative_Fabio_Mencio!AA202,'RawData'!A:K,7,FALSE)</f>
        <v>24256</v>
      </c>
      <c r="AG202" s="35">
        <f t="shared" ca="1" si="10"/>
        <v>60</v>
      </c>
      <c r="AH202" s="35" t="b">
        <f t="shared" ca="1" si="11"/>
        <v>0</v>
      </c>
      <c r="AI202" s="31"/>
      <c r="AJ202" s="31"/>
      <c r="AK202" s="31"/>
      <c r="AL202" s="32"/>
      <c r="AM202" s="64"/>
      <c r="AN202" s="64"/>
      <c r="AO202" s="30">
        <v>4554</v>
      </c>
      <c r="AP202" s="35">
        <f>VLOOKUP(AO202,'RawData'!A:K,8,FALSE)</f>
        <v>4</v>
      </c>
      <c r="AQ202" s="45" t="str">
        <f>VLOOKUP(AO202,'RawData'!A:K,9,FALSE)</f>
        <v>Sì</v>
      </c>
      <c r="AR202" s="31"/>
      <c r="AS202" s="32"/>
      <c r="AT202" s="64"/>
      <c r="AU202" s="30">
        <v>4554</v>
      </c>
      <c r="AV202" s="31" t="str">
        <f>VLOOKUP(AU202,'RawData'!A:K,11)</f>
        <v>Sì</v>
      </c>
      <c r="AW202" s="31">
        <f>VLOOKUP(AU202,A:K,6,FALSE)</f>
        <v>484</v>
      </c>
      <c r="AX202" s="31"/>
      <c r="AY202" s="31"/>
      <c r="AZ202" s="32"/>
      <c r="BA202" s="64"/>
      <c r="BB202" s="64"/>
      <c r="BC202" s="55">
        <v>4554</v>
      </c>
      <c r="BD202" s="31" t="str">
        <f>VLOOKUP(BC202,'RawData'!A:K,11,FALSE)</f>
        <v>No</v>
      </c>
      <c r="BE202" s="31">
        <f>VLOOKUP(BC202,A:K,6,FALSE)</f>
        <v>484</v>
      </c>
      <c r="BF202" s="31"/>
      <c r="BG202" s="31"/>
      <c r="BH202" s="31"/>
      <c r="BI202" s="56"/>
      <c r="BJ202" s="64"/>
      <c r="BK202" s="64"/>
      <c r="BL202" s="64"/>
      <c r="BM202" s="68" t="s">
        <v>550</v>
      </c>
      <c r="BO202" s="64" t="str">
        <v>Segrate</v>
      </c>
      <c r="BP202" s="64" t="str">
        <f>VLOOKUP(BO202,BM:BM,1,FALSE)</f>
        <v>Segrate</v>
      </c>
    </row>
    <row r="203" spans="1:68" ht="15" hidden="1">
      <c r="A203" s="12">
        <v>4012</v>
      </c>
      <c r="B203" s="3" t="s">
        <v>205</v>
      </c>
      <c r="C203" s="3" t="s">
        <v>20</v>
      </c>
      <c r="D203" s="23" t="s">
        <v>21</v>
      </c>
      <c r="E203" s="14">
        <v>2</v>
      </c>
      <c r="F203" s="14">
        <v>130</v>
      </c>
      <c r="G203" s="4">
        <v>22034</v>
      </c>
      <c r="H203" s="10">
        <v>2</v>
      </c>
      <c r="I203" s="2" t="s">
        <v>15</v>
      </c>
      <c r="J203" s="2" t="s">
        <v>15</v>
      </c>
      <c r="K203" s="2" t="s">
        <v>14</v>
      </c>
      <c r="L203" s="1"/>
      <c r="M203" s="64"/>
      <c r="N203" s="64"/>
      <c r="O203" s="64"/>
      <c r="P203" s="64">
        <f ca="1"/>
        <v>4636</v>
      </c>
      <c r="Q203" s="64" t="str">
        <f ca="1"/>
        <v>Corsico</v>
      </c>
      <c r="R203" s="64" t="str">
        <f ca="1"/>
        <v>MI</v>
      </c>
      <c r="S203" s="64"/>
      <c r="T203" s="64"/>
      <c r="U203" s="30">
        <v>5233</v>
      </c>
      <c r="V203" s="31">
        <f>SUMIF('RawData'!A:A,Operative_Fabio_Mencio!U203,'RawData'!F:F)</f>
        <v>537</v>
      </c>
      <c r="W203" s="31"/>
      <c r="X203" s="31" t="b">
        <f t="shared" si="9"/>
        <v>1</v>
      </c>
      <c r="Y203" s="32"/>
      <c r="Z203" s="31"/>
      <c r="AA203" s="31">
        <v>5233</v>
      </c>
      <c r="AB203" s="31" t="str">
        <f>VLOOKUP(Operative_Fabio_Mencio!AA203,'RawData'!A:K,9,FALSE)</f>
        <v>Sì</v>
      </c>
      <c r="AC203" s="31"/>
      <c r="AD203" s="32"/>
      <c r="AE203" s="31">
        <v>5233</v>
      </c>
      <c r="AF203" s="34">
        <f>VLOOKUP(Operative_Fabio_Mencio!AA203,'RawData'!A:K,7,FALSE)</f>
        <v>21381</v>
      </c>
      <c r="AG203" s="35">
        <f t="shared" ca="1" si="10"/>
        <v>67</v>
      </c>
      <c r="AH203" s="35" t="b">
        <f t="shared" ca="1" si="11"/>
        <v>0</v>
      </c>
      <c r="AI203" s="31"/>
      <c r="AJ203" s="31"/>
      <c r="AK203" s="31"/>
      <c r="AL203" s="32"/>
      <c r="AM203" s="64"/>
      <c r="AN203" s="64"/>
      <c r="AO203" s="30">
        <v>4033</v>
      </c>
      <c r="AP203" s="35">
        <f>VLOOKUP(AO203,'RawData'!A:K,8,FALSE)</f>
        <v>5</v>
      </c>
      <c r="AQ203" s="45" t="str">
        <f>VLOOKUP(AO203,'RawData'!A:K,9,FALSE)</f>
        <v>Sì</v>
      </c>
      <c r="AR203" s="31"/>
      <c r="AS203" s="32"/>
      <c r="AT203" s="64"/>
      <c r="AU203" s="30">
        <v>4033</v>
      </c>
      <c r="AV203" s="31" t="str">
        <f>VLOOKUP(AU203,'RawData'!A:K,11)</f>
        <v>Sì</v>
      </c>
      <c r="AW203" s="31">
        <f>VLOOKUP(AU203,A:K,6,FALSE)</f>
        <v>797</v>
      </c>
      <c r="AX203" s="31"/>
      <c r="AY203" s="31"/>
      <c r="AZ203" s="32"/>
      <c r="BA203" s="64"/>
      <c r="BB203" s="64"/>
      <c r="BC203" s="55">
        <v>4033</v>
      </c>
      <c r="BD203" s="31" t="str">
        <f>VLOOKUP(BC203,'RawData'!A:K,11,FALSE)</f>
        <v>Sì</v>
      </c>
      <c r="BE203" s="31">
        <f>VLOOKUP(BC203,A:K,6,FALSE)</f>
        <v>797</v>
      </c>
      <c r="BF203" s="31"/>
      <c r="BG203" s="31"/>
      <c r="BH203" s="31"/>
      <c r="BI203" s="56"/>
      <c r="BJ203" s="64"/>
      <c r="BK203" s="64"/>
      <c r="BL203" s="64"/>
      <c r="BM203" s="68" t="s">
        <v>551</v>
      </c>
      <c r="BO203" s="64" t="str">
        <v>Crema</v>
      </c>
      <c r="BP203" s="64" t="str">
        <f>VLOOKUP(BO203,BM:BM,1,FALSE)</f>
        <v>Crema</v>
      </c>
    </row>
    <row r="204" spans="1:68" ht="15" hidden="1">
      <c r="A204" s="12">
        <v>4855</v>
      </c>
      <c r="B204" s="3" t="s">
        <v>206</v>
      </c>
      <c r="C204" s="3" t="s">
        <v>207</v>
      </c>
      <c r="D204" s="23" t="s">
        <v>24</v>
      </c>
      <c r="E204" s="14">
        <v>5</v>
      </c>
      <c r="F204" s="14">
        <v>575</v>
      </c>
      <c r="G204" s="4">
        <v>24256</v>
      </c>
      <c r="H204" s="10">
        <v>9</v>
      </c>
      <c r="I204" s="2" t="s">
        <v>14</v>
      </c>
      <c r="J204" s="2" t="s">
        <v>15</v>
      </c>
      <c r="K204" s="2" t="s">
        <v>15</v>
      </c>
      <c r="L204" s="1"/>
      <c r="M204" s="64"/>
      <c r="N204" s="64"/>
      <c r="O204" s="64"/>
      <c r="P204" s="64">
        <f ca="1"/>
        <v>5563</v>
      </c>
      <c r="Q204" s="64" t="str">
        <f ca="1"/>
        <v>Segrate</v>
      </c>
      <c r="R204" s="64" t="str">
        <f ca="1"/>
        <v>MI</v>
      </c>
      <c r="S204" s="64"/>
      <c r="T204" s="64"/>
      <c r="U204" s="30">
        <v>3910</v>
      </c>
      <c r="V204" s="31">
        <f>SUMIF('RawData'!A:A,Operative_Fabio_Mencio!U204,'RawData'!F:F)</f>
        <v>167</v>
      </c>
      <c r="W204" s="31"/>
      <c r="X204" s="31" t="b">
        <f t="shared" si="9"/>
        <v>0</v>
      </c>
      <c r="Y204" s="32"/>
      <c r="Z204" s="31"/>
      <c r="AA204" s="31">
        <v>3910</v>
      </c>
      <c r="AB204" s="31" t="str">
        <f>VLOOKUP(Operative_Fabio_Mencio!AA204,'RawData'!A:K,9,FALSE)</f>
        <v>Sì</v>
      </c>
      <c r="AC204" s="31"/>
      <c r="AD204" s="32"/>
      <c r="AE204" s="31">
        <v>3910</v>
      </c>
      <c r="AF204" s="34">
        <f>VLOOKUP(Operative_Fabio_Mencio!AA204,'RawData'!A:K,7,FALSE)</f>
        <v>32186</v>
      </c>
      <c r="AG204" s="35">
        <f t="shared" ca="1" si="10"/>
        <v>38</v>
      </c>
      <c r="AH204" s="35" t="b">
        <f t="shared" ca="1" si="11"/>
        <v>0</v>
      </c>
      <c r="AI204" s="31"/>
      <c r="AJ204" s="31"/>
      <c r="AK204" s="31"/>
      <c r="AL204" s="32"/>
      <c r="AM204" s="64"/>
      <c r="AN204" s="64"/>
      <c r="AO204" s="30">
        <v>3752</v>
      </c>
      <c r="AP204" s="35">
        <f>VLOOKUP(AO204,'RawData'!A:K,8,FALSE)</f>
        <v>8</v>
      </c>
      <c r="AQ204" s="45" t="str">
        <f>VLOOKUP(AO204,'RawData'!A:K,9,FALSE)</f>
        <v>Sì</v>
      </c>
      <c r="AR204" s="31"/>
      <c r="AS204" s="32"/>
      <c r="AT204" s="64"/>
      <c r="AU204" s="30">
        <v>3752</v>
      </c>
      <c r="AV204" s="31" t="str">
        <f>VLOOKUP(AU204,'RawData'!A:K,11)</f>
        <v>Sì</v>
      </c>
      <c r="AW204" s="31">
        <f>VLOOKUP(AU204,A:K,6,FALSE)</f>
        <v>538</v>
      </c>
      <c r="AX204" s="31"/>
      <c r="AY204" s="31"/>
      <c r="AZ204" s="32"/>
      <c r="BA204" s="64"/>
      <c r="BB204" s="31"/>
      <c r="BC204" s="55">
        <v>3752</v>
      </c>
      <c r="BD204" s="31" t="str">
        <f>VLOOKUP(BC204,'RawData'!A:K,11,FALSE)</f>
        <v>No</v>
      </c>
      <c r="BE204" s="31">
        <f>VLOOKUP(BC204,A:K,6,FALSE)</f>
        <v>538</v>
      </c>
      <c r="BF204" s="31"/>
      <c r="BG204" s="31"/>
      <c r="BH204" s="31"/>
      <c r="BI204" s="56"/>
      <c r="BJ204" s="64"/>
      <c r="BK204" s="64"/>
      <c r="BL204" s="64"/>
      <c r="BM204" s="68" t="s">
        <v>552</v>
      </c>
      <c r="BO204" s="64" t="str">
        <v>Favara</v>
      </c>
      <c r="BP204" s="64" t="str">
        <f>VLOOKUP(BO204,BM:BM,1,FALSE)</f>
        <v>Favara</v>
      </c>
    </row>
    <row r="205" spans="1:68" ht="15" hidden="1">
      <c r="A205" s="12">
        <v>5233</v>
      </c>
      <c r="B205" s="3" t="s">
        <v>208</v>
      </c>
      <c r="C205" s="3" t="s">
        <v>147</v>
      </c>
      <c r="D205" s="23" t="s">
        <v>36</v>
      </c>
      <c r="E205" s="14">
        <v>13</v>
      </c>
      <c r="F205" s="14">
        <v>537</v>
      </c>
      <c r="G205" s="4">
        <v>21381</v>
      </c>
      <c r="H205" s="10">
        <v>3</v>
      </c>
      <c r="I205" s="2" t="s">
        <v>15</v>
      </c>
      <c r="J205" s="2" t="s">
        <v>15</v>
      </c>
      <c r="K205" s="2" t="s">
        <v>14</v>
      </c>
      <c r="L205" s="1"/>
      <c r="M205" s="64"/>
      <c r="N205" s="64"/>
      <c r="O205" s="64"/>
      <c r="P205" s="64">
        <f ca="1"/>
        <v>2731</v>
      </c>
      <c r="Q205" s="64" t="str">
        <f ca="1"/>
        <v>Crema</v>
      </c>
      <c r="R205" s="64" t="str">
        <f ca="1"/>
        <v>CR</v>
      </c>
      <c r="S205" s="64"/>
      <c r="T205" s="64"/>
      <c r="U205" s="30">
        <v>2469</v>
      </c>
      <c r="V205" s="31">
        <f>SUMIF('RawData'!A:A,Operative_Fabio_Mencio!U205,'RawData'!F:F)</f>
        <v>152</v>
      </c>
      <c r="W205" s="31"/>
      <c r="X205" s="31" t="b">
        <f t="shared" si="9"/>
        <v>0</v>
      </c>
      <c r="Y205" s="32"/>
      <c r="Z205" s="31"/>
      <c r="AA205" s="31">
        <v>2469</v>
      </c>
      <c r="AB205" s="31" t="str">
        <f>VLOOKUP(Operative_Fabio_Mencio!AA205,'RawData'!A:K,9,FALSE)</f>
        <v>Sì</v>
      </c>
      <c r="AC205" s="31"/>
      <c r="AD205" s="32"/>
      <c r="AE205" s="31">
        <v>2469</v>
      </c>
      <c r="AF205" s="34">
        <f>VLOOKUP(Operative_Fabio_Mencio!AA205,'RawData'!A:K,7,FALSE)</f>
        <v>20349</v>
      </c>
      <c r="AG205" s="35">
        <f t="shared" ca="1" si="10"/>
        <v>70</v>
      </c>
      <c r="AH205" s="35" t="b">
        <f t="shared" ca="1" si="11"/>
        <v>0</v>
      </c>
      <c r="AI205" s="31"/>
      <c r="AJ205" s="31"/>
      <c r="AK205" s="31"/>
      <c r="AL205" s="32"/>
      <c r="AM205" s="64"/>
      <c r="AN205" s="64"/>
      <c r="AO205" s="30">
        <v>4864</v>
      </c>
      <c r="AP205" s="35">
        <f>VLOOKUP(AO205,'RawData'!A:K,8,FALSE)</f>
        <v>4</v>
      </c>
      <c r="AQ205" s="45" t="str">
        <f>VLOOKUP(AO205,'RawData'!A:K,9,FALSE)</f>
        <v>No</v>
      </c>
      <c r="AR205" s="31"/>
      <c r="AS205" s="32"/>
      <c r="AT205" s="64"/>
      <c r="AU205" s="30">
        <v>4864</v>
      </c>
      <c r="AV205" s="31" t="str">
        <f>VLOOKUP(AU205,'RawData'!A:K,11)</f>
        <v>Sì</v>
      </c>
      <c r="AW205" s="31">
        <f>VLOOKUP(AU205,A:K,6,FALSE)</f>
        <v>682</v>
      </c>
      <c r="AX205" s="31"/>
      <c r="AY205" s="31"/>
      <c r="AZ205" s="32"/>
      <c r="BA205" s="64"/>
      <c r="BB205" s="64"/>
      <c r="BC205" s="55">
        <v>4864</v>
      </c>
      <c r="BD205" s="31" t="str">
        <f>VLOOKUP(BC205,'RawData'!A:K,11,FALSE)</f>
        <v>No</v>
      </c>
      <c r="BE205" s="31">
        <f>VLOOKUP(BC205,A:K,6,FALSE)</f>
        <v>682</v>
      </c>
      <c r="BF205" s="31"/>
      <c r="BG205" s="31"/>
      <c r="BH205" s="31"/>
      <c r="BI205" s="56"/>
      <c r="BJ205" s="64"/>
      <c r="BK205" s="64"/>
      <c r="BL205" s="64"/>
      <c r="BM205" s="68" t="s">
        <v>553</v>
      </c>
      <c r="BO205" s="64" t="str">
        <v>Vibo Valentia</v>
      </c>
      <c r="BP205" s="64" t="str">
        <f>VLOOKUP(BO205,BM:BM,1,FALSE)</f>
        <v>Vibo Valentia</v>
      </c>
    </row>
    <row r="206" spans="1:68" ht="15">
      <c r="A206" s="12">
        <v>3910</v>
      </c>
      <c r="B206" s="3" t="s">
        <v>209</v>
      </c>
      <c r="C206" s="3" t="s">
        <v>170</v>
      </c>
      <c r="D206" s="23" t="s">
        <v>27</v>
      </c>
      <c r="E206" s="14">
        <v>12</v>
      </c>
      <c r="F206" s="14">
        <v>167</v>
      </c>
      <c r="G206" s="4">
        <v>32186</v>
      </c>
      <c r="H206" s="10">
        <v>1</v>
      </c>
      <c r="I206" s="2" t="s">
        <v>15</v>
      </c>
      <c r="J206" s="2" t="s">
        <v>14</v>
      </c>
      <c r="K206" s="2" t="s">
        <v>14</v>
      </c>
      <c r="L206" s="1"/>
      <c r="M206" s="64"/>
      <c r="N206" s="64"/>
      <c r="O206" s="64"/>
      <c r="P206" s="64">
        <f ca="1"/>
        <v>4071</v>
      </c>
      <c r="Q206" s="64" t="str">
        <f ca="1"/>
        <v>Favara</v>
      </c>
      <c r="R206" s="64" t="str">
        <f ca="1"/>
        <v>AG</v>
      </c>
      <c r="S206" s="64"/>
      <c r="T206" s="64"/>
      <c r="U206" s="30">
        <v>4554</v>
      </c>
      <c r="V206" s="31">
        <f>SUMIF('RawData'!A:A,Operative_Fabio_Mencio!U206,'RawData'!F:F)</f>
        <v>484</v>
      </c>
      <c r="W206" s="31"/>
      <c r="X206" s="31" t="b">
        <f t="shared" si="9"/>
        <v>0</v>
      </c>
      <c r="Y206" s="32"/>
      <c r="Z206" s="31"/>
      <c r="AA206" s="31">
        <v>4554</v>
      </c>
      <c r="AB206" s="31" t="str">
        <f>VLOOKUP(Operative_Fabio_Mencio!AA206,'RawData'!A:K,9,FALSE)</f>
        <v>Sì</v>
      </c>
      <c r="AC206" s="31"/>
      <c r="AD206" s="32"/>
      <c r="AE206" s="31">
        <v>4554</v>
      </c>
      <c r="AF206" s="34">
        <f>VLOOKUP(Operative_Fabio_Mencio!AA206,'RawData'!A:K,7,FALSE)</f>
        <v>23663</v>
      </c>
      <c r="AG206" s="35">
        <f t="shared" ca="1" si="10"/>
        <v>61</v>
      </c>
      <c r="AH206" s="35" t="b">
        <f t="shared" ca="1" si="11"/>
        <v>0</v>
      </c>
      <c r="AI206" s="31"/>
      <c r="AJ206" s="31"/>
      <c r="AK206" s="31"/>
      <c r="AL206" s="32"/>
      <c r="AM206" s="64"/>
      <c r="AN206" s="64"/>
      <c r="AO206" s="30">
        <v>2890</v>
      </c>
      <c r="AP206" s="35">
        <f>VLOOKUP(AO206,'RawData'!A:K,8,FALSE)</f>
        <v>6</v>
      </c>
      <c r="AQ206" s="45" t="str">
        <f>VLOOKUP(AO206,'RawData'!A:K,9,FALSE)</f>
        <v>No</v>
      </c>
      <c r="AR206" s="31"/>
      <c r="AS206" s="32"/>
      <c r="AT206" s="64"/>
      <c r="AU206" s="30">
        <v>2890</v>
      </c>
      <c r="AV206" s="31" t="str">
        <f>VLOOKUP(AU206,'RawData'!A:K,11)</f>
        <v>No</v>
      </c>
      <c r="AW206" s="31">
        <f>VLOOKUP(AU206,A:K,6,FALSE)</f>
        <v>424</v>
      </c>
      <c r="AX206" s="31"/>
      <c r="AY206" s="31"/>
      <c r="AZ206" s="32"/>
      <c r="BA206" s="64"/>
      <c r="BB206" s="64"/>
      <c r="BC206" s="55">
        <v>2890</v>
      </c>
      <c r="BD206" s="31" t="str">
        <f>VLOOKUP(BC206,'RawData'!A:K,11,FALSE)</f>
        <v>No</v>
      </c>
      <c r="BE206" s="31">
        <f>VLOOKUP(BC206,A:K,6,FALSE)</f>
        <v>424</v>
      </c>
      <c r="BF206" s="31"/>
      <c r="BG206" s="31"/>
      <c r="BH206" s="31"/>
      <c r="BI206" s="56"/>
      <c r="BJ206" s="64"/>
      <c r="BK206" s="64"/>
      <c r="BL206" s="64"/>
      <c r="BM206" s="68" t="s">
        <v>554</v>
      </c>
      <c r="BO206" s="64">
        <v>0</v>
      </c>
      <c r="BP206" s="64" t="e">
        <f>VLOOKUP(BO206,BM:BM,1,FALSE)</f>
        <v>#N/A</v>
      </c>
    </row>
    <row r="207" spans="1:68" ht="15" hidden="1">
      <c r="A207" s="12">
        <v>2469</v>
      </c>
      <c r="B207" s="3" t="s">
        <v>210</v>
      </c>
      <c r="C207" s="3" t="s">
        <v>84</v>
      </c>
      <c r="D207" s="23" t="s">
        <v>21</v>
      </c>
      <c r="E207" s="14">
        <v>15</v>
      </c>
      <c r="F207" s="14">
        <v>152</v>
      </c>
      <c r="G207" s="4">
        <v>20349</v>
      </c>
      <c r="H207" s="10">
        <v>3</v>
      </c>
      <c r="I207" s="2" t="s">
        <v>15</v>
      </c>
      <c r="J207" s="2" t="s">
        <v>15</v>
      </c>
      <c r="K207" s="2" t="s">
        <v>15</v>
      </c>
      <c r="L207" s="1"/>
      <c r="M207" s="64"/>
      <c r="N207" s="64"/>
      <c r="O207" s="64"/>
      <c r="P207" s="64">
        <f ca="1"/>
        <v>4333</v>
      </c>
      <c r="Q207" s="64" t="str">
        <f ca="1"/>
        <v>Vibo Valentia</v>
      </c>
      <c r="R207" s="64" t="str">
        <f ca="1"/>
        <v>VV</v>
      </c>
      <c r="S207" s="64"/>
      <c r="T207" s="64"/>
      <c r="U207" s="30">
        <v>4033</v>
      </c>
      <c r="V207" s="31">
        <f>SUMIF('RawData'!A:A,Operative_Fabio_Mencio!U207,'RawData'!F:F)</f>
        <v>797</v>
      </c>
      <c r="W207" s="31"/>
      <c r="X207" s="31" t="b">
        <f t="shared" si="9"/>
        <v>1</v>
      </c>
      <c r="Y207" s="32"/>
      <c r="Z207" s="31"/>
      <c r="AA207" s="31">
        <v>4033</v>
      </c>
      <c r="AB207" s="31" t="str">
        <f>VLOOKUP(Operative_Fabio_Mencio!AA207,'RawData'!A:K,9,FALSE)</f>
        <v>Sì</v>
      </c>
      <c r="AC207" s="31"/>
      <c r="AD207" s="32"/>
      <c r="AE207" s="31">
        <v>4033</v>
      </c>
      <c r="AF207" s="34">
        <f>VLOOKUP(Operative_Fabio_Mencio!AA207,'RawData'!A:K,7,FALSE)</f>
        <v>24321</v>
      </c>
      <c r="AG207" s="35">
        <f t="shared" ca="1" si="10"/>
        <v>59</v>
      </c>
      <c r="AH207" s="35" t="b">
        <f t="shared" ca="1" si="11"/>
        <v>0</v>
      </c>
      <c r="AI207" s="31"/>
      <c r="AJ207" s="31"/>
      <c r="AK207" s="31"/>
      <c r="AL207" s="32"/>
      <c r="AM207" s="64"/>
      <c r="AN207" s="64"/>
      <c r="AO207" s="30">
        <v>3316</v>
      </c>
      <c r="AP207" s="35">
        <f>VLOOKUP(AO207,'RawData'!A:K,8,FALSE)</f>
        <v>8</v>
      </c>
      <c r="AQ207" s="45" t="str">
        <f>VLOOKUP(AO207,'RawData'!A:K,9,FALSE)</f>
        <v>No</v>
      </c>
      <c r="AR207" s="31"/>
      <c r="AS207" s="32"/>
      <c r="AT207" s="64"/>
      <c r="AU207" s="30">
        <v>3316</v>
      </c>
      <c r="AV207" s="31" t="str">
        <f>VLOOKUP(AU207,'RawData'!A:K,11)</f>
        <v>Sì</v>
      </c>
      <c r="AW207" s="31">
        <f>VLOOKUP(AU207,A:K,6,FALSE)</f>
        <v>598</v>
      </c>
      <c r="AX207" s="31"/>
      <c r="AY207" s="31"/>
      <c r="AZ207" s="32"/>
      <c r="BA207" s="64"/>
      <c r="BB207" s="31"/>
      <c r="BC207" s="55">
        <v>3316</v>
      </c>
      <c r="BD207" s="31" t="str">
        <f>VLOOKUP(BC207,'RawData'!A:K,11,FALSE)</f>
        <v>Sì</v>
      </c>
      <c r="BE207" s="31">
        <f>VLOOKUP(BC207,A:K,6,FALSE)</f>
        <v>598</v>
      </c>
      <c r="BF207" s="31"/>
      <c r="BG207" s="31"/>
      <c r="BH207" s="31"/>
      <c r="BI207" s="56"/>
      <c r="BJ207" s="64"/>
      <c r="BK207" s="64"/>
      <c r="BL207" s="64"/>
      <c r="BM207" s="68" t="s">
        <v>555</v>
      </c>
      <c r="BO207" s="64"/>
      <c r="BP207" s="64"/>
    </row>
    <row r="208" spans="1:68" ht="15" hidden="1">
      <c r="A208" s="12">
        <v>4554</v>
      </c>
      <c r="B208" s="3" t="s">
        <v>211</v>
      </c>
      <c r="C208" s="3" t="s">
        <v>212</v>
      </c>
      <c r="D208" s="23" t="s">
        <v>24</v>
      </c>
      <c r="E208" s="14">
        <v>8</v>
      </c>
      <c r="F208" s="14">
        <v>484</v>
      </c>
      <c r="G208" s="4">
        <v>23663</v>
      </c>
      <c r="H208" s="10">
        <v>4</v>
      </c>
      <c r="I208" s="2" t="s">
        <v>15</v>
      </c>
      <c r="J208" s="2" t="s">
        <v>14</v>
      </c>
      <c r="K208" s="2" t="s">
        <v>14</v>
      </c>
      <c r="L208" s="1"/>
      <c r="M208" s="64"/>
      <c r="N208" s="64"/>
      <c r="O208" s="64"/>
      <c r="P208" s="64"/>
      <c r="Q208" s="64"/>
      <c r="R208" s="64"/>
      <c r="S208" s="64"/>
      <c r="T208" s="64"/>
      <c r="U208" s="30">
        <v>3752</v>
      </c>
      <c r="V208" s="31">
        <f>SUMIF('RawData'!A:A,Operative_Fabio_Mencio!U208,'RawData'!F:F)</f>
        <v>538</v>
      </c>
      <c r="W208" s="31"/>
      <c r="X208" s="31" t="b">
        <f t="shared" si="9"/>
        <v>1</v>
      </c>
      <c r="Y208" s="32"/>
      <c r="Z208" s="31"/>
      <c r="AA208" s="31">
        <v>3752</v>
      </c>
      <c r="AB208" s="31" t="str">
        <f>VLOOKUP(Operative_Fabio_Mencio!AA208,'RawData'!A:K,9,FALSE)</f>
        <v>Sì</v>
      </c>
      <c r="AC208" s="31"/>
      <c r="AD208" s="32"/>
      <c r="AE208" s="31">
        <v>3752</v>
      </c>
      <c r="AF208" s="34">
        <f>VLOOKUP(Operative_Fabio_Mencio!AA208,'RawData'!A:K,7,FALSE)</f>
        <v>24268</v>
      </c>
      <c r="AG208" s="35">
        <f t="shared" ca="1" si="10"/>
        <v>60</v>
      </c>
      <c r="AH208" s="35" t="b">
        <f t="shared" ca="1" si="11"/>
        <v>0</v>
      </c>
      <c r="AI208" s="31"/>
      <c r="AJ208" s="31"/>
      <c r="AK208" s="31"/>
      <c r="AL208" s="32"/>
      <c r="AM208" s="64"/>
      <c r="AN208" s="64"/>
      <c r="AO208" s="30">
        <v>5514</v>
      </c>
      <c r="AP208" s="35">
        <f>VLOOKUP(AO208,'RawData'!A:K,8,FALSE)</f>
        <v>2</v>
      </c>
      <c r="AQ208" s="45" t="str">
        <f>VLOOKUP(AO208,'RawData'!A:K,9,FALSE)</f>
        <v>No</v>
      </c>
      <c r="AR208" s="31"/>
      <c r="AS208" s="32"/>
      <c r="AT208" s="64"/>
      <c r="AU208" s="30">
        <v>5514</v>
      </c>
      <c r="AV208" s="31" t="str">
        <f>VLOOKUP(AU208,'RawData'!A:K,11)</f>
        <v>Sì</v>
      </c>
      <c r="AW208" s="31">
        <f>VLOOKUP(AU208,A:K,6,FALSE)</f>
        <v>671</v>
      </c>
      <c r="AX208" s="31"/>
      <c r="AY208" s="31"/>
      <c r="AZ208" s="32"/>
      <c r="BA208" s="64"/>
      <c r="BB208" s="64"/>
      <c r="BC208" s="55">
        <v>5514</v>
      </c>
      <c r="BD208" s="31" t="str">
        <f>VLOOKUP(BC208,'RawData'!A:K,11,FALSE)</f>
        <v>Sì</v>
      </c>
      <c r="BE208" s="31">
        <f>VLOOKUP(BC208,A:K,6,FALSE)</f>
        <v>671</v>
      </c>
      <c r="BF208" s="31"/>
      <c r="BG208" s="31"/>
      <c r="BH208" s="31"/>
      <c r="BI208" s="56"/>
      <c r="BJ208" s="64"/>
      <c r="BK208" s="64"/>
      <c r="BL208" s="64"/>
      <c r="BM208" s="68" t="s">
        <v>556</v>
      </c>
      <c r="BO208" s="64"/>
      <c r="BP208" s="64"/>
    </row>
    <row r="209" spans="1:68" ht="15" hidden="1">
      <c r="A209" s="12">
        <v>4033</v>
      </c>
      <c r="B209" s="3" t="s">
        <v>213</v>
      </c>
      <c r="C209" s="3" t="s">
        <v>117</v>
      </c>
      <c r="D209" s="23" t="s">
        <v>118</v>
      </c>
      <c r="E209" s="14">
        <v>10</v>
      </c>
      <c r="F209" s="14">
        <v>797</v>
      </c>
      <c r="G209" s="4">
        <v>24321</v>
      </c>
      <c r="H209" s="10">
        <v>5</v>
      </c>
      <c r="I209" s="2" t="s">
        <v>15</v>
      </c>
      <c r="J209" s="2" t="s">
        <v>15</v>
      </c>
      <c r="K209" s="2" t="s">
        <v>15</v>
      </c>
      <c r="L209" s="1"/>
      <c r="M209" s="64"/>
      <c r="N209" s="64"/>
      <c r="O209" s="64"/>
      <c r="P209" s="64"/>
      <c r="Q209" s="64"/>
      <c r="R209" s="64"/>
      <c r="S209" s="64"/>
      <c r="T209" s="64"/>
      <c r="U209" s="30">
        <v>4864</v>
      </c>
      <c r="V209" s="31">
        <f>SUMIF('RawData'!A:A,Operative_Fabio_Mencio!U209,'RawData'!F:F)</f>
        <v>682</v>
      </c>
      <c r="W209" s="31"/>
      <c r="X209" s="31" t="b">
        <f t="shared" si="9"/>
        <v>1</v>
      </c>
      <c r="Y209" s="32"/>
      <c r="Z209" s="31"/>
      <c r="AA209" s="31">
        <v>4864</v>
      </c>
      <c r="AB209" s="31" t="str">
        <f>VLOOKUP(Operative_Fabio_Mencio!AA209,'RawData'!A:K,9,FALSE)</f>
        <v>No</v>
      </c>
      <c r="AC209" s="31"/>
      <c r="AD209" s="32"/>
      <c r="AE209" s="31">
        <v>4864</v>
      </c>
      <c r="AF209" s="34">
        <f>VLOOKUP(Operative_Fabio_Mencio!AA209,'RawData'!A:K,7,FALSE)</f>
        <v>31551</v>
      </c>
      <c r="AG209" s="35">
        <f t="shared" ca="1" si="10"/>
        <v>40</v>
      </c>
      <c r="AH209" s="35" t="b">
        <f t="shared" ca="1" si="11"/>
        <v>0</v>
      </c>
      <c r="AI209" s="31"/>
      <c r="AJ209" s="31"/>
      <c r="AK209" s="31"/>
      <c r="AL209" s="32"/>
      <c r="AM209" s="64"/>
      <c r="AN209" s="64"/>
      <c r="AO209" s="30">
        <v>5070</v>
      </c>
      <c r="AP209" s="35">
        <f>VLOOKUP(AO209,'RawData'!A:K,8,FALSE)</f>
        <v>1</v>
      </c>
      <c r="AQ209" s="45" t="str">
        <f>VLOOKUP(AO209,'RawData'!A:K,9,FALSE)</f>
        <v>Sì</v>
      </c>
      <c r="AR209" s="31"/>
      <c r="AS209" s="32"/>
      <c r="AT209" s="64"/>
      <c r="AU209" s="30">
        <v>5070</v>
      </c>
      <c r="AV209" s="31" t="str">
        <f>VLOOKUP(AU209,'RawData'!A:K,11)</f>
        <v>Sì</v>
      </c>
      <c r="AW209" s="31">
        <f>VLOOKUP(AU209,A:K,6,FALSE)</f>
        <v>124</v>
      </c>
      <c r="AX209" s="31"/>
      <c r="AY209" s="31"/>
      <c r="AZ209" s="32"/>
      <c r="BA209" s="64"/>
      <c r="BB209" s="31"/>
      <c r="BC209" s="55">
        <v>5070</v>
      </c>
      <c r="BD209" s="31" t="str">
        <f>VLOOKUP(BC209,'RawData'!A:K,11,FALSE)</f>
        <v>No</v>
      </c>
      <c r="BE209" s="31">
        <f>VLOOKUP(BC209,A:K,6,FALSE)</f>
        <v>124</v>
      </c>
      <c r="BF209" s="31"/>
      <c r="BG209" s="31"/>
      <c r="BH209" s="31"/>
      <c r="BI209" s="56"/>
      <c r="BJ209" s="64"/>
      <c r="BK209" s="64"/>
      <c r="BL209" s="64"/>
      <c r="BM209" s="68" t="s">
        <v>557</v>
      </c>
      <c r="BO209" s="64"/>
      <c r="BP209" s="64"/>
    </row>
    <row r="210" spans="1:68" ht="15" hidden="1">
      <c r="A210" s="12">
        <v>3028</v>
      </c>
      <c r="B210" s="3" t="s">
        <v>214</v>
      </c>
      <c r="C210" s="3" t="s">
        <v>97</v>
      </c>
      <c r="D210" s="23" t="s">
        <v>13</v>
      </c>
      <c r="E210" s="14">
        <v>14</v>
      </c>
      <c r="F210" s="14">
        <v>934</v>
      </c>
      <c r="G210" s="4">
        <v>20484</v>
      </c>
      <c r="H210" s="10">
        <v>6</v>
      </c>
      <c r="I210" s="2" t="s">
        <v>15</v>
      </c>
      <c r="J210" s="2" t="s">
        <v>15</v>
      </c>
      <c r="K210" s="2" t="s">
        <v>14</v>
      </c>
      <c r="L210" s="1"/>
      <c r="M210" s="64"/>
      <c r="N210" s="64"/>
      <c r="O210" s="64"/>
      <c r="P210" s="64"/>
      <c r="Q210" s="64"/>
      <c r="R210" s="64"/>
      <c r="S210" s="64"/>
      <c r="T210" s="64"/>
      <c r="U210" s="30">
        <v>2890</v>
      </c>
      <c r="V210" s="31">
        <f>SUMIF('RawData'!A:A,Operative_Fabio_Mencio!U210,'RawData'!F:F)</f>
        <v>424</v>
      </c>
      <c r="W210" s="31"/>
      <c r="X210" s="31" t="b">
        <f t="shared" si="9"/>
        <v>0</v>
      </c>
      <c r="Y210" s="32"/>
      <c r="Z210" s="31"/>
      <c r="AA210" s="31">
        <v>2890</v>
      </c>
      <c r="AB210" s="31" t="str">
        <f>VLOOKUP(Operative_Fabio_Mencio!AA210,'RawData'!A:K,9,FALSE)</f>
        <v>No</v>
      </c>
      <c r="AC210" s="31"/>
      <c r="AD210" s="32"/>
      <c r="AE210" s="31">
        <v>2890</v>
      </c>
      <c r="AF210" s="34">
        <f>VLOOKUP(Operative_Fabio_Mencio!AA210,'RawData'!A:K,7,FALSE)</f>
        <v>27381</v>
      </c>
      <c r="AG210" s="35">
        <f t="shared" ca="1" si="10"/>
        <v>51</v>
      </c>
      <c r="AH210" s="35" t="b">
        <f t="shared" ca="1" si="11"/>
        <v>0</v>
      </c>
      <c r="AI210" s="31"/>
      <c r="AJ210" s="31"/>
      <c r="AK210" s="31"/>
      <c r="AL210" s="32"/>
      <c r="AM210" s="64"/>
      <c r="AN210" s="64"/>
      <c r="AO210" s="30">
        <v>5243</v>
      </c>
      <c r="AP210" s="35">
        <f>VLOOKUP(AO210,'RawData'!A:K,8,FALSE)</f>
        <v>1</v>
      </c>
      <c r="AQ210" s="45" t="str">
        <f>VLOOKUP(AO210,'RawData'!A:K,9,FALSE)</f>
        <v>Sì</v>
      </c>
      <c r="AR210" s="31"/>
      <c r="AS210" s="32"/>
      <c r="AT210" s="64"/>
      <c r="AU210" s="30">
        <v>5243</v>
      </c>
      <c r="AV210" s="31" t="str">
        <f>VLOOKUP(AU210,'RawData'!A:K,11)</f>
        <v>Sì</v>
      </c>
      <c r="AW210" s="31">
        <f>VLOOKUP(AU210,A:K,6,FALSE)</f>
        <v>856</v>
      </c>
      <c r="AX210" s="31"/>
      <c r="AY210" s="31"/>
      <c r="AZ210" s="32"/>
      <c r="BA210" s="64"/>
      <c r="BB210" s="64"/>
      <c r="BC210" s="55">
        <v>5243</v>
      </c>
      <c r="BD210" s="31" t="str">
        <f>VLOOKUP(BC210,'RawData'!A:K,11,FALSE)</f>
        <v>No</v>
      </c>
      <c r="BE210" s="31">
        <f>VLOOKUP(BC210,A:K,6,FALSE)</f>
        <v>856</v>
      </c>
      <c r="BF210" s="31"/>
      <c r="BG210" s="31"/>
      <c r="BH210" s="31"/>
      <c r="BI210" s="56"/>
      <c r="BJ210" s="64"/>
      <c r="BK210" s="64"/>
      <c r="BL210" s="64"/>
      <c r="BM210" s="68" t="s">
        <v>558</v>
      </c>
      <c r="BO210" s="64"/>
      <c r="BP210" s="64"/>
    </row>
    <row r="211" spans="1:68" ht="15" hidden="1">
      <c r="A211" s="12">
        <v>3752</v>
      </c>
      <c r="B211" s="3" t="s">
        <v>215</v>
      </c>
      <c r="C211" s="3" t="s">
        <v>216</v>
      </c>
      <c r="D211" s="23" t="s">
        <v>18</v>
      </c>
      <c r="E211" s="14">
        <v>13</v>
      </c>
      <c r="F211" s="14">
        <v>538</v>
      </c>
      <c r="G211" s="4">
        <v>24268</v>
      </c>
      <c r="H211" s="10">
        <v>8</v>
      </c>
      <c r="I211" s="2" t="s">
        <v>15</v>
      </c>
      <c r="J211" s="2" t="s">
        <v>15</v>
      </c>
      <c r="K211" s="2" t="s">
        <v>14</v>
      </c>
      <c r="L211" s="1"/>
      <c r="M211" s="64"/>
      <c r="N211" s="64"/>
      <c r="O211" s="64"/>
      <c r="P211" s="64"/>
      <c r="Q211" s="64"/>
      <c r="R211" s="64"/>
      <c r="S211" s="64"/>
      <c r="T211" s="64"/>
      <c r="U211" s="30">
        <v>3316</v>
      </c>
      <c r="V211" s="31">
        <f>SUMIF('RawData'!A:A,Operative_Fabio_Mencio!U211,'RawData'!F:F)</f>
        <v>598</v>
      </c>
      <c r="W211" s="31"/>
      <c r="X211" s="31" t="b">
        <f t="shared" si="9"/>
        <v>1</v>
      </c>
      <c r="Y211" s="32"/>
      <c r="Z211" s="31"/>
      <c r="AA211" s="31">
        <v>3316</v>
      </c>
      <c r="AB211" s="31" t="str">
        <f>VLOOKUP(Operative_Fabio_Mencio!AA211,'RawData'!A:K,9,FALSE)</f>
        <v>No</v>
      </c>
      <c r="AC211" s="31"/>
      <c r="AD211" s="32"/>
      <c r="AE211" s="31">
        <v>3316</v>
      </c>
      <c r="AF211" s="34">
        <f>VLOOKUP(Operative_Fabio_Mencio!AA211,'RawData'!A:K,7,FALSE)</f>
        <v>25993</v>
      </c>
      <c r="AG211" s="35">
        <f t="shared" ca="1" si="10"/>
        <v>55</v>
      </c>
      <c r="AH211" s="35" t="b">
        <f t="shared" ca="1" si="11"/>
        <v>0</v>
      </c>
      <c r="AI211" s="31"/>
      <c r="AJ211" s="31"/>
      <c r="AK211" s="31"/>
      <c r="AL211" s="32"/>
      <c r="AM211" s="64"/>
      <c r="AN211" s="64"/>
      <c r="AO211" s="30">
        <v>4448</v>
      </c>
      <c r="AP211" s="35">
        <f>VLOOKUP(AO211,'RawData'!A:K,8,FALSE)</f>
        <v>6</v>
      </c>
      <c r="AQ211" s="45" t="str">
        <f>VLOOKUP(AO211,'RawData'!A:K,9,FALSE)</f>
        <v>Sì</v>
      </c>
      <c r="AR211" s="31"/>
      <c r="AS211" s="32"/>
      <c r="AT211" s="64"/>
      <c r="AU211" s="30">
        <v>4448</v>
      </c>
      <c r="AV211" s="31" t="str">
        <f>VLOOKUP(AU211,'RawData'!A:K,11)</f>
        <v>Sì</v>
      </c>
      <c r="AW211" s="31">
        <f>VLOOKUP(AU211,A:K,6,FALSE)</f>
        <v>427</v>
      </c>
      <c r="AX211" s="31"/>
      <c r="AY211" s="31"/>
      <c r="AZ211" s="32"/>
      <c r="BA211" s="64"/>
      <c r="BB211" s="64"/>
      <c r="BC211" s="55">
        <v>4448</v>
      </c>
      <c r="BD211" s="31" t="str">
        <f>VLOOKUP(BC211,'RawData'!A:K,11,FALSE)</f>
        <v>No</v>
      </c>
      <c r="BE211" s="31">
        <f>VLOOKUP(BC211,A:K,6,FALSE)</f>
        <v>427</v>
      </c>
      <c r="BF211" s="31"/>
      <c r="BG211" s="31"/>
      <c r="BH211" s="31"/>
      <c r="BI211" s="56"/>
      <c r="BJ211" s="64"/>
      <c r="BK211" s="64"/>
      <c r="BL211" s="64"/>
      <c r="BM211" s="68" t="s">
        <v>559</v>
      </c>
      <c r="BO211" s="64"/>
      <c r="BP211" s="64"/>
    </row>
    <row r="212" spans="1:68" ht="15" hidden="1">
      <c r="A212" s="12">
        <v>4864</v>
      </c>
      <c r="B212" s="3" t="s">
        <v>217</v>
      </c>
      <c r="C212" s="3" t="s">
        <v>38</v>
      </c>
      <c r="D212" s="23" t="s">
        <v>39</v>
      </c>
      <c r="E212" s="14">
        <v>9</v>
      </c>
      <c r="F212" s="14">
        <v>682</v>
      </c>
      <c r="G212" s="4">
        <v>31551</v>
      </c>
      <c r="H212" s="10">
        <v>4</v>
      </c>
      <c r="I212" s="2" t="s">
        <v>14</v>
      </c>
      <c r="J212" s="2" t="s">
        <v>14</v>
      </c>
      <c r="K212" s="2" t="s">
        <v>14</v>
      </c>
      <c r="L212" s="1"/>
      <c r="M212" s="64"/>
      <c r="N212" s="64"/>
      <c r="O212" s="64"/>
      <c r="P212" s="64"/>
      <c r="Q212" s="64"/>
      <c r="R212" s="64"/>
      <c r="S212" s="64"/>
      <c r="T212" s="64"/>
      <c r="U212" s="30">
        <v>5514</v>
      </c>
      <c r="V212" s="31">
        <f>SUMIF('RawData'!A:A,Operative_Fabio_Mencio!U212,'RawData'!F:F)</f>
        <v>671</v>
      </c>
      <c r="W212" s="31"/>
      <c r="X212" s="31" t="b">
        <f t="shared" si="9"/>
        <v>1</v>
      </c>
      <c r="Y212" s="32"/>
      <c r="Z212" s="31"/>
      <c r="AA212" s="31">
        <v>5514</v>
      </c>
      <c r="AB212" s="31" t="str">
        <f>VLOOKUP(Operative_Fabio_Mencio!AA212,'RawData'!A:K,9,FALSE)</f>
        <v>No</v>
      </c>
      <c r="AC212" s="31"/>
      <c r="AD212" s="32"/>
      <c r="AE212" s="31">
        <v>5514</v>
      </c>
      <c r="AF212" s="34">
        <f>VLOOKUP(Operative_Fabio_Mencio!AA212,'RawData'!A:K,7,FALSE)</f>
        <v>21824</v>
      </c>
      <c r="AG212" s="35">
        <f t="shared" ca="1" si="10"/>
        <v>66</v>
      </c>
      <c r="AH212" s="35" t="b">
        <f t="shared" ca="1" si="11"/>
        <v>0</v>
      </c>
      <c r="AI212" s="31"/>
      <c r="AJ212" s="31"/>
      <c r="AK212" s="31"/>
      <c r="AL212" s="32"/>
      <c r="AM212" s="64"/>
      <c r="AN212" s="64"/>
      <c r="AO212" s="30">
        <v>4207</v>
      </c>
      <c r="AP212" s="35">
        <f>VLOOKUP(AO212,'RawData'!A:K,8,FALSE)</f>
        <v>4</v>
      </c>
      <c r="AQ212" s="45" t="str">
        <f>VLOOKUP(AO212,'RawData'!A:K,9,FALSE)</f>
        <v>No</v>
      </c>
      <c r="AR212" s="31"/>
      <c r="AS212" s="32"/>
      <c r="AT212" s="64"/>
      <c r="AU212" s="30">
        <v>4207</v>
      </c>
      <c r="AV212" s="31" t="str">
        <f>VLOOKUP(AU212,'RawData'!A:K,11)</f>
        <v>Sì</v>
      </c>
      <c r="AW212" s="31">
        <f>VLOOKUP(AU212,A:K,6,FALSE)</f>
        <v>989</v>
      </c>
      <c r="AX212" s="31"/>
      <c r="AY212" s="31"/>
      <c r="AZ212" s="32"/>
      <c r="BA212" s="64"/>
      <c r="BB212" s="64"/>
      <c r="BC212" s="55">
        <v>4207</v>
      </c>
      <c r="BD212" s="31" t="str">
        <f>VLOOKUP(BC212,'RawData'!A:K,11,FALSE)</f>
        <v>No</v>
      </c>
      <c r="BE212" s="31">
        <f>VLOOKUP(BC212,A:K,6,FALSE)</f>
        <v>989</v>
      </c>
      <c r="BF212" s="31"/>
      <c r="BG212" s="31"/>
      <c r="BH212" s="31"/>
      <c r="BI212" s="56"/>
      <c r="BJ212" s="64"/>
      <c r="BK212" s="64"/>
      <c r="BL212" s="64"/>
      <c r="BM212" s="68" t="s">
        <v>560</v>
      </c>
      <c r="BO212" s="64"/>
      <c r="BP212" s="64"/>
    </row>
    <row r="213" spans="1:68" ht="15" hidden="1">
      <c r="A213" s="12">
        <v>2890</v>
      </c>
      <c r="B213" s="3" t="s">
        <v>218</v>
      </c>
      <c r="C213" s="3" t="s">
        <v>142</v>
      </c>
      <c r="D213" s="23" t="s">
        <v>36</v>
      </c>
      <c r="E213" s="14">
        <v>4</v>
      </c>
      <c r="F213" s="14">
        <v>424</v>
      </c>
      <c r="G213" s="4">
        <v>27381</v>
      </c>
      <c r="H213" s="10">
        <v>6</v>
      </c>
      <c r="I213" s="2" t="s">
        <v>14</v>
      </c>
      <c r="J213" s="2" t="s">
        <v>15</v>
      </c>
      <c r="K213" s="2" t="s">
        <v>14</v>
      </c>
      <c r="L213" s="1"/>
      <c r="M213" s="64"/>
      <c r="N213" s="64"/>
      <c r="O213" s="64"/>
      <c r="P213" s="64"/>
      <c r="Q213" s="64"/>
      <c r="R213" s="64"/>
      <c r="S213" s="64"/>
      <c r="T213" s="64"/>
      <c r="U213" s="30">
        <v>5070</v>
      </c>
      <c r="V213" s="31">
        <f>SUMIF('RawData'!A:A,Operative_Fabio_Mencio!U213,'RawData'!F:F)</f>
        <v>124</v>
      </c>
      <c r="W213" s="31"/>
      <c r="X213" s="31" t="b">
        <f t="shared" si="9"/>
        <v>0</v>
      </c>
      <c r="Y213" s="32"/>
      <c r="Z213" s="31"/>
      <c r="AA213" s="31">
        <v>5070</v>
      </c>
      <c r="AB213" s="31" t="str">
        <f>VLOOKUP(Operative_Fabio_Mencio!AA213,'RawData'!A:K,9,FALSE)</f>
        <v>Sì</v>
      </c>
      <c r="AC213" s="31"/>
      <c r="AD213" s="32"/>
      <c r="AE213" s="31">
        <v>5070</v>
      </c>
      <c r="AF213" s="34">
        <f>VLOOKUP(Operative_Fabio_Mencio!AA213,'RawData'!A:K,7,FALSE)</f>
        <v>23154</v>
      </c>
      <c r="AG213" s="35">
        <f t="shared" ca="1" si="10"/>
        <v>63</v>
      </c>
      <c r="AH213" s="35" t="b">
        <f t="shared" ca="1" si="11"/>
        <v>0</v>
      </c>
      <c r="AI213" s="31"/>
      <c r="AJ213" s="31"/>
      <c r="AK213" s="31"/>
      <c r="AL213" s="32"/>
      <c r="AM213" s="64"/>
      <c r="AN213" s="64"/>
      <c r="AO213" s="30">
        <v>3172</v>
      </c>
      <c r="AP213" s="35">
        <f>VLOOKUP(AO213,'RawData'!A:K,8,FALSE)</f>
        <v>4</v>
      </c>
      <c r="AQ213" s="45" t="str">
        <f>VLOOKUP(AO213,'RawData'!A:K,9,FALSE)</f>
        <v>Sì</v>
      </c>
      <c r="AR213" s="31"/>
      <c r="AS213" s="32"/>
      <c r="AT213" s="64"/>
      <c r="AU213" s="30">
        <v>3172</v>
      </c>
      <c r="AV213" s="31" t="str">
        <f>VLOOKUP(AU213,'RawData'!A:K,11)</f>
        <v>No</v>
      </c>
      <c r="AW213" s="31">
        <f>VLOOKUP(AU213,A:K,6,FALSE)</f>
        <v>325</v>
      </c>
      <c r="AX213" s="31"/>
      <c r="AY213" s="31"/>
      <c r="AZ213" s="32"/>
      <c r="BA213" s="64"/>
      <c r="BB213" s="64"/>
      <c r="BC213" s="55">
        <v>3172</v>
      </c>
      <c r="BD213" s="31" t="str">
        <f>VLOOKUP(BC213,'RawData'!A:K,11,FALSE)</f>
        <v>No</v>
      </c>
      <c r="BE213" s="31">
        <f>VLOOKUP(BC213,A:K,6,FALSE)</f>
        <v>325</v>
      </c>
      <c r="BF213" s="31"/>
      <c r="BG213" s="31"/>
      <c r="BH213" s="31"/>
      <c r="BI213" s="56"/>
      <c r="BJ213" s="64"/>
      <c r="BK213" s="64"/>
      <c r="BL213" s="64"/>
      <c r="BM213" s="68" t="s">
        <v>561</v>
      </c>
      <c r="BO213" s="64"/>
      <c r="BP213" s="64"/>
    </row>
    <row r="214" spans="1:68" ht="15" hidden="1">
      <c r="A214" s="12">
        <v>3316</v>
      </c>
      <c r="B214" s="3" t="s">
        <v>219</v>
      </c>
      <c r="C214" s="3" t="s">
        <v>35</v>
      </c>
      <c r="D214" s="23" t="s">
        <v>36</v>
      </c>
      <c r="E214" s="14">
        <v>11</v>
      </c>
      <c r="F214" s="14">
        <v>598</v>
      </c>
      <c r="G214" s="4">
        <v>25993</v>
      </c>
      <c r="H214" s="10">
        <v>8</v>
      </c>
      <c r="I214" s="2" t="s">
        <v>14</v>
      </c>
      <c r="J214" s="2" t="s">
        <v>15</v>
      </c>
      <c r="K214" s="2" t="s">
        <v>15</v>
      </c>
      <c r="L214" s="1"/>
      <c r="M214" s="64"/>
      <c r="N214" s="64"/>
      <c r="O214" s="64"/>
      <c r="P214" s="64"/>
      <c r="Q214" s="64"/>
      <c r="R214" s="64"/>
      <c r="S214" s="64"/>
      <c r="T214" s="64"/>
      <c r="U214" s="30">
        <v>5243</v>
      </c>
      <c r="V214" s="31">
        <f>SUMIF('RawData'!A:A,Operative_Fabio_Mencio!U214,'RawData'!F:F)</f>
        <v>856</v>
      </c>
      <c r="W214" s="31"/>
      <c r="X214" s="31" t="b">
        <f t="shared" si="9"/>
        <v>1</v>
      </c>
      <c r="Y214" s="32"/>
      <c r="Z214" s="31"/>
      <c r="AA214" s="31">
        <v>5243</v>
      </c>
      <c r="AB214" s="31" t="str">
        <f>VLOOKUP(Operative_Fabio_Mencio!AA214,'RawData'!A:K,9,FALSE)</f>
        <v>Sì</v>
      </c>
      <c r="AC214" s="31"/>
      <c r="AD214" s="32"/>
      <c r="AE214" s="31">
        <v>5243</v>
      </c>
      <c r="AF214" s="34">
        <f>VLOOKUP(Operative_Fabio_Mencio!AA214,'RawData'!A:K,7,FALSE)</f>
        <v>24133</v>
      </c>
      <c r="AG214" s="35">
        <f t="shared" ca="1" si="10"/>
        <v>60</v>
      </c>
      <c r="AH214" s="35" t="b">
        <f t="shared" ca="1" si="11"/>
        <v>0</v>
      </c>
      <c r="AI214" s="31"/>
      <c r="AJ214" s="31"/>
      <c r="AK214" s="31"/>
      <c r="AL214" s="32"/>
      <c r="AM214" s="64"/>
      <c r="AN214" s="64"/>
      <c r="AO214" s="30">
        <v>4800</v>
      </c>
      <c r="AP214" s="35">
        <f>VLOOKUP(AO214,'RawData'!A:K,8,FALSE)</f>
        <v>1</v>
      </c>
      <c r="AQ214" s="45" t="str">
        <f>VLOOKUP(AO214,'RawData'!A:K,9,FALSE)</f>
        <v>No</v>
      </c>
      <c r="AR214" s="31"/>
      <c r="AS214" s="32"/>
      <c r="AT214" s="64"/>
      <c r="AU214" s="30">
        <v>4800</v>
      </c>
      <c r="AV214" s="31" t="str">
        <f>VLOOKUP(AU214,'RawData'!A:K,11)</f>
        <v>Sì</v>
      </c>
      <c r="AW214" s="31">
        <f>VLOOKUP(AU214,A:K,6,FALSE)</f>
        <v>991</v>
      </c>
      <c r="AX214" s="31"/>
      <c r="AY214" s="31"/>
      <c r="AZ214" s="32"/>
      <c r="BA214" s="64"/>
      <c r="BB214" s="31"/>
      <c r="BC214" s="55">
        <v>4800</v>
      </c>
      <c r="BD214" s="31" t="str">
        <f>VLOOKUP(BC214,'RawData'!A:K,11,FALSE)</f>
        <v>No</v>
      </c>
      <c r="BE214" s="31">
        <f>VLOOKUP(BC214,A:K,6,FALSE)</f>
        <v>991</v>
      </c>
      <c r="BF214" s="31"/>
      <c r="BG214" s="31"/>
      <c r="BH214" s="31"/>
      <c r="BI214" s="56"/>
      <c r="BJ214" s="64"/>
      <c r="BK214" s="64"/>
      <c r="BL214" s="64"/>
      <c r="BM214" s="68" t="s">
        <v>562</v>
      </c>
      <c r="BO214" s="64"/>
      <c r="BP214" s="64"/>
    </row>
    <row r="215" spans="1:68" ht="15" hidden="1">
      <c r="A215" s="12">
        <v>5514</v>
      </c>
      <c r="B215" s="3" t="s">
        <v>220</v>
      </c>
      <c r="C215" s="3" t="s">
        <v>20</v>
      </c>
      <c r="D215" s="23" t="s">
        <v>21</v>
      </c>
      <c r="E215" s="14">
        <v>10</v>
      </c>
      <c r="F215" s="14">
        <v>671</v>
      </c>
      <c r="G215" s="4">
        <v>21824</v>
      </c>
      <c r="H215" s="10">
        <v>2</v>
      </c>
      <c r="I215" s="2" t="s">
        <v>14</v>
      </c>
      <c r="J215" s="2" t="s">
        <v>15</v>
      </c>
      <c r="K215" s="2" t="s">
        <v>15</v>
      </c>
      <c r="L215" s="1"/>
      <c r="M215" s="64"/>
      <c r="N215" s="64"/>
      <c r="O215" s="64"/>
      <c r="P215" s="64"/>
      <c r="Q215" s="64"/>
      <c r="R215" s="64"/>
      <c r="S215" s="64"/>
      <c r="T215" s="64"/>
      <c r="U215" s="30">
        <v>4448</v>
      </c>
      <c r="V215" s="31">
        <f>SUMIF('RawData'!A:A,Operative_Fabio_Mencio!U215,'RawData'!F:F)</f>
        <v>427</v>
      </c>
      <c r="W215" s="31"/>
      <c r="X215" s="31" t="b">
        <f t="shared" si="9"/>
        <v>0</v>
      </c>
      <c r="Y215" s="32"/>
      <c r="Z215" s="31"/>
      <c r="AA215" s="31">
        <v>4448</v>
      </c>
      <c r="AB215" s="31" t="str">
        <f>VLOOKUP(Operative_Fabio_Mencio!AA215,'RawData'!A:K,9,FALSE)</f>
        <v>Sì</v>
      </c>
      <c r="AC215" s="31"/>
      <c r="AD215" s="32"/>
      <c r="AE215" s="31">
        <v>4448</v>
      </c>
      <c r="AF215" s="34">
        <f>VLOOKUP(Operative_Fabio_Mencio!AA215,'RawData'!A:K,7,FALSE)</f>
        <v>33558</v>
      </c>
      <c r="AG215" s="35">
        <f t="shared" ca="1" si="10"/>
        <v>34</v>
      </c>
      <c r="AH215" s="35" t="b">
        <f t="shared" ca="1" si="11"/>
        <v>0</v>
      </c>
      <c r="AI215" s="31"/>
      <c r="AJ215" s="31"/>
      <c r="AK215" s="31"/>
      <c r="AL215" s="32"/>
      <c r="AM215" s="64"/>
      <c r="AN215" s="64"/>
      <c r="AO215" s="30">
        <v>3472</v>
      </c>
      <c r="AP215" s="35">
        <f>VLOOKUP(AO215,'RawData'!A:K,8,FALSE)</f>
        <v>1</v>
      </c>
      <c r="AQ215" s="45" t="str">
        <f>VLOOKUP(AO215,'RawData'!A:K,9,FALSE)</f>
        <v>Sì</v>
      </c>
      <c r="AR215" s="31"/>
      <c r="AS215" s="32"/>
      <c r="AT215" s="64"/>
      <c r="AU215" s="30">
        <v>3472</v>
      </c>
      <c r="AV215" s="31" t="str">
        <f>VLOOKUP(AU215,'RawData'!A:K,11)</f>
        <v>Sì</v>
      </c>
      <c r="AW215" s="31">
        <f>VLOOKUP(AU215,A:K,6,FALSE)</f>
        <v>306</v>
      </c>
      <c r="AX215" s="31"/>
      <c r="AY215" s="31"/>
      <c r="AZ215" s="32"/>
      <c r="BA215" s="64"/>
      <c r="BB215" s="31"/>
      <c r="BC215" s="53">
        <v>3472</v>
      </c>
      <c r="BD215" s="62" t="str">
        <f>VLOOKUP(BC215,'RawData'!A:K,11,FALSE)</f>
        <v>Sì</v>
      </c>
      <c r="BE215" s="62">
        <f>VLOOKUP(BC215,A:K,6,FALSE)</f>
        <v>306</v>
      </c>
      <c r="BF215" s="62"/>
      <c r="BG215" s="62"/>
      <c r="BH215" s="62"/>
      <c r="BI215" s="54"/>
      <c r="BJ215" s="64"/>
      <c r="BK215" s="64"/>
      <c r="BL215" s="64"/>
      <c r="BM215" s="68" t="s">
        <v>563</v>
      </c>
      <c r="BO215" s="64"/>
      <c r="BP215" s="64"/>
    </row>
    <row r="216" spans="1:68" ht="15" hidden="1">
      <c r="A216" s="12">
        <v>5070</v>
      </c>
      <c r="B216" s="3" t="s">
        <v>221</v>
      </c>
      <c r="C216" s="3" t="s">
        <v>107</v>
      </c>
      <c r="D216" s="23" t="s">
        <v>44</v>
      </c>
      <c r="E216" s="14">
        <v>4</v>
      </c>
      <c r="F216" s="14">
        <v>124</v>
      </c>
      <c r="G216" s="4">
        <v>23154</v>
      </c>
      <c r="H216" s="10">
        <v>1</v>
      </c>
      <c r="I216" s="2" t="s">
        <v>15</v>
      </c>
      <c r="J216" s="2" t="s">
        <v>15</v>
      </c>
      <c r="K216" s="2" t="s">
        <v>14</v>
      </c>
      <c r="L216" s="1"/>
      <c r="M216" s="64"/>
      <c r="N216" s="64"/>
      <c r="O216" s="64"/>
      <c r="P216" s="64"/>
      <c r="Q216" s="64"/>
      <c r="R216" s="64"/>
      <c r="S216" s="64"/>
      <c r="T216" s="64"/>
      <c r="U216" s="30">
        <v>4207</v>
      </c>
      <c r="V216" s="31">
        <f>SUMIF('RawData'!A:A,Operative_Fabio_Mencio!U216,'RawData'!F:F)</f>
        <v>989</v>
      </c>
      <c r="W216" s="31"/>
      <c r="X216" s="31" t="b">
        <f t="shared" si="9"/>
        <v>1</v>
      </c>
      <c r="Y216" s="32"/>
      <c r="Z216" s="31"/>
      <c r="AA216" s="31">
        <v>4207</v>
      </c>
      <c r="AB216" s="31" t="str">
        <f>VLOOKUP(Operative_Fabio_Mencio!AA216,'RawData'!A:K,9,FALSE)</f>
        <v>No</v>
      </c>
      <c r="AC216" s="31"/>
      <c r="AD216" s="32"/>
      <c r="AE216" s="31">
        <v>4207</v>
      </c>
      <c r="AF216" s="34">
        <f>VLOOKUP(Operative_Fabio_Mencio!AA216,'RawData'!A:K,7,FALSE)</f>
        <v>32764</v>
      </c>
      <c r="AG216" s="35">
        <f t="shared" ca="1" si="10"/>
        <v>36</v>
      </c>
      <c r="AH216" s="35" t="b">
        <f t="shared" ca="1" si="11"/>
        <v>0</v>
      </c>
      <c r="AI216" s="31"/>
      <c r="AJ216" s="31"/>
      <c r="AK216" s="31"/>
      <c r="AL216" s="32"/>
      <c r="AM216" s="64"/>
      <c r="AN216" s="64"/>
      <c r="AO216" s="30">
        <v>4297</v>
      </c>
      <c r="AP216" s="35">
        <f>VLOOKUP(AO216,'RawData'!A:K,8,FALSE)</f>
        <v>1</v>
      </c>
      <c r="AQ216" s="45" t="str">
        <f>VLOOKUP(AO216,'RawData'!A:K,9,FALSE)</f>
        <v>Sì</v>
      </c>
      <c r="AR216" s="31"/>
      <c r="AS216" s="32"/>
      <c r="AT216" s="64"/>
      <c r="AU216" s="30">
        <v>4297</v>
      </c>
      <c r="AV216" s="31" t="str">
        <f>VLOOKUP(AU216,'RawData'!A:K,11)</f>
        <v>Sì</v>
      </c>
      <c r="AW216" s="31">
        <f>VLOOKUP(AU216,A:K,6,FALSE)</f>
        <v>444</v>
      </c>
      <c r="AX216" s="31"/>
      <c r="AY216" s="31"/>
      <c r="AZ216" s="32"/>
      <c r="BA216" s="64"/>
      <c r="BB216" s="64"/>
      <c r="BC216" s="30">
        <v>4297</v>
      </c>
      <c r="BD216" s="31" t="str">
        <f>VLOOKUP(BC216,'RawData'!A:K,11,FALSE)</f>
        <v>Sì</v>
      </c>
      <c r="BE216" s="31">
        <f>VLOOKUP(BC216,A:K,6,FALSE)</f>
        <v>444</v>
      </c>
      <c r="BF216" s="64"/>
      <c r="BG216" s="64"/>
      <c r="BH216" s="64"/>
      <c r="BI216" s="64"/>
      <c r="BJ216" s="64"/>
      <c r="BK216" s="64"/>
      <c r="BL216" s="64"/>
      <c r="BM216" s="68" t="s">
        <v>564</v>
      </c>
      <c r="BO216" s="64"/>
      <c r="BP216" s="64"/>
    </row>
    <row r="217" spans="1:68" ht="15" hidden="1">
      <c r="A217" s="12">
        <v>5243</v>
      </c>
      <c r="B217" s="3" t="s">
        <v>222</v>
      </c>
      <c r="C217" s="3" t="s">
        <v>95</v>
      </c>
      <c r="D217" s="23" t="s">
        <v>18</v>
      </c>
      <c r="E217" s="14">
        <v>9</v>
      </c>
      <c r="F217" s="14">
        <v>856</v>
      </c>
      <c r="G217" s="4">
        <v>24133</v>
      </c>
      <c r="H217" s="10">
        <v>1</v>
      </c>
      <c r="I217" s="2" t="s">
        <v>15</v>
      </c>
      <c r="J217" s="2" t="s">
        <v>15</v>
      </c>
      <c r="K217" s="2" t="s">
        <v>14</v>
      </c>
      <c r="L217" s="1"/>
      <c r="M217" s="64"/>
      <c r="N217" s="64"/>
      <c r="O217" s="64"/>
      <c r="P217" s="64"/>
      <c r="Q217" s="64"/>
      <c r="R217" s="64"/>
      <c r="S217" s="64"/>
      <c r="T217" s="64"/>
      <c r="U217" s="30">
        <v>3172</v>
      </c>
      <c r="V217" s="31">
        <f>SUMIF('RawData'!A:A,Operative_Fabio_Mencio!U217,'RawData'!F:F)</f>
        <v>325</v>
      </c>
      <c r="W217" s="31"/>
      <c r="X217" s="31" t="b">
        <f t="shared" si="9"/>
        <v>0</v>
      </c>
      <c r="Y217" s="32"/>
      <c r="Z217" s="31"/>
      <c r="AA217" s="31">
        <v>3172</v>
      </c>
      <c r="AB217" s="31" t="str">
        <f>VLOOKUP(Operative_Fabio_Mencio!AA217,'RawData'!A:K,9,FALSE)</f>
        <v>Sì</v>
      </c>
      <c r="AC217" s="31"/>
      <c r="AD217" s="32"/>
      <c r="AE217" s="31">
        <v>3172</v>
      </c>
      <c r="AF217" s="34">
        <f>VLOOKUP(Operative_Fabio_Mencio!AA217,'RawData'!A:K,7,FALSE)</f>
        <v>32795</v>
      </c>
      <c r="AG217" s="35">
        <f t="shared" ca="1" si="10"/>
        <v>36</v>
      </c>
      <c r="AH217" s="35" t="b">
        <f t="shared" ca="1" si="11"/>
        <v>0</v>
      </c>
      <c r="AI217" s="31"/>
      <c r="AJ217" s="31"/>
      <c r="AK217" s="31"/>
      <c r="AL217" s="32"/>
      <c r="AM217" s="64"/>
      <c r="AN217" s="64"/>
      <c r="AO217" s="30">
        <v>5379</v>
      </c>
      <c r="AP217" s="35">
        <f>VLOOKUP(AO217,'RawData'!A:K,8,FALSE)</f>
        <v>5</v>
      </c>
      <c r="AQ217" s="45" t="str">
        <f>VLOOKUP(AO217,'RawData'!A:K,9,FALSE)</f>
        <v>No</v>
      </c>
      <c r="AR217" s="31"/>
      <c r="AS217" s="32"/>
      <c r="AT217" s="64"/>
      <c r="AU217" s="30">
        <v>5379</v>
      </c>
      <c r="AV217" s="31" t="str">
        <f>VLOOKUP(AU217,'RawData'!A:K,11)</f>
        <v>Sì</v>
      </c>
      <c r="AW217" s="31">
        <f>VLOOKUP(AU217,A:K,6,FALSE)</f>
        <v>195</v>
      </c>
      <c r="AX217" s="31"/>
      <c r="AY217" s="31"/>
      <c r="AZ217" s="32"/>
      <c r="BA217" s="64"/>
      <c r="BB217" s="64"/>
      <c r="BC217" s="30">
        <v>5379</v>
      </c>
      <c r="BD217" s="31" t="str">
        <f>VLOOKUP(BC217,'RawData'!A:K,11,FALSE)</f>
        <v>Sì</v>
      </c>
      <c r="BE217" s="31">
        <f>VLOOKUP(BC217,A:K,6,FALSE)</f>
        <v>195</v>
      </c>
      <c r="BF217" s="64"/>
      <c r="BG217" s="64"/>
      <c r="BH217" s="64"/>
      <c r="BI217" s="64"/>
      <c r="BJ217" s="64"/>
      <c r="BK217" s="64"/>
      <c r="BL217" s="64"/>
      <c r="BM217" s="68" t="s">
        <v>565</v>
      </c>
      <c r="BO217" s="64"/>
      <c r="BP217" s="64"/>
    </row>
    <row r="218" spans="1:68" ht="15" hidden="1">
      <c r="A218" s="12">
        <v>4448</v>
      </c>
      <c r="B218" s="3" t="s">
        <v>223</v>
      </c>
      <c r="C218" s="3" t="s">
        <v>224</v>
      </c>
      <c r="D218" s="23" t="s">
        <v>118</v>
      </c>
      <c r="E218" s="14">
        <v>11</v>
      </c>
      <c r="F218" s="14">
        <v>427</v>
      </c>
      <c r="G218" s="4">
        <v>33558</v>
      </c>
      <c r="H218" s="10">
        <v>6</v>
      </c>
      <c r="I218" s="2" t="s">
        <v>15</v>
      </c>
      <c r="J218" s="2" t="s">
        <v>15</v>
      </c>
      <c r="K218" s="2" t="s">
        <v>14</v>
      </c>
      <c r="L218" s="1"/>
      <c r="M218" s="64"/>
      <c r="N218" s="64"/>
      <c r="O218" s="64"/>
      <c r="P218" s="64"/>
      <c r="Q218" s="64"/>
      <c r="R218" s="64"/>
      <c r="S218" s="64"/>
      <c r="T218" s="64"/>
      <c r="U218" s="30">
        <v>4800</v>
      </c>
      <c r="V218" s="31">
        <f>SUMIF('RawData'!A:A,Operative_Fabio_Mencio!U218,'RawData'!F:F)</f>
        <v>991</v>
      </c>
      <c r="W218" s="31"/>
      <c r="X218" s="31" t="b">
        <f t="shared" si="9"/>
        <v>1</v>
      </c>
      <c r="Y218" s="32"/>
      <c r="Z218" s="31"/>
      <c r="AA218" s="31">
        <v>4800</v>
      </c>
      <c r="AB218" s="31" t="str">
        <f>VLOOKUP(Operative_Fabio_Mencio!AA218,'RawData'!A:K,9,FALSE)</f>
        <v>No</v>
      </c>
      <c r="AC218" s="31"/>
      <c r="AD218" s="32"/>
      <c r="AE218" s="31">
        <v>4800</v>
      </c>
      <c r="AF218" s="34">
        <f>VLOOKUP(Operative_Fabio_Mencio!AA218,'RawData'!A:K,7,FALSE)</f>
        <v>27784</v>
      </c>
      <c r="AG218" s="35">
        <f t="shared" ca="1" si="10"/>
        <v>50</v>
      </c>
      <c r="AH218" s="35" t="b">
        <f t="shared" ca="1" si="11"/>
        <v>0</v>
      </c>
      <c r="AI218" s="31"/>
      <c r="AJ218" s="31"/>
      <c r="AK218" s="31"/>
      <c r="AL218" s="32"/>
      <c r="AM218" s="64"/>
      <c r="AN218" s="64"/>
      <c r="AO218" s="30">
        <v>5307</v>
      </c>
      <c r="AP218" s="35">
        <f>VLOOKUP(AO218,'RawData'!A:K,8,FALSE)</f>
        <v>4</v>
      </c>
      <c r="AQ218" s="45" t="str">
        <f>VLOOKUP(AO218,'RawData'!A:K,9,FALSE)</f>
        <v>No</v>
      </c>
      <c r="AR218" s="31"/>
      <c r="AS218" s="32"/>
      <c r="AT218" s="64"/>
      <c r="AU218" s="30">
        <v>5307</v>
      </c>
      <c r="AV218" s="31" t="str">
        <f>VLOOKUP(AU218,'RawData'!A:K,11)</f>
        <v>Sì</v>
      </c>
      <c r="AW218" s="31">
        <f>VLOOKUP(AU218,A:K,6,FALSE)</f>
        <v>831</v>
      </c>
      <c r="AX218" s="31"/>
      <c r="AY218" s="31"/>
      <c r="AZ218" s="32"/>
      <c r="BA218" s="64"/>
      <c r="BB218" s="64"/>
      <c r="BC218" s="30">
        <v>5307</v>
      </c>
      <c r="BD218" s="31" t="str">
        <f>VLOOKUP(BC218,'RawData'!A:K,11,FALSE)</f>
        <v>No</v>
      </c>
      <c r="BE218" s="31">
        <f>VLOOKUP(BC218,A:K,6,FALSE)</f>
        <v>831</v>
      </c>
      <c r="BF218" s="64"/>
      <c r="BG218" s="64"/>
      <c r="BH218" s="64"/>
      <c r="BI218" s="64"/>
      <c r="BJ218" s="64"/>
      <c r="BK218" s="64"/>
      <c r="BL218" s="64"/>
      <c r="BM218" s="68" t="s">
        <v>566</v>
      </c>
      <c r="BO218" s="64"/>
      <c r="BP218" s="64"/>
    </row>
    <row r="219" spans="1:68" ht="15" hidden="1">
      <c r="A219" s="12">
        <v>4207</v>
      </c>
      <c r="B219" s="3" t="s">
        <v>225</v>
      </c>
      <c r="C219" s="3" t="s">
        <v>12</v>
      </c>
      <c r="D219" s="23" t="s">
        <v>13</v>
      </c>
      <c r="E219" s="14">
        <v>6</v>
      </c>
      <c r="F219" s="14">
        <v>989</v>
      </c>
      <c r="G219" s="4">
        <v>32764</v>
      </c>
      <c r="H219" s="10">
        <v>4</v>
      </c>
      <c r="I219" s="2" t="s">
        <v>14</v>
      </c>
      <c r="J219" s="2" t="s">
        <v>15</v>
      </c>
      <c r="K219" s="2" t="s">
        <v>14</v>
      </c>
      <c r="L219" s="1"/>
      <c r="M219" s="64"/>
      <c r="N219" s="64"/>
      <c r="O219" s="64"/>
      <c r="P219" s="64"/>
      <c r="Q219" s="64"/>
      <c r="R219" s="64"/>
      <c r="S219" s="64"/>
      <c r="T219" s="64"/>
      <c r="U219" s="30">
        <v>3472</v>
      </c>
      <c r="V219" s="31">
        <f>SUMIF('RawData'!A:A,Operative_Fabio_Mencio!U219,'RawData'!F:F)</f>
        <v>306</v>
      </c>
      <c r="W219" s="31"/>
      <c r="X219" s="31" t="b">
        <f t="shared" si="9"/>
        <v>0</v>
      </c>
      <c r="Y219" s="32"/>
      <c r="Z219" s="31"/>
      <c r="AA219" s="31">
        <v>3472</v>
      </c>
      <c r="AB219" s="31" t="str">
        <f>VLOOKUP(Operative_Fabio_Mencio!AA219,'RawData'!A:K,9,FALSE)</f>
        <v>Sì</v>
      </c>
      <c r="AC219" s="31"/>
      <c r="AD219" s="32"/>
      <c r="AE219" s="31">
        <v>3472</v>
      </c>
      <c r="AF219" s="34">
        <f>VLOOKUP(Operative_Fabio_Mencio!AA219,'RawData'!A:K,7,FALSE)</f>
        <v>27464</v>
      </c>
      <c r="AG219" s="35">
        <f t="shared" ca="1" si="10"/>
        <v>51</v>
      </c>
      <c r="AH219" s="35" t="b">
        <f t="shared" ca="1" si="11"/>
        <v>0</v>
      </c>
      <c r="AI219" s="31"/>
      <c r="AJ219" s="31"/>
      <c r="AK219" s="31"/>
      <c r="AL219" s="32"/>
      <c r="AM219" s="64"/>
      <c r="AN219" s="64"/>
      <c r="AO219" s="30">
        <v>5459</v>
      </c>
      <c r="AP219" s="35">
        <f>VLOOKUP(AO219,'RawData'!A:K,8,FALSE)</f>
        <v>8</v>
      </c>
      <c r="AQ219" s="45" t="str">
        <f>VLOOKUP(AO219,'RawData'!A:K,9,FALSE)</f>
        <v>Sì</v>
      </c>
      <c r="AR219" s="31"/>
      <c r="AS219" s="32"/>
      <c r="AT219" s="64"/>
      <c r="AU219" s="30">
        <v>5459</v>
      </c>
      <c r="AV219" s="31" t="str">
        <f>VLOOKUP(AU219,'RawData'!A:K,11)</f>
        <v>Sì</v>
      </c>
      <c r="AW219" s="31">
        <f>VLOOKUP(AU219,A:K,6,FALSE)</f>
        <v>106</v>
      </c>
      <c r="AX219" s="31"/>
      <c r="AY219" s="31"/>
      <c r="AZ219" s="32"/>
      <c r="BA219" s="64"/>
      <c r="BB219" s="64"/>
      <c r="BC219" s="30">
        <v>5459</v>
      </c>
      <c r="BD219" s="31" t="str">
        <f>VLOOKUP(BC219,'RawData'!A:K,11,FALSE)</f>
        <v>Sì</v>
      </c>
      <c r="BE219" s="31">
        <f>VLOOKUP(BC219,A:K,6,FALSE)</f>
        <v>106</v>
      </c>
      <c r="BF219" s="64"/>
      <c r="BG219" s="64"/>
      <c r="BH219" s="64"/>
      <c r="BI219" s="64"/>
      <c r="BJ219" s="64"/>
      <c r="BK219" s="64"/>
      <c r="BL219" s="64"/>
      <c r="BM219" s="68" t="s">
        <v>567</v>
      </c>
      <c r="BO219" s="64"/>
      <c r="BP219" s="64"/>
    </row>
    <row r="220" spans="1:68" ht="15" hidden="1">
      <c r="A220" s="12">
        <v>3172</v>
      </c>
      <c r="B220" s="3" t="s">
        <v>226</v>
      </c>
      <c r="C220" s="3" t="s">
        <v>227</v>
      </c>
      <c r="D220" s="23" t="s">
        <v>30</v>
      </c>
      <c r="E220" s="14">
        <v>7</v>
      </c>
      <c r="F220" s="14">
        <v>325</v>
      </c>
      <c r="G220" s="4">
        <v>32795</v>
      </c>
      <c r="H220" s="10">
        <v>4</v>
      </c>
      <c r="I220" s="2" t="s">
        <v>15</v>
      </c>
      <c r="J220" s="2" t="s">
        <v>14</v>
      </c>
      <c r="K220" s="2" t="s">
        <v>14</v>
      </c>
      <c r="L220" s="1"/>
      <c r="M220" s="64"/>
      <c r="N220" s="64"/>
      <c r="O220" s="64"/>
      <c r="P220" s="64"/>
      <c r="Q220" s="64"/>
      <c r="R220" s="64"/>
      <c r="S220" s="64"/>
      <c r="T220" s="64"/>
      <c r="U220" s="30">
        <v>4297</v>
      </c>
      <c r="V220" s="31">
        <f>SUMIF('RawData'!A:A,Operative_Fabio_Mencio!U220,'RawData'!F:F)</f>
        <v>444</v>
      </c>
      <c r="W220" s="31"/>
      <c r="X220" s="31" t="b">
        <f t="shared" si="9"/>
        <v>0</v>
      </c>
      <c r="Y220" s="32"/>
      <c r="Z220" s="31"/>
      <c r="AA220" s="31">
        <v>4297</v>
      </c>
      <c r="AB220" s="31" t="str">
        <f>VLOOKUP(Operative_Fabio_Mencio!AA220,'RawData'!A:K,9,FALSE)</f>
        <v>Sì</v>
      </c>
      <c r="AC220" s="31"/>
      <c r="AD220" s="32"/>
      <c r="AE220" s="31">
        <v>4297</v>
      </c>
      <c r="AF220" s="34">
        <f>VLOOKUP(Operative_Fabio_Mencio!AA220,'RawData'!A:K,7,FALSE)</f>
        <v>30340</v>
      </c>
      <c r="AG220" s="35">
        <f t="shared" ca="1" si="10"/>
        <v>43</v>
      </c>
      <c r="AH220" s="35" t="b">
        <f t="shared" ca="1" si="11"/>
        <v>0</v>
      </c>
      <c r="AI220" s="31"/>
      <c r="AJ220" s="31"/>
      <c r="AK220" s="31"/>
      <c r="AL220" s="32"/>
      <c r="AM220" s="64"/>
      <c r="AN220" s="64"/>
      <c r="AO220" s="30">
        <v>4124</v>
      </c>
      <c r="AP220" s="35">
        <f>VLOOKUP(AO220,'RawData'!A:K,8,FALSE)</f>
        <v>2</v>
      </c>
      <c r="AQ220" s="45" t="str">
        <f>VLOOKUP(AO220,'RawData'!A:K,9,FALSE)</f>
        <v>No</v>
      </c>
      <c r="AR220" s="31"/>
      <c r="AS220" s="32"/>
      <c r="AT220" s="64"/>
      <c r="AU220" s="30">
        <v>4124</v>
      </c>
      <c r="AV220" s="31" t="str">
        <f>VLOOKUP(AU220,'RawData'!A:K,11)</f>
        <v>Sì</v>
      </c>
      <c r="AW220" s="31">
        <f>VLOOKUP(AU220,A:K,6,FALSE)</f>
        <v>353</v>
      </c>
      <c r="AX220" s="31"/>
      <c r="AY220" s="31"/>
      <c r="AZ220" s="32"/>
      <c r="BA220" s="64"/>
      <c r="BB220" s="64"/>
      <c r="BC220" s="30">
        <v>4124</v>
      </c>
      <c r="BD220" s="31" t="str">
        <f>VLOOKUP(BC220,'RawData'!A:K,11,FALSE)</f>
        <v>Sì</v>
      </c>
      <c r="BE220" s="31">
        <f>VLOOKUP(BC220,A:K,6,FALSE)</f>
        <v>353</v>
      </c>
      <c r="BF220" s="64"/>
      <c r="BG220" s="64"/>
      <c r="BH220" s="64"/>
      <c r="BI220" s="64"/>
      <c r="BJ220" s="64"/>
      <c r="BK220" s="64"/>
      <c r="BL220" s="64"/>
      <c r="BM220" s="68" t="s">
        <v>568</v>
      </c>
      <c r="BO220" s="64"/>
      <c r="BP220" s="64"/>
    </row>
    <row r="221" spans="1:68" ht="15" hidden="1">
      <c r="A221" s="12">
        <v>4800</v>
      </c>
      <c r="B221" s="3" t="s">
        <v>228</v>
      </c>
      <c r="C221" s="3" t="s">
        <v>95</v>
      </c>
      <c r="D221" s="23" t="s">
        <v>18</v>
      </c>
      <c r="E221" s="14">
        <v>8</v>
      </c>
      <c r="F221" s="14">
        <v>991</v>
      </c>
      <c r="G221" s="4">
        <v>27784</v>
      </c>
      <c r="H221" s="10">
        <v>1</v>
      </c>
      <c r="I221" s="2" t="s">
        <v>14</v>
      </c>
      <c r="J221" s="2" t="s">
        <v>14</v>
      </c>
      <c r="K221" s="2" t="s">
        <v>14</v>
      </c>
      <c r="L221" s="1"/>
      <c r="M221" s="64"/>
      <c r="N221" s="64"/>
      <c r="O221" s="64"/>
      <c r="P221" s="64"/>
      <c r="Q221" s="64"/>
      <c r="R221" s="64"/>
      <c r="S221" s="64"/>
      <c r="T221" s="64"/>
      <c r="U221" s="30">
        <v>5379</v>
      </c>
      <c r="V221" s="31">
        <f>SUMIF('RawData'!A:A,Operative_Fabio_Mencio!U221,'RawData'!F:F)</f>
        <v>195</v>
      </c>
      <c r="W221" s="31"/>
      <c r="X221" s="31" t="b">
        <f t="shared" si="9"/>
        <v>0</v>
      </c>
      <c r="Y221" s="32"/>
      <c r="Z221" s="31"/>
      <c r="AA221" s="31">
        <v>5379</v>
      </c>
      <c r="AB221" s="31" t="str">
        <f>VLOOKUP(Operative_Fabio_Mencio!AA221,'RawData'!A:K,9,FALSE)</f>
        <v>No</v>
      </c>
      <c r="AC221" s="31"/>
      <c r="AD221" s="32"/>
      <c r="AE221" s="31">
        <v>5379</v>
      </c>
      <c r="AF221" s="34">
        <f>VLOOKUP(Operative_Fabio_Mencio!AA221,'RawData'!A:K,7,FALSE)</f>
        <v>27713</v>
      </c>
      <c r="AG221" s="35">
        <f t="shared" ca="1" si="10"/>
        <v>50</v>
      </c>
      <c r="AH221" s="35" t="b">
        <f t="shared" ca="1" si="11"/>
        <v>0</v>
      </c>
      <c r="AI221" s="31"/>
      <c r="AJ221" s="31"/>
      <c r="AK221" s="31"/>
      <c r="AL221" s="32"/>
      <c r="AM221" s="64"/>
      <c r="AN221" s="64"/>
      <c r="AO221" s="30">
        <v>4169</v>
      </c>
      <c r="AP221" s="35">
        <f>VLOOKUP(AO221,'RawData'!A:K,8,FALSE)</f>
        <v>7</v>
      </c>
      <c r="AQ221" s="45" t="str">
        <f>VLOOKUP(AO221,'RawData'!A:K,9,FALSE)</f>
        <v>No</v>
      </c>
      <c r="AR221" s="31"/>
      <c r="AS221" s="32"/>
      <c r="AT221" s="64"/>
      <c r="AU221" s="30">
        <v>4169</v>
      </c>
      <c r="AV221" s="31" t="str">
        <f>VLOOKUP(AU221,'RawData'!A:K,11)</f>
        <v>Sì</v>
      </c>
      <c r="AW221" s="31">
        <f>VLOOKUP(AU221,A:K,6,FALSE)</f>
        <v>896</v>
      </c>
      <c r="AX221" s="31"/>
      <c r="AY221" s="31"/>
      <c r="AZ221" s="32"/>
      <c r="BA221" s="64"/>
      <c r="BB221" s="64"/>
      <c r="BC221" s="30">
        <v>4169</v>
      </c>
      <c r="BD221" s="31" t="str">
        <f>VLOOKUP(BC221,'RawData'!A:K,11,FALSE)</f>
        <v>No</v>
      </c>
      <c r="BE221" s="31">
        <f>VLOOKUP(BC221,A:K,6,FALSE)</f>
        <v>896</v>
      </c>
      <c r="BF221" s="64"/>
      <c r="BG221" s="64"/>
      <c r="BH221" s="64"/>
      <c r="BI221" s="64"/>
      <c r="BJ221" s="64"/>
      <c r="BK221" s="64"/>
      <c r="BL221" s="64"/>
      <c r="BM221" s="68" t="s">
        <v>569</v>
      </c>
      <c r="BO221" s="64"/>
      <c r="BP221" s="64"/>
    </row>
    <row r="222" spans="1:68" ht="15" hidden="1">
      <c r="A222" s="12">
        <v>3472</v>
      </c>
      <c r="B222" s="3" t="s">
        <v>229</v>
      </c>
      <c r="C222" s="3" t="s">
        <v>230</v>
      </c>
      <c r="D222" s="23" t="s">
        <v>93</v>
      </c>
      <c r="E222" s="14">
        <v>11</v>
      </c>
      <c r="F222" s="14">
        <v>306</v>
      </c>
      <c r="G222" s="4">
        <v>27464</v>
      </c>
      <c r="H222" s="10">
        <v>1</v>
      </c>
      <c r="I222" s="2" t="s">
        <v>15</v>
      </c>
      <c r="J222" s="2" t="s">
        <v>14</v>
      </c>
      <c r="K222" s="2" t="s">
        <v>15</v>
      </c>
      <c r="L222" s="1"/>
      <c r="M222" s="64"/>
      <c r="N222" s="64"/>
      <c r="O222" s="64"/>
      <c r="P222" s="64"/>
      <c r="Q222" s="64"/>
      <c r="R222" s="64"/>
      <c r="S222" s="64"/>
      <c r="T222" s="64"/>
      <c r="U222" s="30">
        <v>5307</v>
      </c>
      <c r="V222" s="31">
        <f>SUMIF('RawData'!A:A,Operative_Fabio_Mencio!U222,'RawData'!F:F)</f>
        <v>831</v>
      </c>
      <c r="W222" s="31"/>
      <c r="X222" s="31" t="b">
        <f t="shared" si="9"/>
        <v>1</v>
      </c>
      <c r="Y222" s="32"/>
      <c r="Z222" s="31"/>
      <c r="AA222" s="31">
        <v>5307</v>
      </c>
      <c r="AB222" s="31" t="str">
        <f>VLOOKUP(Operative_Fabio_Mencio!AA222,'RawData'!A:K,9,FALSE)</f>
        <v>No</v>
      </c>
      <c r="AC222" s="31"/>
      <c r="AD222" s="32"/>
      <c r="AE222" s="31">
        <v>5307</v>
      </c>
      <c r="AF222" s="34">
        <f>VLOOKUP(Operative_Fabio_Mencio!AA222,'RawData'!A:K,7,FALSE)</f>
        <v>22860</v>
      </c>
      <c r="AG222" s="35">
        <f t="shared" ca="1" si="10"/>
        <v>63</v>
      </c>
      <c r="AH222" s="35" t="b">
        <f t="shared" ca="1" si="11"/>
        <v>0</v>
      </c>
      <c r="AI222" s="31"/>
      <c r="AJ222" s="31"/>
      <c r="AK222" s="31"/>
      <c r="AL222" s="32"/>
      <c r="AM222" s="64"/>
      <c r="AN222" s="64"/>
      <c r="AO222" s="30">
        <v>5400</v>
      </c>
      <c r="AP222" s="35">
        <f>VLOOKUP(AO222,'RawData'!A:K,8,FALSE)</f>
        <v>1</v>
      </c>
      <c r="AQ222" s="45" t="str">
        <f>VLOOKUP(AO222,'RawData'!A:K,9,FALSE)</f>
        <v>Sì</v>
      </c>
      <c r="AR222" s="31"/>
      <c r="AS222" s="32"/>
      <c r="AT222" s="64"/>
      <c r="AU222" s="30">
        <v>5400</v>
      </c>
      <c r="AV222" s="31" t="str">
        <f>VLOOKUP(AU222,'RawData'!A:K,11)</f>
        <v>Sì</v>
      </c>
      <c r="AW222" s="31">
        <f>VLOOKUP(AU222,A:K,6,FALSE)</f>
        <v>605</v>
      </c>
      <c r="AX222" s="31"/>
      <c r="AY222" s="31"/>
      <c r="AZ222" s="32"/>
      <c r="BA222" s="64"/>
      <c r="BB222" s="31"/>
      <c r="BC222" s="51">
        <v>5400</v>
      </c>
      <c r="BD222" s="60" t="str">
        <f>VLOOKUP(BC222,'RawData'!A:K,11,FALSE)</f>
        <v>No</v>
      </c>
      <c r="BE222" s="60">
        <f>VLOOKUP(BC222,A:K,6,FALSE)</f>
        <v>605</v>
      </c>
      <c r="BF222" s="60"/>
      <c r="BG222" s="60"/>
      <c r="BH222" s="60"/>
      <c r="BI222" s="52"/>
      <c r="BJ222" s="64"/>
      <c r="BK222" s="64"/>
      <c r="BL222" s="64"/>
      <c r="BM222" s="68" t="s">
        <v>570</v>
      </c>
      <c r="BO222" s="64"/>
      <c r="BP222" s="64"/>
    </row>
    <row r="223" spans="1:68" ht="15" hidden="1">
      <c r="A223" s="12">
        <v>4297</v>
      </c>
      <c r="B223" s="3" t="s">
        <v>231</v>
      </c>
      <c r="C223" s="3" t="s">
        <v>48</v>
      </c>
      <c r="D223" s="23" t="s">
        <v>27</v>
      </c>
      <c r="E223" s="14">
        <v>2</v>
      </c>
      <c r="F223" s="14">
        <v>444</v>
      </c>
      <c r="G223" s="4">
        <v>30340</v>
      </c>
      <c r="H223" s="10">
        <v>1</v>
      </c>
      <c r="I223" s="2" t="s">
        <v>15</v>
      </c>
      <c r="J223" s="2" t="s">
        <v>14</v>
      </c>
      <c r="K223" s="2" t="s">
        <v>15</v>
      </c>
      <c r="L223" s="1"/>
      <c r="M223" s="64"/>
      <c r="N223" s="64"/>
      <c r="O223" s="64"/>
      <c r="P223" s="64"/>
      <c r="Q223" s="64"/>
      <c r="R223" s="64"/>
      <c r="S223" s="64"/>
      <c r="T223" s="64"/>
      <c r="U223" s="30">
        <v>5459</v>
      </c>
      <c r="V223" s="31">
        <f>SUMIF('RawData'!A:A,Operative_Fabio_Mencio!U223,'RawData'!F:F)</f>
        <v>106</v>
      </c>
      <c r="W223" s="31"/>
      <c r="X223" s="31" t="b">
        <f t="shared" si="9"/>
        <v>0</v>
      </c>
      <c r="Y223" s="32"/>
      <c r="Z223" s="31"/>
      <c r="AA223" s="31">
        <v>5459</v>
      </c>
      <c r="AB223" s="31" t="str">
        <f>VLOOKUP(Operative_Fabio_Mencio!AA223,'RawData'!A:K,9,FALSE)</f>
        <v>Sì</v>
      </c>
      <c r="AC223" s="31"/>
      <c r="AD223" s="32"/>
      <c r="AE223" s="31">
        <v>5459</v>
      </c>
      <c r="AF223" s="34">
        <f>VLOOKUP(Operative_Fabio_Mencio!AA223,'RawData'!A:K,7,FALSE)</f>
        <v>24859</v>
      </c>
      <c r="AG223" s="35">
        <f t="shared" ca="1" si="10"/>
        <v>58</v>
      </c>
      <c r="AH223" s="35" t="b">
        <f t="shared" ca="1" si="11"/>
        <v>0</v>
      </c>
      <c r="AI223" s="31"/>
      <c r="AJ223" s="31"/>
      <c r="AK223" s="31"/>
      <c r="AL223" s="32"/>
      <c r="AM223" s="64"/>
      <c r="AN223" s="64"/>
      <c r="AO223" s="30">
        <v>5563</v>
      </c>
      <c r="AP223" s="35">
        <f>VLOOKUP(AO223,'RawData'!A:K,8,FALSE)</f>
        <v>4</v>
      </c>
      <c r="AQ223" s="45" t="str">
        <f>VLOOKUP(AO223,'RawData'!A:K,9,FALSE)</f>
        <v>Sì</v>
      </c>
      <c r="AR223" s="31"/>
      <c r="AS223" s="32"/>
      <c r="AT223" s="64"/>
      <c r="AU223" s="30">
        <v>5563</v>
      </c>
      <c r="AV223" s="31" t="str">
        <f>VLOOKUP(AU223,'RawData'!A:K,11)</f>
        <v>Sì</v>
      </c>
      <c r="AW223" s="31">
        <f>VLOOKUP(AU223,A:K,6,FALSE)</f>
        <v>935</v>
      </c>
      <c r="AX223" s="31"/>
      <c r="AY223" s="31"/>
      <c r="AZ223" s="32"/>
      <c r="BA223" s="64"/>
      <c r="BB223" s="31"/>
      <c r="BC223" s="55">
        <v>5563</v>
      </c>
      <c r="BD223" s="31" t="str">
        <f>VLOOKUP(BC223,'RawData'!A:K,11,FALSE)</f>
        <v>No</v>
      </c>
      <c r="BE223" s="31">
        <f>VLOOKUP(BC223,A:K,6,FALSE)</f>
        <v>935</v>
      </c>
      <c r="BF223" s="31"/>
      <c r="BG223" s="31"/>
      <c r="BH223" s="31"/>
      <c r="BI223" s="56"/>
      <c r="BJ223" s="64"/>
      <c r="BK223" s="64"/>
      <c r="BL223" s="64"/>
      <c r="BM223" s="68" t="s">
        <v>571</v>
      </c>
      <c r="BO223" s="64"/>
      <c r="BP223" s="64"/>
    </row>
    <row r="224" spans="1:68" ht="15" hidden="1">
      <c r="A224" s="12">
        <v>5379</v>
      </c>
      <c r="B224" s="3" t="s">
        <v>232</v>
      </c>
      <c r="C224" s="3" t="s">
        <v>43</v>
      </c>
      <c r="D224" s="23" t="s">
        <v>44</v>
      </c>
      <c r="E224" s="14">
        <v>13</v>
      </c>
      <c r="F224" s="14">
        <v>195</v>
      </c>
      <c r="G224" s="4">
        <v>27713</v>
      </c>
      <c r="H224" s="10">
        <v>5</v>
      </c>
      <c r="I224" s="2" t="s">
        <v>14</v>
      </c>
      <c r="J224" s="2" t="s">
        <v>15</v>
      </c>
      <c r="K224" s="2" t="s">
        <v>15</v>
      </c>
      <c r="L224" s="1"/>
      <c r="M224" s="64"/>
      <c r="N224" s="64"/>
      <c r="O224" s="64"/>
      <c r="P224" s="64"/>
      <c r="Q224" s="64"/>
      <c r="R224" s="64"/>
      <c r="S224" s="64"/>
      <c r="T224" s="64"/>
      <c r="U224" s="30">
        <v>4124</v>
      </c>
      <c r="V224" s="31">
        <f>SUMIF('RawData'!A:A,Operative_Fabio_Mencio!U224,'RawData'!F:F)</f>
        <v>353</v>
      </c>
      <c r="W224" s="31"/>
      <c r="X224" s="31" t="b">
        <f t="shared" si="9"/>
        <v>0</v>
      </c>
      <c r="Y224" s="32"/>
      <c r="Z224" s="31"/>
      <c r="AA224" s="31">
        <v>4124</v>
      </c>
      <c r="AB224" s="31" t="str">
        <f>VLOOKUP(Operative_Fabio_Mencio!AA224,'RawData'!A:K,9,FALSE)</f>
        <v>No</v>
      </c>
      <c r="AC224" s="31"/>
      <c r="AD224" s="32"/>
      <c r="AE224" s="31">
        <v>4124</v>
      </c>
      <c r="AF224" s="34">
        <f>VLOOKUP(Operative_Fabio_Mencio!AA224,'RawData'!A:K,7,FALSE)</f>
        <v>22259</v>
      </c>
      <c r="AG224" s="35">
        <f t="shared" ca="1" si="10"/>
        <v>65</v>
      </c>
      <c r="AH224" s="35" t="b">
        <f t="shared" ca="1" si="11"/>
        <v>0</v>
      </c>
      <c r="AI224" s="31"/>
      <c r="AJ224" s="31"/>
      <c r="AK224" s="31"/>
      <c r="AL224" s="32"/>
      <c r="AM224" s="64"/>
      <c r="AN224" s="64"/>
      <c r="AO224" s="30">
        <v>4149</v>
      </c>
      <c r="AP224" s="35">
        <f>VLOOKUP(AO224,'RawData'!A:K,8,FALSE)</f>
        <v>3</v>
      </c>
      <c r="AQ224" s="45" t="str">
        <f>VLOOKUP(AO224,'RawData'!A:K,9,FALSE)</f>
        <v>No</v>
      </c>
      <c r="AR224" s="31"/>
      <c r="AS224" s="32"/>
      <c r="AT224" s="64"/>
      <c r="AU224" s="30">
        <v>4149</v>
      </c>
      <c r="AV224" s="31" t="str">
        <f>VLOOKUP(AU224,'RawData'!A:K,11)</f>
        <v>Sì</v>
      </c>
      <c r="AW224" s="31">
        <f>VLOOKUP(AU224,A:K,6,FALSE)</f>
        <v>409</v>
      </c>
      <c r="AX224" s="31"/>
      <c r="AY224" s="31"/>
      <c r="AZ224" s="32"/>
      <c r="BA224" s="64"/>
      <c r="BB224" s="31"/>
      <c r="BC224" s="53">
        <v>4149</v>
      </c>
      <c r="BD224" s="62" t="str">
        <f>VLOOKUP(BC224,'RawData'!A:K,11,FALSE)</f>
        <v>No</v>
      </c>
      <c r="BE224" s="62">
        <f>VLOOKUP(BC224,A:K,6,FALSE)</f>
        <v>409</v>
      </c>
      <c r="BF224" s="62"/>
      <c r="BG224" s="62"/>
      <c r="BH224" s="62"/>
      <c r="BI224" s="54"/>
      <c r="BJ224" s="64"/>
      <c r="BK224" s="64"/>
      <c r="BL224" s="64"/>
      <c r="BM224" s="68" t="s">
        <v>572</v>
      </c>
      <c r="BO224" s="64"/>
      <c r="BP224" s="64"/>
    </row>
    <row r="225" spans="1:68" ht="15" hidden="1">
      <c r="A225" s="12">
        <v>5307</v>
      </c>
      <c r="B225" s="3" t="s">
        <v>233</v>
      </c>
      <c r="C225" s="3" t="s">
        <v>17</v>
      </c>
      <c r="D225" s="23" t="s">
        <v>18</v>
      </c>
      <c r="E225" s="14">
        <v>9</v>
      </c>
      <c r="F225" s="14">
        <v>831</v>
      </c>
      <c r="G225" s="4">
        <v>22860</v>
      </c>
      <c r="H225" s="10">
        <v>4</v>
      </c>
      <c r="I225" s="2" t="s">
        <v>14</v>
      </c>
      <c r="J225" s="2" t="s">
        <v>15</v>
      </c>
      <c r="K225" s="2" t="s">
        <v>14</v>
      </c>
      <c r="L225" s="1"/>
      <c r="M225" s="64"/>
      <c r="N225" s="64"/>
      <c r="O225" s="64"/>
      <c r="P225" s="64"/>
      <c r="Q225" s="64"/>
      <c r="R225" s="64"/>
      <c r="S225" s="64"/>
      <c r="T225" s="64"/>
      <c r="U225" s="30">
        <v>4169</v>
      </c>
      <c r="V225" s="31">
        <f>SUMIF('RawData'!A:A,Operative_Fabio_Mencio!U225,'RawData'!F:F)</f>
        <v>896</v>
      </c>
      <c r="W225" s="31"/>
      <c r="X225" s="31" t="b">
        <f t="shared" si="9"/>
        <v>1</v>
      </c>
      <c r="Y225" s="32"/>
      <c r="Z225" s="31"/>
      <c r="AA225" s="31">
        <v>4169</v>
      </c>
      <c r="AB225" s="31" t="str">
        <f>VLOOKUP(Operative_Fabio_Mencio!AA225,'RawData'!A:K,9,FALSE)</f>
        <v>No</v>
      </c>
      <c r="AC225" s="31"/>
      <c r="AD225" s="32"/>
      <c r="AE225" s="31">
        <v>4169</v>
      </c>
      <c r="AF225" s="34">
        <f>VLOOKUP(Operative_Fabio_Mencio!AA225,'RawData'!A:K,7,FALSE)</f>
        <v>34646</v>
      </c>
      <c r="AG225" s="35">
        <f t="shared" ca="1" si="10"/>
        <v>31</v>
      </c>
      <c r="AH225" s="35" t="b">
        <f t="shared" ca="1" si="11"/>
        <v>0</v>
      </c>
      <c r="AI225" s="31"/>
      <c r="AJ225" s="31"/>
      <c r="AK225" s="31"/>
      <c r="AL225" s="32"/>
      <c r="AM225" s="64"/>
      <c r="AN225" s="64"/>
      <c r="AO225" s="30">
        <v>4421</v>
      </c>
      <c r="AP225" s="35">
        <f>VLOOKUP(AO225,'RawData'!A:K,8,FALSE)</f>
        <v>4</v>
      </c>
      <c r="AQ225" s="45" t="str">
        <f>VLOOKUP(AO225,'RawData'!A:K,9,FALSE)</f>
        <v>No</v>
      </c>
      <c r="AR225" s="31"/>
      <c r="AS225" s="32"/>
      <c r="AT225" s="64"/>
      <c r="AU225" s="30">
        <v>4421</v>
      </c>
      <c r="AV225" s="31" t="str">
        <f>VLOOKUP(AU225,'RawData'!A:K,11)</f>
        <v>Sì</v>
      </c>
      <c r="AW225" s="31">
        <f>VLOOKUP(AU225,A:K,6,FALSE)</f>
        <v>345</v>
      </c>
      <c r="AX225" s="31"/>
      <c r="AY225" s="31"/>
      <c r="AZ225" s="32"/>
      <c r="BA225" s="64"/>
      <c r="BB225" s="64"/>
      <c r="BC225" s="30">
        <v>4421</v>
      </c>
      <c r="BD225" s="31" t="str">
        <f>VLOOKUP(BC225,'RawData'!A:K,11,FALSE)</f>
        <v>Sì</v>
      </c>
      <c r="BE225" s="31">
        <f>VLOOKUP(BC225,A:K,6,FALSE)</f>
        <v>345</v>
      </c>
      <c r="BF225" s="64"/>
      <c r="BG225" s="64"/>
      <c r="BH225" s="64"/>
      <c r="BI225" s="64"/>
      <c r="BJ225" s="64"/>
      <c r="BK225" s="64"/>
      <c r="BL225" s="64"/>
      <c r="BM225" s="68" t="s">
        <v>573</v>
      </c>
      <c r="BO225" s="64"/>
      <c r="BP225" s="64"/>
    </row>
    <row r="226" spans="1:68" ht="15" hidden="1">
      <c r="A226" s="12">
        <v>5459</v>
      </c>
      <c r="B226" s="3" t="s">
        <v>234</v>
      </c>
      <c r="C226" s="3" t="s">
        <v>66</v>
      </c>
      <c r="D226" s="23" t="s">
        <v>33</v>
      </c>
      <c r="E226" s="14">
        <v>3</v>
      </c>
      <c r="F226" s="14">
        <v>106</v>
      </c>
      <c r="G226" s="4">
        <v>24859</v>
      </c>
      <c r="H226" s="10">
        <v>8</v>
      </c>
      <c r="I226" s="2" t="s">
        <v>15</v>
      </c>
      <c r="J226" s="2" t="s">
        <v>15</v>
      </c>
      <c r="K226" s="2" t="s">
        <v>15</v>
      </c>
      <c r="L226" s="1"/>
      <c r="M226" s="64"/>
      <c r="N226" s="64"/>
      <c r="O226" s="64"/>
      <c r="P226" s="64"/>
      <c r="Q226" s="64"/>
      <c r="R226" s="64"/>
      <c r="S226" s="64"/>
      <c r="T226" s="64"/>
      <c r="U226" s="30">
        <v>5400</v>
      </c>
      <c r="V226" s="31">
        <f>SUMIF('RawData'!A:A,Operative_Fabio_Mencio!U226,'RawData'!F:F)</f>
        <v>605</v>
      </c>
      <c r="W226" s="31"/>
      <c r="X226" s="31" t="b">
        <f t="shared" si="9"/>
        <v>1</v>
      </c>
      <c r="Y226" s="32"/>
      <c r="Z226" s="31"/>
      <c r="AA226" s="31">
        <v>5400</v>
      </c>
      <c r="AB226" s="31" t="str">
        <f>VLOOKUP(Operative_Fabio_Mencio!AA226,'RawData'!A:K,9,FALSE)</f>
        <v>Sì</v>
      </c>
      <c r="AC226" s="31"/>
      <c r="AD226" s="32"/>
      <c r="AE226" s="31">
        <v>5400</v>
      </c>
      <c r="AF226" s="34">
        <f>VLOOKUP(Operative_Fabio_Mencio!AA226,'RawData'!A:K,7,FALSE)</f>
        <v>33188</v>
      </c>
      <c r="AG226" s="35">
        <f t="shared" ca="1" si="10"/>
        <v>35</v>
      </c>
      <c r="AH226" s="35" t="b">
        <f t="shared" ca="1" si="11"/>
        <v>0</v>
      </c>
      <c r="AI226" s="31"/>
      <c r="AJ226" s="31"/>
      <c r="AK226" s="31"/>
      <c r="AL226" s="32"/>
      <c r="AM226" s="64"/>
      <c r="AN226" s="64"/>
      <c r="AO226" s="30">
        <v>4331</v>
      </c>
      <c r="AP226" s="35">
        <f>VLOOKUP(AO226,'RawData'!A:K,8,FALSE)</f>
        <v>7</v>
      </c>
      <c r="AQ226" s="45" t="str">
        <f>VLOOKUP(AO226,'RawData'!A:K,9,FALSE)</f>
        <v>No</v>
      </c>
      <c r="AR226" s="31"/>
      <c r="AS226" s="32"/>
      <c r="AT226" s="64"/>
      <c r="AU226" s="30">
        <v>4331</v>
      </c>
      <c r="AV226" s="31" t="str">
        <f>VLOOKUP(AU226,'RawData'!A:K,11)</f>
        <v>Sì</v>
      </c>
      <c r="AW226" s="31">
        <f>VLOOKUP(AU226,A:K,6,FALSE)</f>
        <v>408</v>
      </c>
      <c r="AX226" s="31"/>
      <c r="AY226" s="31"/>
      <c r="AZ226" s="32"/>
      <c r="BA226" s="64"/>
      <c r="BB226" s="31"/>
      <c r="BC226" s="51">
        <v>4331</v>
      </c>
      <c r="BD226" s="60" t="str">
        <f>VLOOKUP(BC226,'RawData'!A:K,11,FALSE)</f>
        <v>No</v>
      </c>
      <c r="BE226" s="60">
        <f>VLOOKUP(BC226,A:K,6,FALSE)</f>
        <v>408</v>
      </c>
      <c r="BF226" s="60"/>
      <c r="BG226" s="60"/>
      <c r="BH226" s="60"/>
      <c r="BI226" s="52"/>
      <c r="BJ226" s="64"/>
      <c r="BK226" s="64"/>
      <c r="BL226" s="64"/>
      <c r="BM226" s="68" t="s">
        <v>574</v>
      </c>
      <c r="BO226" s="64"/>
      <c r="BP226" s="64"/>
    </row>
    <row r="227" spans="1:68" ht="15" hidden="1">
      <c r="A227" s="12">
        <v>4124</v>
      </c>
      <c r="B227" s="3" t="s">
        <v>235</v>
      </c>
      <c r="C227" s="3" t="s">
        <v>236</v>
      </c>
      <c r="D227" s="23" t="s">
        <v>27</v>
      </c>
      <c r="E227" s="14">
        <v>15</v>
      </c>
      <c r="F227" s="14">
        <v>353</v>
      </c>
      <c r="G227" s="4">
        <v>22259</v>
      </c>
      <c r="H227" s="10">
        <v>2</v>
      </c>
      <c r="I227" s="2" t="s">
        <v>14</v>
      </c>
      <c r="J227" s="2" t="s">
        <v>14</v>
      </c>
      <c r="K227" s="2" t="s">
        <v>15</v>
      </c>
      <c r="L227" s="1"/>
      <c r="M227" s="64"/>
      <c r="N227" s="64"/>
      <c r="O227" s="64"/>
      <c r="P227" s="64"/>
      <c r="Q227" s="64"/>
      <c r="R227" s="64"/>
      <c r="S227" s="64"/>
      <c r="T227" s="64"/>
      <c r="U227" s="30">
        <v>5563</v>
      </c>
      <c r="V227" s="31">
        <f>SUMIF('RawData'!A:A,Operative_Fabio_Mencio!U227,'RawData'!F:F)</f>
        <v>1397</v>
      </c>
      <c r="W227" s="31"/>
      <c r="X227" s="31" t="b">
        <f t="shared" si="9"/>
        <v>1</v>
      </c>
      <c r="Y227" s="32"/>
      <c r="Z227" s="31"/>
      <c r="AA227" s="31">
        <v>5563</v>
      </c>
      <c r="AB227" s="31" t="str">
        <f>VLOOKUP(Operative_Fabio_Mencio!AA227,'RawData'!A:K,9,FALSE)</f>
        <v>Sì</v>
      </c>
      <c r="AC227" s="31"/>
      <c r="AD227" s="32"/>
      <c r="AE227" s="31">
        <v>5563</v>
      </c>
      <c r="AF227" s="34">
        <f>VLOOKUP(Operative_Fabio_Mencio!AA227,'RawData'!A:K,7,FALSE)</f>
        <v>33873</v>
      </c>
      <c r="AG227" s="35">
        <f t="shared" ca="1" si="10"/>
        <v>33</v>
      </c>
      <c r="AH227" s="35" t="b">
        <f t="shared" ca="1" si="11"/>
        <v>0</v>
      </c>
      <c r="AI227" s="31"/>
      <c r="AJ227" s="31"/>
      <c r="AK227" s="31"/>
      <c r="AL227" s="32"/>
      <c r="AM227" s="64"/>
      <c r="AN227" s="64"/>
      <c r="AO227" s="30">
        <v>4660</v>
      </c>
      <c r="AP227" s="35">
        <f>VLOOKUP(AO227,'RawData'!A:K,8,FALSE)</f>
        <v>2</v>
      </c>
      <c r="AQ227" s="45" t="str">
        <f>VLOOKUP(AO227,'RawData'!A:K,9,FALSE)</f>
        <v>No</v>
      </c>
      <c r="AR227" s="31"/>
      <c r="AS227" s="32"/>
      <c r="AT227" s="64"/>
      <c r="AU227" s="30">
        <v>4660</v>
      </c>
      <c r="AV227" s="31" t="str">
        <f>VLOOKUP(AU227,'RawData'!A:K,11)</f>
        <v>Sì</v>
      </c>
      <c r="AW227" s="31">
        <f>VLOOKUP(AU227,A:K,6,FALSE)</f>
        <v>705</v>
      </c>
      <c r="AX227" s="31"/>
      <c r="AY227" s="31"/>
      <c r="AZ227" s="32"/>
      <c r="BA227" s="64"/>
      <c r="BB227" s="31"/>
      <c r="BC227" s="53">
        <v>4660</v>
      </c>
      <c r="BD227" s="62" t="str">
        <f>VLOOKUP(BC227,'RawData'!A:K,11,FALSE)</f>
        <v>Sì</v>
      </c>
      <c r="BE227" s="62">
        <f>VLOOKUP(BC227,A:K,6,FALSE)</f>
        <v>705</v>
      </c>
      <c r="BF227" s="62"/>
      <c r="BG227" s="62"/>
      <c r="BH227" s="62"/>
      <c r="BI227" s="54"/>
      <c r="BJ227" s="64"/>
      <c r="BK227" s="64"/>
      <c r="BL227" s="64"/>
      <c r="BM227" s="68" t="s">
        <v>116</v>
      </c>
      <c r="BO227" s="64"/>
      <c r="BP227" s="64"/>
    </row>
    <row r="228" spans="1:68" ht="15" hidden="1">
      <c r="A228" s="12">
        <v>4169</v>
      </c>
      <c r="B228" s="3" t="s">
        <v>237</v>
      </c>
      <c r="C228" s="3" t="s">
        <v>12</v>
      </c>
      <c r="D228" s="23" t="s">
        <v>13</v>
      </c>
      <c r="E228" s="14">
        <v>4</v>
      </c>
      <c r="F228" s="14">
        <v>896</v>
      </c>
      <c r="G228" s="4">
        <v>34646</v>
      </c>
      <c r="H228" s="10">
        <v>7</v>
      </c>
      <c r="I228" s="2" t="s">
        <v>14</v>
      </c>
      <c r="J228" s="2" t="s">
        <v>15</v>
      </c>
      <c r="K228" s="2" t="s">
        <v>14</v>
      </c>
      <c r="L228" s="1"/>
      <c r="M228" s="64"/>
      <c r="N228" s="64"/>
      <c r="O228" s="64"/>
      <c r="P228" s="64"/>
      <c r="Q228" s="64"/>
      <c r="R228" s="64"/>
      <c r="S228" s="64"/>
      <c r="T228" s="64"/>
      <c r="U228" s="30">
        <v>4149</v>
      </c>
      <c r="V228" s="31">
        <f>SUMIF('RawData'!A:A,Operative_Fabio_Mencio!U228,'RawData'!F:F)</f>
        <v>409</v>
      </c>
      <c r="W228" s="31"/>
      <c r="X228" s="31" t="b">
        <f t="shared" si="9"/>
        <v>0</v>
      </c>
      <c r="Y228" s="32"/>
      <c r="Z228" s="31"/>
      <c r="AA228" s="31">
        <v>4149</v>
      </c>
      <c r="AB228" s="31" t="str">
        <f>VLOOKUP(Operative_Fabio_Mencio!AA228,'RawData'!A:K,9,FALSE)</f>
        <v>No</v>
      </c>
      <c r="AC228" s="31"/>
      <c r="AD228" s="32"/>
      <c r="AE228" s="31">
        <v>4149</v>
      </c>
      <c r="AF228" s="34">
        <f>VLOOKUP(Operative_Fabio_Mencio!AA228,'RawData'!A:K,7,FALSE)</f>
        <v>21173</v>
      </c>
      <c r="AG228" s="35">
        <f t="shared" ca="1" si="10"/>
        <v>68</v>
      </c>
      <c r="AH228" s="35" t="b">
        <f t="shared" ca="1" si="11"/>
        <v>0</v>
      </c>
      <c r="AI228" s="31"/>
      <c r="AJ228" s="31"/>
      <c r="AK228" s="31"/>
      <c r="AL228" s="32"/>
      <c r="AM228" s="64"/>
      <c r="AN228" s="64"/>
      <c r="AO228" s="30">
        <v>3906</v>
      </c>
      <c r="AP228" s="35">
        <f>VLOOKUP(AO228,'RawData'!A:K,8,FALSE)</f>
        <v>3</v>
      </c>
      <c r="AQ228" s="45" t="str">
        <f>VLOOKUP(AO228,'RawData'!A:K,9,FALSE)</f>
        <v>Sì</v>
      </c>
      <c r="AR228" s="31"/>
      <c r="AS228" s="32"/>
      <c r="AT228" s="64"/>
      <c r="AU228" s="30">
        <v>3906</v>
      </c>
      <c r="AV228" s="31" t="str">
        <f>VLOOKUP(AU228,'RawData'!A:K,11)</f>
        <v>Sì</v>
      </c>
      <c r="AW228" s="31">
        <f>VLOOKUP(AU228,A:K,6,FALSE)</f>
        <v>318</v>
      </c>
      <c r="AX228" s="31"/>
      <c r="AY228" s="31"/>
      <c r="AZ228" s="32"/>
      <c r="BA228" s="64"/>
      <c r="BB228" s="64"/>
      <c r="BC228" s="30">
        <v>3906</v>
      </c>
      <c r="BD228" s="31" t="str">
        <f>VLOOKUP(BC228,'RawData'!A:K,11,FALSE)</f>
        <v>Sì</v>
      </c>
      <c r="BE228" s="31">
        <f>VLOOKUP(BC228,A:K,6,FALSE)</f>
        <v>318</v>
      </c>
      <c r="BF228" s="64"/>
      <c r="BG228" s="64"/>
      <c r="BH228" s="64"/>
      <c r="BI228" s="64"/>
      <c r="BJ228" s="64"/>
      <c r="BK228" s="64"/>
      <c r="BL228" s="64"/>
      <c r="BM228" s="68" t="s">
        <v>575</v>
      </c>
      <c r="BO228" s="64"/>
      <c r="BP228" s="64"/>
    </row>
    <row r="229" spans="1:68" ht="15" hidden="1">
      <c r="A229" s="12">
        <v>5400</v>
      </c>
      <c r="B229" s="3" t="s">
        <v>238</v>
      </c>
      <c r="C229" s="3" t="s">
        <v>88</v>
      </c>
      <c r="D229" s="23" t="s">
        <v>78</v>
      </c>
      <c r="E229" s="14">
        <v>14</v>
      </c>
      <c r="F229" s="14">
        <v>605</v>
      </c>
      <c r="G229" s="4">
        <v>33188</v>
      </c>
      <c r="H229" s="10">
        <v>1</v>
      </c>
      <c r="I229" s="2" t="s">
        <v>15</v>
      </c>
      <c r="J229" s="2" t="s">
        <v>14</v>
      </c>
      <c r="K229" s="2" t="s">
        <v>14</v>
      </c>
      <c r="L229" s="1"/>
      <c r="M229" s="64"/>
      <c r="N229" s="64"/>
      <c r="O229" s="64"/>
      <c r="P229" s="64"/>
      <c r="Q229" s="64"/>
      <c r="R229" s="64"/>
      <c r="S229" s="64"/>
      <c r="T229" s="64"/>
      <c r="U229" s="30">
        <v>4421</v>
      </c>
      <c r="V229" s="31">
        <f>SUMIF('RawData'!A:A,Operative_Fabio_Mencio!U229,'RawData'!F:F)</f>
        <v>345</v>
      </c>
      <c r="W229" s="31"/>
      <c r="X229" s="31" t="b">
        <f t="shared" si="9"/>
        <v>0</v>
      </c>
      <c r="Y229" s="32"/>
      <c r="Z229" s="31"/>
      <c r="AA229" s="31">
        <v>4421</v>
      </c>
      <c r="AB229" s="31" t="str">
        <f>VLOOKUP(Operative_Fabio_Mencio!AA229,'RawData'!A:K,9,FALSE)</f>
        <v>No</v>
      </c>
      <c r="AC229" s="31"/>
      <c r="AD229" s="32"/>
      <c r="AE229" s="31">
        <v>4421</v>
      </c>
      <c r="AF229" s="34">
        <f>VLOOKUP(Operative_Fabio_Mencio!AA229,'RawData'!A:K,7,FALSE)</f>
        <v>20399</v>
      </c>
      <c r="AG229" s="35">
        <f t="shared" ca="1" si="10"/>
        <v>70</v>
      </c>
      <c r="AH229" s="35" t="b">
        <f t="shared" ca="1" si="11"/>
        <v>0</v>
      </c>
      <c r="AI229" s="31"/>
      <c r="AJ229" s="31"/>
      <c r="AK229" s="31"/>
      <c r="AL229" s="32"/>
      <c r="AM229" s="64"/>
      <c r="AN229" s="64"/>
      <c r="AO229" s="30">
        <v>2774</v>
      </c>
      <c r="AP229" s="35">
        <f>VLOOKUP(AO229,'RawData'!A:K,8,FALSE)</f>
        <v>10</v>
      </c>
      <c r="AQ229" s="45" t="str">
        <f>VLOOKUP(AO229,'RawData'!A:K,9,FALSE)</f>
        <v>Sì</v>
      </c>
      <c r="AR229" s="31"/>
      <c r="AS229" s="32"/>
      <c r="AT229" s="64"/>
      <c r="AU229" s="30">
        <v>2774</v>
      </c>
      <c r="AV229" s="31" t="str">
        <f>VLOOKUP(AU229,'RawData'!A:K,11)</f>
        <v>No</v>
      </c>
      <c r="AW229" s="31">
        <f>VLOOKUP(AU229,A:K,6,FALSE)</f>
        <v>475</v>
      </c>
      <c r="AX229" s="31"/>
      <c r="AY229" s="31"/>
      <c r="AZ229" s="32"/>
      <c r="BA229" s="64"/>
      <c r="BB229" s="64"/>
      <c r="BC229" s="30">
        <v>2774</v>
      </c>
      <c r="BD229" s="31" t="str">
        <f>VLOOKUP(BC229,'RawData'!A:K,11,FALSE)</f>
        <v>Sì</v>
      </c>
      <c r="BE229" s="31">
        <f>VLOOKUP(BC229,A:K,6,FALSE)</f>
        <v>475</v>
      </c>
      <c r="BF229" s="64"/>
      <c r="BG229" s="64"/>
      <c r="BH229" s="64"/>
      <c r="BI229" s="64"/>
      <c r="BJ229" s="64"/>
      <c r="BK229" s="64"/>
      <c r="BL229" s="64"/>
      <c r="BM229" s="68" t="s">
        <v>576</v>
      </c>
      <c r="BO229" s="64"/>
      <c r="BP229" s="64"/>
    </row>
    <row r="230" spans="1:68" ht="15" hidden="1">
      <c r="A230" s="12">
        <v>5592</v>
      </c>
      <c r="B230" s="3" t="s">
        <v>239</v>
      </c>
      <c r="C230" s="3" t="s">
        <v>224</v>
      </c>
      <c r="D230" s="23" t="s">
        <v>118</v>
      </c>
      <c r="E230" s="14">
        <v>6</v>
      </c>
      <c r="F230" s="14">
        <v>403</v>
      </c>
      <c r="G230" s="4">
        <v>23468</v>
      </c>
      <c r="H230" s="10">
        <v>5</v>
      </c>
      <c r="I230" s="2" t="s">
        <v>14</v>
      </c>
      <c r="J230" s="2" t="s">
        <v>15</v>
      </c>
      <c r="K230" s="2" t="s">
        <v>14</v>
      </c>
      <c r="L230" s="1"/>
      <c r="M230" s="64"/>
      <c r="N230" s="64"/>
      <c r="O230" s="64"/>
      <c r="P230" s="64"/>
      <c r="Q230" s="64"/>
      <c r="R230" s="64"/>
      <c r="S230" s="64"/>
      <c r="T230" s="64"/>
      <c r="U230" s="30">
        <v>4331</v>
      </c>
      <c r="V230" s="31">
        <f>SUMIF('RawData'!A:A,Operative_Fabio_Mencio!U230,'RawData'!F:F)</f>
        <v>408</v>
      </c>
      <c r="W230" s="31"/>
      <c r="X230" s="31" t="b">
        <f t="shared" si="9"/>
        <v>0</v>
      </c>
      <c r="Y230" s="32"/>
      <c r="Z230" s="31"/>
      <c r="AA230" s="31">
        <v>4331</v>
      </c>
      <c r="AB230" s="31" t="str">
        <f>VLOOKUP(Operative_Fabio_Mencio!AA230,'RawData'!A:K,9,FALSE)</f>
        <v>No</v>
      </c>
      <c r="AC230" s="31"/>
      <c r="AD230" s="32"/>
      <c r="AE230" s="31">
        <v>4331</v>
      </c>
      <c r="AF230" s="34">
        <f>VLOOKUP(Operative_Fabio_Mencio!AA230,'RawData'!A:K,7,FALSE)</f>
        <v>26758</v>
      </c>
      <c r="AG230" s="35">
        <f t="shared" ca="1" si="10"/>
        <v>53</v>
      </c>
      <c r="AH230" s="35" t="b">
        <f t="shared" ca="1" si="11"/>
        <v>0</v>
      </c>
      <c r="AI230" s="31"/>
      <c r="AJ230" s="31"/>
      <c r="AK230" s="31"/>
      <c r="AL230" s="32"/>
      <c r="AM230" s="64"/>
      <c r="AN230" s="64"/>
      <c r="AO230" s="30">
        <v>3604</v>
      </c>
      <c r="AP230" s="35">
        <f>VLOOKUP(AO230,'RawData'!A:K,8,FALSE)</f>
        <v>3</v>
      </c>
      <c r="AQ230" s="45" t="str">
        <f>VLOOKUP(AO230,'RawData'!A:K,9,FALSE)</f>
        <v>No</v>
      </c>
      <c r="AR230" s="31"/>
      <c r="AS230" s="32"/>
      <c r="AT230" s="64"/>
      <c r="AU230" s="30">
        <v>3604</v>
      </c>
      <c r="AV230" s="31" t="str">
        <f>VLOOKUP(AU230,'RawData'!A:K,11)</f>
        <v>Sì</v>
      </c>
      <c r="AW230" s="31">
        <f>VLOOKUP(AU230,A:K,6,FALSE)</f>
        <v>684</v>
      </c>
      <c r="AX230" s="31"/>
      <c r="AY230" s="31"/>
      <c r="AZ230" s="32"/>
      <c r="BA230" s="64"/>
      <c r="BB230" s="64"/>
      <c r="BC230" s="30">
        <v>3604</v>
      </c>
      <c r="BD230" s="31" t="str">
        <f>VLOOKUP(BC230,'RawData'!A:K,11,FALSE)</f>
        <v>Sì</v>
      </c>
      <c r="BE230" s="31">
        <f>VLOOKUP(BC230,A:K,6,FALSE)</f>
        <v>684</v>
      </c>
      <c r="BF230" s="64"/>
      <c r="BG230" s="64"/>
      <c r="BH230" s="64"/>
      <c r="BI230" s="64"/>
      <c r="BJ230" s="64"/>
      <c r="BK230" s="64"/>
      <c r="BL230" s="64"/>
      <c r="BM230" s="68" t="s">
        <v>577</v>
      </c>
      <c r="BO230" s="64"/>
      <c r="BP230" s="64"/>
    </row>
    <row r="231" spans="1:68" ht="15" hidden="1">
      <c r="A231" s="12">
        <v>5563</v>
      </c>
      <c r="B231" s="3" t="s">
        <v>240</v>
      </c>
      <c r="C231" s="3" t="s">
        <v>95</v>
      </c>
      <c r="D231" s="23" t="s">
        <v>18</v>
      </c>
      <c r="E231" s="14">
        <v>15</v>
      </c>
      <c r="F231" s="14">
        <v>935</v>
      </c>
      <c r="G231" s="4">
        <v>33873</v>
      </c>
      <c r="H231" s="10">
        <v>4</v>
      </c>
      <c r="I231" s="2" t="s">
        <v>15</v>
      </c>
      <c r="J231" s="2" t="s">
        <v>15</v>
      </c>
      <c r="K231" s="2" t="s">
        <v>14</v>
      </c>
      <c r="L231" s="1"/>
      <c r="M231" s="64"/>
      <c r="N231" s="64"/>
      <c r="O231" s="64"/>
      <c r="P231" s="64"/>
      <c r="Q231" s="64"/>
      <c r="R231" s="64"/>
      <c r="S231" s="64"/>
      <c r="T231" s="64"/>
      <c r="U231" s="30">
        <v>4660</v>
      </c>
      <c r="V231" s="31">
        <f>SUMIF('RawData'!A:A,Operative_Fabio_Mencio!U231,'RawData'!F:F)</f>
        <v>705</v>
      </c>
      <c r="W231" s="31"/>
      <c r="X231" s="31" t="b">
        <f t="shared" si="9"/>
        <v>1</v>
      </c>
      <c r="Y231" s="32"/>
      <c r="Z231" s="31"/>
      <c r="AA231" s="31">
        <v>4660</v>
      </c>
      <c r="AB231" s="31" t="str">
        <f>VLOOKUP(Operative_Fabio_Mencio!AA231,'RawData'!A:K,9,FALSE)</f>
        <v>No</v>
      </c>
      <c r="AC231" s="31"/>
      <c r="AD231" s="32"/>
      <c r="AE231" s="31">
        <v>4660</v>
      </c>
      <c r="AF231" s="34">
        <f>VLOOKUP(Operative_Fabio_Mencio!AA231,'RawData'!A:K,7,FALSE)</f>
        <v>28812</v>
      </c>
      <c r="AG231" s="35">
        <f t="shared" ca="1" si="10"/>
        <v>47</v>
      </c>
      <c r="AH231" s="35" t="b">
        <f t="shared" ca="1" si="11"/>
        <v>0</v>
      </c>
      <c r="AI231" s="31"/>
      <c r="AJ231" s="31"/>
      <c r="AK231" s="31"/>
      <c r="AL231" s="32"/>
      <c r="AM231" s="64"/>
      <c r="AN231" s="64"/>
      <c r="AO231" s="30">
        <v>2673</v>
      </c>
      <c r="AP231" s="35">
        <f>VLOOKUP(AO231,'RawData'!A:K,8,FALSE)</f>
        <v>10</v>
      </c>
      <c r="AQ231" s="45" t="str">
        <f>VLOOKUP(AO231,'RawData'!A:K,9,FALSE)</f>
        <v>No</v>
      </c>
      <c r="AR231" s="31"/>
      <c r="AS231" s="32"/>
      <c r="AT231" s="64"/>
      <c r="AU231" s="30">
        <v>2673</v>
      </c>
      <c r="AV231" s="31" t="str">
        <f>VLOOKUP(AU231,'RawData'!A:K,11)</f>
        <v>No</v>
      </c>
      <c r="AW231" s="31">
        <f>VLOOKUP(AU231,A:K,6,FALSE)</f>
        <v>403</v>
      </c>
      <c r="AX231" s="31"/>
      <c r="AY231" s="31"/>
      <c r="AZ231" s="32"/>
      <c r="BA231" s="64"/>
      <c r="BB231" s="64"/>
      <c r="BC231" s="30">
        <v>2673</v>
      </c>
      <c r="BD231" s="31" t="str">
        <f>VLOOKUP(BC231,'RawData'!A:K,11,FALSE)</f>
        <v>No</v>
      </c>
      <c r="BE231" s="31">
        <f>VLOOKUP(BC231,A:K,6,FALSE)</f>
        <v>403</v>
      </c>
      <c r="BF231" s="64"/>
      <c r="BG231" s="64"/>
      <c r="BH231" s="64"/>
      <c r="BI231" s="64"/>
      <c r="BJ231" s="64"/>
      <c r="BK231" s="64"/>
      <c r="BL231" s="64"/>
      <c r="BM231" s="68" t="s">
        <v>578</v>
      </c>
      <c r="BO231" s="64"/>
      <c r="BP231" s="64"/>
    </row>
    <row r="232" spans="1:68" ht="15" hidden="1">
      <c r="A232" s="12">
        <v>4149</v>
      </c>
      <c r="B232" s="3" t="s">
        <v>241</v>
      </c>
      <c r="C232" s="3" t="s">
        <v>117</v>
      </c>
      <c r="D232" s="23" t="s">
        <v>118</v>
      </c>
      <c r="E232" s="14">
        <v>4</v>
      </c>
      <c r="F232" s="14">
        <v>409</v>
      </c>
      <c r="G232" s="4">
        <v>21173</v>
      </c>
      <c r="H232" s="10">
        <v>3</v>
      </c>
      <c r="I232" s="2" t="s">
        <v>14</v>
      </c>
      <c r="J232" s="2" t="s">
        <v>14</v>
      </c>
      <c r="K232" s="2" t="s">
        <v>14</v>
      </c>
      <c r="L232" s="1"/>
      <c r="M232" s="64"/>
      <c r="N232" s="64"/>
      <c r="O232" s="64"/>
      <c r="P232" s="64"/>
      <c r="Q232" s="64"/>
      <c r="R232" s="64"/>
      <c r="S232" s="64"/>
      <c r="T232" s="64"/>
      <c r="U232" s="30">
        <v>3906</v>
      </c>
      <c r="V232" s="31">
        <f>SUMIF('RawData'!A:A,Operative_Fabio_Mencio!U232,'RawData'!F:F)</f>
        <v>318</v>
      </c>
      <c r="W232" s="31"/>
      <c r="X232" s="31" t="b">
        <f t="shared" si="9"/>
        <v>0</v>
      </c>
      <c r="Y232" s="32"/>
      <c r="Z232" s="31"/>
      <c r="AA232" s="31">
        <v>3906</v>
      </c>
      <c r="AB232" s="31" t="str">
        <f>VLOOKUP(Operative_Fabio_Mencio!AA232,'RawData'!A:K,9,FALSE)</f>
        <v>Sì</v>
      </c>
      <c r="AC232" s="31"/>
      <c r="AD232" s="32"/>
      <c r="AE232" s="31">
        <v>3906</v>
      </c>
      <c r="AF232" s="34">
        <f>VLOOKUP(Operative_Fabio_Mencio!AA232,'RawData'!A:K,7,FALSE)</f>
        <v>27931</v>
      </c>
      <c r="AG232" s="35">
        <f t="shared" ca="1" si="10"/>
        <v>49</v>
      </c>
      <c r="AH232" s="35" t="b">
        <f t="shared" ca="1" si="11"/>
        <v>0</v>
      </c>
      <c r="AI232" s="31"/>
      <c r="AJ232" s="31"/>
      <c r="AK232" s="31"/>
      <c r="AL232" s="32"/>
      <c r="AM232" s="64"/>
      <c r="AN232" s="64"/>
      <c r="AO232" s="30">
        <v>4735</v>
      </c>
      <c r="AP232" s="35">
        <f>VLOOKUP(AO232,'RawData'!A:K,8,FALSE)</f>
        <v>7</v>
      </c>
      <c r="AQ232" s="45" t="str">
        <f>VLOOKUP(AO232,'RawData'!A:K,9,FALSE)</f>
        <v>No</v>
      </c>
      <c r="AR232" s="31"/>
      <c r="AS232" s="32"/>
      <c r="AT232" s="64"/>
      <c r="AU232" s="30">
        <v>4735</v>
      </c>
      <c r="AV232" s="31" t="str">
        <f>VLOOKUP(AU232,'RawData'!A:K,11)</f>
        <v>Sì</v>
      </c>
      <c r="AW232" s="31">
        <f>VLOOKUP(AU232,A:K,6,FALSE)</f>
        <v>294</v>
      </c>
      <c r="AX232" s="31"/>
      <c r="AY232" s="31"/>
      <c r="AZ232" s="32"/>
      <c r="BA232" s="64"/>
      <c r="BB232" s="64"/>
      <c r="BC232" s="30">
        <v>4735</v>
      </c>
      <c r="BD232" s="31" t="str">
        <f>VLOOKUP(BC232,'RawData'!A:K,11,FALSE)</f>
        <v>Sì</v>
      </c>
      <c r="BE232" s="31">
        <f>VLOOKUP(BC232,A:K,6,FALSE)</f>
        <v>294</v>
      </c>
      <c r="BF232" s="64"/>
      <c r="BG232" s="64"/>
      <c r="BH232" s="64"/>
      <c r="BI232" s="64"/>
      <c r="BJ232" s="64"/>
      <c r="BK232" s="64"/>
      <c r="BL232" s="64"/>
      <c r="BM232" s="68" t="s">
        <v>579</v>
      </c>
      <c r="BO232" s="64"/>
      <c r="BP232" s="64"/>
    </row>
    <row r="233" spans="1:68" ht="15" hidden="1">
      <c r="A233" s="12">
        <v>4421</v>
      </c>
      <c r="B233" s="3" t="s">
        <v>242</v>
      </c>
      <c r="C233" s="3" t="s">
        <v>70</v>
      </c>
      <c r="D233" s="23" t="s">
        <v>71</v>
      </c>
      <c r="E233" s="14">
        <v>8</v>
      </c>
      <c r="F233" s="14">
        <v>345</v>
      </c>
      <c r="G233" s="4">
        <v>20399</v>
      </c>
      <c r="H233" s="10">
        <v>4</v>
      </c>
      <c r="I233" s="2" t="s">
        <v>14</v>
      </c>
      <c r="J233" s="2" t="s">
        <v>14</v>
      </c>
      <c r="K233" s="2" t="s">
        <v>15</v>
      </c>
      <c r="L233" s="1"/>
      <c r="M233" s="64"/>
      <c r="N233" s="64"/>
      <c r="O233" s="64"/>
      <c r="P233" s="64"/>
      <c r="Q233" s="64"/>
      <c r="R233" s="64"/>
      <c r="S233" s="64"/>
      <c r="T233" s="64"/>
      <c r="U233" s="30">
        <v>2774</v>
      </c>
      <c r="V233" s="31">
        <f>SUMIF('RawData'!A:A,Operative_Fabio_Mencio!U233,'RawData'!F:F)</f>
        <v>475</v>
      </c>
      <c r="W233" s="31"/>
      <c r="X233" s="31" t="b">
        <f t="shared" si="9"/>
        <v>0</v>
      </c>
      <c r="Y233" s="32"/>
      <c r="Z233" s="31"/>
      <c r="AA233" s="31">
        <v>2774</v>
      </c>
      <c r="AB233" s="31" t="str">
        <f>VLOOKUP(Operative_Fabio_Mencio!AA233,'RawData'!A:K,9,FALSE)</f>
        <v>Sì</v>
      </c>
      <c r="AC233" s="31"/>
      <c r="AD233" s="32"/>
      <c r="AE233" s="31">
        <v>2774</v>
      </c>
      <c r="AF233" s="34">
        <f>VLOOKUP(Operative_Fabio_Mencio!AA233,'RawData'!A:K,7,FALSE)</f>
        <v>20627</v>
      </c>
      <c r="AG233" s="35">
        <f t="shared" ca="1" si="10"/>
        <v>70</v>
      </c>
      <c r="AH233" s="35" t="b">
        <f t="shared" ca="1" si="11"/>
        <v>0</v>
      </c>
      <c r="AI233" s="31"/>
      <c r="AJ233" s="31"/>
      <c r="AK233" s="31"/>
      <c r="AL233" s="32"/>
      <c r="AM233" s="64"/>
      <c r="AN233" s="64"/>
      <c r="AO233" s="30">
        <v>2546</v>
      </c>
      <c r="AP233" s="35">
        <f>VLOOKUP(AO233,'RawData'!A:K,8,FALSE)</f>
        <v>4</v>
      </c>
      <c r="AQ233" s="45" t="str">
        <f>VLOOKUP(AO233,'RawData'!A:K,9,FALSE)</f>
        <v>No</v>
      </c>
      <c r="AR233" s="31"/>
      <c r="AS233" s="32"/>
      <c r="AT233" s="64"/>
      <c r="AU233" s="30">
        <v>2546</v>
      </c>
      <c r="AV233" s="31" t="str">
        <f>VLOOKUP(AU233,'RawData'!A:K,11)</f>
        <v>No</v>
      </c>
      <c r="AW233" s="31">
        <f>VLOOKUP(AU233,A:K,6,FALSE)</f>
        <v>382</v>
      </c>
      <c r="AX233" s="31"/>
      <c r="AY233" s="31"/>
      <c r="AZ233" s="32"/>
      <c r="BA233" s="64"/>
      <c r="BB233" s="31"/>
      <c r="BC233" s="57">
        <v>2546</v>
      </c>
      <c r="BD233" s="58" t="str">
        <f>VLOOKUP(BC233,'RawData'!A:K,11,FALSE)</f>
        <v>Sì</v>
      </c>
      <c r="BE233" s="58">
        <f>VLOOKUP(BC233,A:K,6,FALSE)</f>
        <v>382</v>
      </c>
      <c r="BF233" s="58"/>
      <c r="BG233" s="58"/>
      <c r="BH233" s="58"/>
      <c r="BI233" s="59"/>
      <c r="BJ233" s="64"/>
      <c r="BK233" s="64"/>
      <c r="BL233" s="64"/>
      <c r="BM233" s="68" t="s">
        <v>580</v>
      </c>
      <c r="BO233" s="64"/>
      <c r="BP233" s="64"/>
    </row>
    <row r="234" spans="1:68" ht="15" hidden="1">
      <c r="A234" s="12">
        <v>4331</v>
      </c>
      <c r="B234" s="3" t="s">
        <v>243</v>
      </c>
      <c r="C234" s="3" t="s">
        <v>244</v>
      </c>
      <c r="D234" s="23" t="s">
        <v>64</v>
      </c>
      <c r="E234" s="14">
        <v>15</v>
      </c>
      <c r="F234" s="14">
        <v>408</v>
      </c>
      <c r="G234" s="4">
        <v>26758</v>
      </c>
      <c r="H234" s="10">
        <v>7</v>
      </c>
      <c r="I234" s="2" t="s">
        <v>14</v>
      </c>
      <c r="J234" s="2" t="s">
        <v>15</v>
      </c>
      <c r="K234" s="2" t="s">
        <v>14</v>
      </c>
      <c r="L234" s="1"/>
      <c r="M234" s="64"/>
      <c r="N234" s="64"/>
      <c r="O234" s="64"/>
      <c r="P234" s="64"/>
      <c r="Q234" s="64"/>
      <c r="R234" s="64"/>
      <c r="S234" s="64"/>
      <c r="T234" s="64"/>
      <c r="U234" s="30">
        <v>3604</v>
      </c>
      <c r="V234" s="31">
        <f>SUMIF('RawData'!A:A,Operative_Fabio_Mencio!U234,'RawData'!F:F)</f>
        <v>684</v>
      </c>
      <c r="W234" s="31"/>
      <c r="X234" s="31" t="b">
        <f t="shared" si="9"/>
        <v>1</v>
      </c>
      <c r="Y234" s="32"/>
      <c r="Z234" s="31"/>
      <c r="AA234" s="31">
        <v>3604</v>
      </c>
      <c r="AB234" s="31" t="str">
        <f>VLOOKUP(Operative_Fabio_Mencio!AA234,'RawData'!A:K,9,FALSE)</f>
        <v>No</v>
      </c>
      <c r="AC234" s="31"/>
      <c r="AD234" s="32"/>
      <c r="AE234" s="31">
        <v>3604</v>
      </c>
      <c r="AF234" s="34">
        <f>VLOOKUP(Operative_Fabio_Mencio!AA234,'RawData'!A:K,7,FALSE)</f>
        <v>34731</v>
      </c>
      <c r="AG234" s="35">
        <f t="shared" ca="1" si="10"/>
        <v>31</v>
      </c>
      <c r="AH234" s="35" t="b">
        <f t="shared" ca="1" si="11"/>
        <v>0</v>
      </c>
      <c r="AI234" s="31"/>
      <c r="AJ234" s="31"/>
      <c r="AK234" s="31"/>
      <c r="AL234" s="32"/>
      <c r="AM234" s="64"/>
      <c r="AN234" s="64"/>
      <c r="AO234" s="30">
        <v>2509</v>
      </c>
      <c r="AP234" s="35">
        <f>VLOOKUP(AO234,'RawData'!A:K,8,FALSE)</f>
        <v>9</v>
      </c>
      <c r="AQ234" s="45" t="str">
        <f>VLOOKUP(AO234,'RawData'!A:K,9,FALSE)</f>
        <v>Sì</v>
      </c>
      <c r="AR234" s="31"/>
      <c r="AS234" s="32"/>
      <c r="AT234" s="64"/>
      <c r="AU234" s="30">
        <v>2509</v>
      </c>
      <c r="AV234" s="31" t="str">
        <f>VLOOKUP(AU234,'RawData'!A:K,11)</f>
        <v>No</v>
      </c>
      <c r="AW234" s="31">
        <f>VLOOKUP(AU234,A:K,6,FALSE)</f>
        <v>606</v>
      </c>
      <c r="AX234" s="31"/>
      <c r="AY234" s="31"/>
      <c r="AZ234" s="32"/>
      <c r="BA234" s="64"/>
      <c r="BB234" s="64"/>
      <c r="BC234" s="30">
        <v>2509</v>
      </c>
      <c r="BD234" s="31" t="str">
        <f>VLOOKUP(BC234,'RawData'!A:K,11,FALSE)</f>
        <v>Sì</v>
      </c>
      <c r="BE234" s="31">
        <f>VLOOKUP(BC234,A:K,6,FALSE)</f>
        <v>606</v>
      </c>
      <c r="BF234" s="64"/>
      <c r="BG234" s="64"/>
      <c r="BH234" s="64"/>
      <c r="BI234" s="64"/>
      <c r="BJ234" s="64"/>
      <c r="BK234" s="64"/>
      <c r="BL234" s="64"/>
      <c r="BM234" s="68" t="s">
        <v>581</v>
      </c>
      <c r="BO234" s="64"/>
      <c r="BP234" s="64"/>
    </row>
    <row r="235" spans="1:68" ht="15" hidden="1">
      <c r="A235" s="12">
        <v>4660</v>
      </c>
      <c r="B235" s="3" t="s">
        <v>245</v>
      </c>
      <c r="C235" s="3" t="s">
        <v>12</v>
      </c>
      <c r="D235" s="23" t="s">
        <v>13</v>
      </c>
      <c r="E235" s="14">
        <v>4</v>
      </c>
      <c r="F235" s="14">
        <v>705</v>
      </c>
      <c r="G235" s="4">
        <v>28812</v>
      </c>
      <c r="H235" s="10">
        <v>2</v>
      </c>
      <c r="I235" s="2" t="s">
        <v>14</v>
      </c>
      <c r="J235" s="2" t="s">
        <v>14</v>
      </c>
      <c r="K235" s="2" t="s">
        <v>15</v>
      </c>
      <c r="L235" s="1"/>
      <c r="M235" s="64"/>
      <c r="N235" s="64"/>
      <c r="O235" s="64"/>
      <c r="P235" s="64"/>
      <c r="Q235" s="64"/>
      <c r="R235" s="64"/>
      <c r="S235" s="64"/>
      <c r="T235" s="64"/>
      <c r="U235" s="30">
        <v>2673</v>
      </c>
      <c r="V235" s="31">
        <f>SUMIF('RawData'!A:A,Operative_Fabio_Mencio!U235,'RawData'!F:F)</f>
        <v>403</v>
      </c>
      <c r="W235" s="31"/>
      <c r="X235" s="31" t="b">
        <f t="shared" si="9"/>
        <v>0</v>
      </c>
      <c r="Y235" s="32"/>
      <c r="Z235" s="31"/>
      <c r="AA235" s="31">
        <v>2673</v>
      </c>
      <c r="AB235" s="31" t="str">
        <f>VLOOKUP(Operative_Fabio_Mencio!AA235,'RawData'!A:K,9,FALSE)</f>
        <v>No</v>
      </c>
      <c r="AC235" s="31"/>
      <c r="AD235" s="32"/>
      <c r="AE235" s="31">
        <v>2673</v>
      </c>
      <c r="AF235" s="34">
        <f>VLOOKUP(Operative_Fabio_Mencio!AA235,'RawData'!A:K,7,FALSE)</f>
        <v>20878</v>
      </c>
      <c r="AG235" s="35">
        <f t="shared" ca="1" si="10"/>
        <v>69</v>
      </c>
      <c r="AH235" s="35" t="b">
        <f t="shared" ca="1" si="11"/>
        <v>0</v>
      </c>
      <c r="AI235" s="31"/>
      <c r="AJ235" s="31"/>
      <c r="AK235" s="31"/>
      <c r="AL235" s="32"/>
      <c r="AM235" s="64"/>
      <c r="AN235" s="64"/>
      <c r="AO235" s="30">
        <v>2851</v>
      </c>
      <c r="AP235" s="35">
        <f>VLOOKUP(AO235,'RawData'!A:K,8,FALSE)</f>
        <v>4</v>
      </c>
      <c r="AQ235" s="45" t="str">
        <f>VLOOKUP(AO235,'RawData'!A:K,9,FALSE)</f>
        <v>Sì</v>
      </c>
      <c r="AR235" s="31"/>
      <c r="AS235" s="32"/>
      <c r="AT235" s="64"/>
      <c r="AU235" s="30">
        <v>2851</v>
      </c>
      <c r="AV235" s="31" t="str">
        <f>VLOOKUP(AU235,'RawData'!A:K,11)</f>
        <v>No</v>
      </c>
      <c r="AW235" s="31">
        <f>VLOOKUP(AU235,A:K,6,FALSE)</f>
        <v>735</v>
      </c>
      <c r="AX235" s="31"/>
      <c r="AY235" s="31"/>
      <c r="AZ235" s="32"/>
      <c r="BA235" s="64"/>
      <c r="BB235" s="31"/>
      <c r="BC235" s="51">
        <v>2851</v>
      </c>
      <c r="BD235" s="60" t="str">
        <f>VLOOKUP(BC235,'RawData'!A:K,11,FALSE)</f>
        <v>Sì</v>
      </c>
      <c r="BE235" s="60">
        <f>VLOOKUP(BC235,A:K,6,FALSE)</f>
        <v>735</v>
      </c>
      <c r="BF235" s="60"/>
      <c r="BG235" s="60"/>
      <c r="BH235" s="60"/>
      <c r="BI235" s="52"/>
      <c r="BJ235" s="64"/>
      <c r="BK235" s="64"/>
      <c r="BL235" s="64"/>
      <c r="BM235" s="68" t="s">
        <v>582</v>
      </c>
      <c r="BO235" s="64"/>
      <c r="BP235" s="64"/>
    </row>
    <row r="236" spans="1:68" ht="15" hidden="1">
      <c r="A236" s="12">
        <v>3906</v>
      </c>
      <c r="B236" s="3" t="s">
        <v>246</v>
      </c>
      <c r="C236" s="3" t="s">
        <v>167</v>
      </c>
      <c r="D236" s="23" t="s">
        <v>21</v>
      </c>
      <c r="E236" s="14">
        <v>2</v>
      </c>
      <c r="F236" s="14">
        <v>318</v>
      </c>
      <c r="G236" s="4">
        <v>27931</v>
      </c>
      <c r="H236" s="10">
        <v>3</v>
      </c>
      <c r="I236" s="2" t="s">
        <v>15</v>
      </c>
      <c r="J236" s="2" t="s">
        <v>14</v>
      </c>
      <c r="K236" s="2" t="s">
        <v>15</v>
      </c>
      <c r="L236" s="1"/>
      <c r="M236" s="64"/>
      <c r="N236" s="64"/>
      <c r="O236" s="64"/>
      <c r="P236" s="64"/>
      <c r="Q236" s="64"/>
      <c r="R236" s="64"/>
      <c r="S236" s="64"/>
      <c r="T236" s="64"/>
      <c r="U236" s="30">
        <v>4735</v>
      </c>
      <c r="V236" s="31">
        <f>SUMIF('RawData'!A:A,Operative_Fabio_Mencio!U236,'RawData'!F:F)</f>
        <v>294</v>
      </c>
      <c r="W236" s="31"/>
      <c r="X236" s="31" t="b">
        <f t="shared" si="9"/>
        <v>0</v>
      </c>
      <c r="Y236" s="32"/>
      <c r="Z236" s="31"/>
      <c r="AA236" s="31">
        <v>4735</v>
      </c>
      <c r="AB236" s="31" t="str">
        <f>VLOOKUP(Operative_Fabio_Mencio!AA236,'RawData'!A:K,9,FALSE)</f>
        <v>No</v>
      </c>
      <c r="AC236" s="31"/>
      <c r="AD236" s="32"/>
      <c r="AE236" s="31">
        <v>4735</v>
      </c>
      <c r="AF236" s="34">
        <f>VLOOKUP(Operative_Fabio_Mencio!AA236,'RawData'!A:K,7,FALSE)</f>
        <v>23949</v>
      </c>
      <c r="AG236" s="35">
        <f t="shared" ca="1" si="10"/>
        <v>60</v>
      </c>
      <c r="AH236" s="35" t="b">
        <f t="shared" ca="1" si="11"/>
        <v>0</v>
      </c>
      <c r="AI236" s="31"/>
      <c r="AJ236" s="31"/>
      <c r="AK236" s="31"/>
      <c r="AL236" s="32"/>
      <c r="AM236" s="64"/>
      <c r="AN236" s="64"/>
      <c r="AO236" s="30">
        <v>4932</v>
      </c>
      <c r="AP236" s="35">
        <f>VLOOKUP(AO236,'RawData'!A:K,8,FALSE)</f>
        <v>6</v>
      </c>
      <c r="AQ236" s="45" t="str">
        <f>VLOOKUP(AO236,'RawData'!A:K,9,FALSE)</f>
        <v>Sì</v>
      </c>
      <c r="AR236" s="31"/>
      <c r="AS236" s="32"/>
      <c r="AT236" s="64"/>
      <c r="AU236" s="30">
        <v>4932</v>
      </c>
      <c r="AV236" s="31" t="str">
        <f>VLOOKUP(AU236,'RawData'!A:K,11)</f>
        <v>Sì</v>
      </c>
      <c r="AW236" s="31">
        <f>VLOOKUP(AU236,A:K,6,FALSE)</f>
        <v>12</v>
      </c>
      <c r="AX236" s="31"/>
      <c r="AY236" s="31"/>
      <c r="AZ236" s="32"/>
      <c r="BA236" s="64"/>
      <c r="BB236" s="31"/>
      <c r="BC236" s="55">
        <v>4932</v>
      </c>
      <c r="BD236" s="31" t="str">
        <f>VLOOKUP(BC236,'RawData'!A:K,11,FALSE)</f>
        <v>Sì</v>
      </c>
      <c r="BE236" s="31">
        <f>VLOOKUP(BC236,A:K,6,FALSE)</f>
        <v>12</v>
      </c>
      <c r="BF236" s="31"/>
      <c r="BG236" s="31"/>
      <c r="BH236" s="31"/>
      <c r="BI236" s="56"/>
      <c r="BJ236" s="64"/>
      <c r="BK236" s="64"/>
      <c r="BL236" s="64"/>
      <c r="BM236" s="68" t="s">
        <v>583</v>
      </c>
      <c r="BO236" s="64"/>
      <c r="BP236" s="64"/>
    </row>
    <row r="237" spans="1:68" ht="15" hidden="1">
      <c r="A237" s="12">
        <v>2774</v>
      </c>
      <c r="B237" s="3" t="s">
        <v>247</v>
      </c>
      <c r="C237" s="3" t="s">
        <v>155</v>
      </c>
      <c r="D237" s="23" t="s">
        <v>93</v>
      </c>
      <c r="E237" s="14">
        <v>13</v>
      </c>
      <c r="F237" s="14">
        <v>475</v>
      </c>
      <c r="G237" s="4">
        <v>20627</v>
      </c>
      <c r="H237" s="10">
        <v>10</v>
      </c>
      <c r="I237" s="2" t="s">
        <v>15</v>
      </c>
      <c r="J237" s="2" t="s">
        <v>15</v>
      </c>
      <c r="K237" s="2" t="s">
        <v>15</v>
      </c>
      <c r="L237" s="1"/>
      <c r="M237" s="64"/>
      <c r="N237" s="64"/>
      <c r="O237" s="64"/>
      <c r="P237" s="64"/>
      <c r="Q237" s="64"/>
      <c r="R237" s="64"/>
      <c r="S237" s="64"/>
      <c r="T237" s="64"/>
      <c r="U237" s="30">
        <v>2546</v>
      </c>
      <c r="V237" s="31">
        <f>SUMIF('RawData'!A:A,Operative_Fabio_Mencio!U237,'RawData'!F:F)</f>
        <v>382</v>
      </c>
      <c r="W237" s="31"/>
      <c r="X237" s="31" t="b">
        <f t="shared" si="9"/>
        <v>0</v>
      </c>
      <c r="Y237" s="32"/>
      <c r="Z237" s="31"/>
      <c r="AA237" s="31">
        <v>2546</v>
      </c>
      <c r="AB237" s="31" t="str">
        <f>VLOOKUP(Operative_Fabio_Mencio!AA237,'RawData'!A:K,9,FALSE)</f>
        <v>No</v>
      </c>
      <c r="AC237" s="31"/>
      <c r="AD237" s="32"/>
      <c r="AE237" s="31">
        <v>2546</v>
      </c>
      <c r="AF237" s="34">
        <f>VLOOKUP(Operative_Fabio_Mencio!AA237,'RawData'!A:K,7,FALSE)</f>
        <v>26356</v>
      </c>
      <c r="AG237" s="35">
        <f t="shared" ca="1" si="10"/>
        <v>54</v>
      </c>
      <c r="AH237" s="35" t="b">
        <f t="shared" ca="1" si="11"/>
        <v>0</v>
      </c>
      <c r="AI237" s="31"/>
      <c r="AJ237" s="31"/>
      <c r="AK237" s="31"/>
      <c r="AL237" s="32"/>
      <c r="AM237" s="64"/>
      <c r="AN237" s="64"/>
      <c r="AO237" s="30">
        <v>2572</v>
      </c>
      <c r="AP237" s="35">
        <f>VLOOKUP(AO237,'RawData'!A:K,8,FALSE)</f>
        <v>3</v>
      </c>
      <c r="AQ237" s="45" t="str">
        <f>VLOOKUP(AO237,'RawData'!A:K,9,FALSE)</f>
        <v>No</v>
      </c>
      <c r="AR237" s="31"/>
      <c r="AS237" s="32"/>
      <c r="AT237" s="64"/>
      <c r="AU237" s="30">
        <v>2572</v>
      </c>
      <c r="AV237" s="31" t="str">
        <f>VLOOKUP(AU237,'RawData'!A:K,11)</f>
        <v>No</v>
      </c>
      <c r="AW237" s="31">
        <f>VLOOKUP(AU237,A:K,6,FALSE)</f>
        <v>713</v>
      </c>
      <c r="AX237" s="31"/>
      <c r="AY237" s="31"/>
      <c r="AZ237" s="32"/>
      <c r="BA237" s="64"/>
      <c r="BB237" s="31"/>
      <c r="BC237" s="53">
        <v>2572</v>
      </c>
      <c r="BD237" s="62" t="str">
        <f>VLOOKUP(BC237,'RawData'!A:K,11,FALSE)</f>
        <v>Sì</v>
      </c>
      <c r="BE237" s="62">
        <f>VLOOKUP(BC237,A:K,6,FALSE)</f>
        <v>713</v>
      </c>
      <c r="BF237" s="62"/>
      <c r="BG237" s="62"/>
      <c r="BH237" s="62"/>
      <c r="BI237" s="54"/>
      <c r="BJ237" s="64"/>
      <c r="BK237" s="64"/>
      <c r="BL237" s="64"/>
      <c r="BM237" s="68" t="s">
        <v>584</v>
      </c>
      <c r="BO237" s="64"/>
      <c r="BP237" s="64"/>
    </row>
    <row r="238" spans="1:68" ht="15" hidden="1">
      <c r="A238" s="12">
        <v>5325</v>
      </c>
      <c r="B238" s="3" t="s">
        <v>248</v>
      </c>
      <c r="C238" s="3" t="s">
        <v>20</v>
      </c>
      <c r="D238" s="23" t="s">
        <v>21</v>
      </c>
      <c r="E238" s="14">
        <v>15</v>
      </c>
      <c r="F238" s="14">
        <v>208</v>
      </c>
      <c r="G238" s="4">
        <v>21343</v>
      </c>
      <c r="H238" s="10">
        <v>6</v>
      </c>
      <c r="I238" s="2" t="s">
        <v>14</v>
      </c>
      <c r="J238" s="2" t="s">
        <v>14</v>
      </c>
      <c r="K238" s="2" t="s">
        <v>14</v>
      </c>
      <c r="L238" s="1"/>
      <c r="M238" s="64"/>
      <c r="N238" s="64"/>
      <c r="O238" s="64"/>
      <c r="P238" s="64"/>
      <c r="Q238" s="64"/>
      <c r="R238" s="64"/>
      <c r="S238" s="64"/>
      <c r="T238" s="64"/>
      <c r="U238" s="30">
        <v>2509</v>
      </c>
      <c r="V238" s="31">
        <f>SUMIF('RawData'!A:A,Operative_Fabio_Mencio!U238,'RawData'!F:F)</f>
        <v>625</v>
      </c>
      <c r="W238" s="31"/>
      <c r="X238" s="31" t="b">
        <f t="shared" si="9"/>
        <v>1</v>
      </c>
      <c r="Y238" s="32"/>
      <c r="Z238" s="31"/>
      <c r="AA238" s="31">
        <v>2509</v>
      </c>
      <c r="AB238" s="31" t="str">
        <f>VLOOKUP(Operative_Fabio_Mencio!AA238,'RawData'!A:K,9,FALSE)</f>
        <v>Sì</v>
      </c>
      <c r="AC238" s="31"/>
      <c r="AD238" s="32"/>
      <c r="AE238" s="31">
        <v>2509</v>
      </c>
      <c r="AF238" s="34">
        <f>VLOOKUP(Operative_Fabio_Mencio!AA238,'RawData'!A:K,7,FALSE)</f>
        <v>27342</v>
      </c>
      <c r="AG238" s="35">
        <f t="shared" ca="1" si="10"/>
        <v>51</v>
      </c>
      <c r="AH238" s="35" t="b">
        <f t="shared" ca="1" si="11"/>
        <v>0</v>
      </c>
      <c r="AI238" s="31"/>
      <c r="AJ238" s="31"/>
      <c r="AK238" s="31"/>
      <c r="AL238" s="32"/>
      <c r="AM238" s="64"/>
      <c r="AN238" s="64"/>
      <c r="AO238" s="30">
        <v>5136</v>
      </c>
      <c r="AP238" s="35">
        <f>VLOOKUP(AO238,'RawData'!A:K,8,FALSE)</f>
        <v>7</v>
      </c>
      <c r="AQ238" s="45" t="str">
        <f>VLOOKUP(AO238,'RawData'!A:K,9,FALSE)</f>
        <v>Sì</v>
      </c>
      <c r="AR238" s="31"/>
      <c r="AS238" s="32"/>
      <c r="AT238" s="64"/>
      <c r="AU238" s="30">
        <v>5136</v>
      </c>
      <c r="AV238" s="31" t="str">
        <f>VLOOKUP(AU238,'RawData'!A:K,11)</f>
        <v>Sì</v>
      </c>
      <c r="AW238" s="31">
        <f>VLOOKUP(AU238,A:K,6,FALSE)</f>
        <v>226</v>
      </c>
      <c r="AX238" s="31"/>
      <c r="AY238" s="31"/>
      <c r="AZ238" s="32"/>
      <c r="BA238" s="64"/>
      <c r="BB238" s="64"/>
      <c r="BC238" s="30">
        <v>5136</v>
      </c>
      <c r="BD238" s="31" t="str">
        <f>VLOOKUP(BC238,'RawData'!A:K,11,FALSE)</f>
        <v>Sì</v>
      </c>
      <c r="BE238" s="31">
        <f>VLOOKUP(BC238,A:K,6,FALSE)</f>
        <v>226</v>
      </c>
      <c r="BF238" s="64"/>
      <c r="BG238" s="64"/>
      <c r="BH238" s="64"/>
      <c r="BI238" s="64"/>
      <c r="BJ238" s="64"/>
      <c r="BK238" s="64"/>
      <c r="BL238" s="64"/>
      <c r="BM238" s="68" t="s">
        <v>121</v>
      </c>
      <c r="BO238" s="64"/>
      <c r="BP238" s="64"/>
    </row>
    <row r="239" spans="1:68" ht="15" hidden="1">
      <c r="A239" s="12">
        <v>3604</v>
      </c>
      <c r="B239" s="3" t="s">
        <v>249</v>
      </c>
      <c r="C239" s="3" t="s">
        <v>12</v>
      </c>
      <c r="D239" s="23" t="s">
        <v>13</v>
      </c>
      <c r="E239" s="14">
        <v>8</v>
      </c>
      <c r="F239" s="14">
        <v>684</v>
      </c>
      <c r="G239" s="4">
        <v>34731</v>
      </c>
      <c r="H239" s="10">
        <v>3</v>
      </c>
      <c r="I239" s="2" t="s">
        <v>14</v>
      </c>
      <c r="J239" s="2" t="s">
        <v>15</v>
      </c>
      <c r="K239" s="2" t="s">
        <v>15</v>
      </c>
      <c r="L239" s="1"/>
      <c r="M239" s="64"/>
      <c r="N239" s="64"/>
      <c r="O239" s="64"/>
      <c r="P239" s="64"/>
      <c r="Q239" s="64"/>
      <c r="R239" s="64"/>
      <c r="S239" s="64"/>
      <c r="T239" s="64"/>
      <c r="U239" s="30">
        <v>2851</v>
      </c>
      <c r="V239" s="31">
        <f>SUMIF('RawData'!A:A,Operative_Fabio_Mencio!U239,'RawData'!F:F)</f>
        <v>735</v>
      </c>
      <c r="W239" s="31"/>
      <c r="X239" s="31" t="b">
        <f t="shared" si="9"/>
        <v>1</v>
      </c>
      <c r="Y239" s="32"/>
      <c r="Z239" s="31"/>
      <c r="AA239" s="31">
        <v>2851</v>
      </c>
      <c r="AB239" s="31" t="str">
        <f>VLOOKUP(Operative_Fabio_Mencio!AA239,'RawData'!A:K,9,FALSE)</f>
        <v>Sì</v>
      </c>
      <c r="AC239" s="31"/>
      <c r="AD239" s="32"/>
      <c r="AE239" s="31">
        <v>2851</v>
      </c>
      <c r="AF239" s="34">
        <f>VLOOKUP(Operative_Fabio_Mencio!AA239,'RawData'!A:K,7,FALSE)</f>
        <v>34216</v>
      </c>
      <c r="AG239" s="35">
        <f t="shared" ca="1" si="10"/>
        <v>32</v>
      </c>
      <c r="AH239" s="35" t="b">
        <f t="shared" ca="1" si="11"/>
        <v>0</v>
      </c>
      <c r="AI239" s="31"/>
      <c r="AJ239" s="31"/>
      <c r="AK239" s="31"/>
      <c r="AL239" s="32"/>
      <c r="AM239" s="64"/>
      <c r="AN239" s="64"/>
      <c r="AO239" s="30">
        <v>3669</v>
      </c>
      <c r="AP239" s="35">
        <f>VLOOKUP(AO239,'RawData'!A:K,8,FALSE)</f>
        <v>2</v>
      </c>
      <c r="AQ239" s="45" t="str">
        <f>VLOOKUP(AO239,'RawData'!A:K,9,FALSE)</f>
        <v>Sì</v>
      </c>
      <c r="AR239" s="31"/>
      <c r="AS239" s="32"/>
      <c r="AT239" s="64"/>
      <c r="AU239" s="30">
        <v>3669</v>
      </c>
      <c r="AV239" s="31" t="str">
        <f>VLOOKUP(AU239,'RawData'!A:K,11)</f>
        <v>Sì</v>
      </c>
      <c r="AW239" s="31">
        <f>VLOOKUP(AU239,A:K,6,FALSE)</f>
        <v>939</v>
      </c>
      <c r="AX239" s="31"/>
      <c r="AY239" s="31"/>
      <c r="AZ239" s="32"/>
      <c r="BA239" s="64"/>
      <c r="BB239" s="31"/>
      <c r="BC239" s="57">
        <v>3669</v>
      </c>
      <c r="BD239" s="58" t="str">
        <f>VLOOKUP(BC239,'RawData'!A:K,11,FALSE)</f>
        <v>Sì</v>
      </c>
      <c r="BE239" s="58">
        <f>VLOOKUP(BC239,A:K,6,FALSE)</f>
        <v>939</v>
      </c>
      <c r="BF239" s="58"/>
      <c r="BG239" s="58"/>
      <c r="BH239" s="58"/>
      <c r="BI239" s="59"/>
      <c r="BJ239" s="64"/>
      <c r="BK239" s="64"/>
      <c r="BL239" s="64"/>
      <c r="BM239" s="68" t="s">
        <v>585</v>
      </c>
      <c r="BO239" s="64"/>
      <c r="BP239" s="64"/>
    </row>
    <row r="240" spans="1:68" ht="15" hidden="1">
      <c r="A240" s="12">
        <v>2673</v>
      </c>
      <c r="B240" s="3" t="s">
        <v>250</v>
      </c>
      <c r="C240" s="3" t="s">
        <v>251</v>
      </c>
      <c r="D240" s="23" t="s">
        <v>18</v>
      </c>
      <c r="E240" s="14">
        <v>6</v>
      </c>
      <c r="F240" s="14">
        <v>403</v>
      </c>
      <c r="G240" s="4">
        <v>20878</v>
      </c>
      <c r="H240" s="10">
        <v>10</v>
      </c>
      <c r="I240" s="2" t="s">
        <v>14</v>
      </c>
      <c r="J240" s="2" t="s">
        <v>14</v>
      </c>
      <c r="K240" s="2" t="s">
        <v>14</v>
      </c>
      <c r="L240" s="1"/>
      <c r="M240" s="64"/>
      <c r="N240" s="64"/>
      <c r="O240" s="64"/>
      <c r="P240" s="64"/>
      <c r="Q240" s="64"/>
      <c r="R240" s="64"/>
      <c r="S240" s="64"/>
      <c r="T240" s="64"/>
      <c r="U240" s="30">
        <v>4932</v>
      </c>
      <c r="V240" s="31">
        <f>SUMIF('RawData'!A:A,Operative_Fabio_Mencio!U240,'RawData'!F:F)</f>
        <v>12</v>
      </c>
      <c r="W240" s="31"/>
      <c r="X240" s="31" t="b">
        <f t="shared" si="9"/>
        <v>0</v>
      </c>
      <c r="Y240" s="32"/>
      <c r="Z240" s="31"/>
      <c r="AA240" s="31">
        <v>4932</v>
      </c>
      <c r="AB240" s="31" t="str">
        <f>VLOOKUP(Operative_Fabio_Mencio!AA240,'RawData'!A:K,9,FALSE)</f>
        <v>Sì</v>
      </c>
      <c r="AC240" s="31"/>
      <c r="AD240" s="32"/>
      <c r="AE240" s="31">
        <v>4932</v>
      </c>
      <c r="AF240" s="34">
        <f>VLOOKUP(Operative_Fabio_Mencio!AA240,'RawData'!A:K,7,FALSE)</f>
        <v>27620</v>
      </c>
      <c r="AG240" s="35">
        <f t="shared" ca="1" si="10"/>
        <v>50</v>
      </c>
      <c r="AH240" s="35" t="b">
        <f t="shared" ca="1" si="11"/>
        <v>0</v>
      </c>
      <c r="AI240" s="31"/>
      <c r="AJ240" s="31"/>
      <c r="AK240" s="31"/>
      <c r="AL240" s="32"/>
      <c r="AM240" s="64"/>
      <c r="AN240" s="64"/>
      <c r="AO240" s="30">
        <v>4705</v>
      </c>
      <c r="AP240" s="35">
        <f>VLOOKUP(AO240,'RawData'!A:K,8,FALSE)</f>
        <v>8</v>
      </c>
      <c r="AQ240" s="45" t="str">
        <f>VLOOKUP(AO240,'RawData'!A:K,9,FALSE)</f>
        <v>No</v>
      </c>
      <c r="AR240" s="31"/>
      <c r="AS240" s="32"/>
      <c r="AT240" s="64"/>
      <c r="AU240" s="30">
        <v>4705</v>
      </c>
      <c r="AV240" s="31" t="str">
        <f>VLOOKUP(AU240,'RawData'!A:K,11)</f>
        <v>Sì</v>
      </c>
      <c r="AW240" s="31">
        <f>VLOOKUP(AU240,A:K,6,FALSE)</f>
        <v>718</v>
      </c>
      <c r="AX240" s="31"/>
      <c r="AY240" s="31"/>
      <c r="AZ240" s="32"/>
      <c r="BA240" s="64"/>
      <c r="BB240" s="64"/>
      <c r="BC240" s="30">
        <v>4705</v>
      </c>
      <c r="BD240" s="31" t="str">
        <f>VLOOKUP(BC240,'RawData'!A:K,11,FALSE)</f>
        <v>No</v>
      </c>
      <c r="BE240" s="31">
        <f>VLOOKUP(BC240,A:K,6,FALSE)</f>
        <v>718</v>
      </c>
      <c r="BF240" s="64"/>
      <c r="BG240" s="64"/>
      <c r="BH240" s="64"/>
      <c r="BI240" s="64"/>
      <c r="BJ240" s="64"/>
      <c r="BK240" s="64"/>
      <c r="BL240" s="64"/>
      <c r="BM240" s="68" t="s">
        <v>586</v>
      </c>
      <c r="BO240" s="64"/>
      <c r="BP240" s="64"/>
    </row>
    <row r="241" spans="1:68" ht="15" hidden="1">
      <c r="A241" s="12">
        <v>2826</v>
      </c>
      <c r="B241" s="3" t="s">
        <v>252</v>
      </c>
      <c r="C241" s="3" t="s">
        <v>12</v>
      </c>
      <c r="D241" s="23" t="s">
        <v>13</v>
      </c>
      <c r="E241" s="14">
        <v>3</v>
      </c>
      <c r="F241" s="14">
        <v>900</v>
      </c>
      <c r="G241" s="4">
        <v>28734</v>
      </c>
      <c r="H241" s="10">
        <v>2</v>
      </c>
      <c r="I241" s="2" t="s">
        <v>14</v>
      </c>
      <c r="J241" s="2" t="s">
        <v>14</v>
      </c>
      <c r="K241" s="2" t="s">
        <v>14</v>
      </c>
      <c r="L241" s="1"/>
      <c r="M241" s="64"/>
      <c r="N241" s="64"/>
      <c r="O241" s="64"/>
      <c r="P241" s="64"/>
      <c r="Q241" s="64"/>
      <c r="R241" s="64"/>
      <c r="S241" s="64"/>
      <c r="T241" s="64"/>
      <c r="U241" s="30">
        <v>2572</v>
      </c>
      <c r="V241" s="31">
        <f>SUMIF('RawData'!A:A,Operative_Fabio_Mencio!U241,'RawData'!F:F)</f>
        <v>713</v>
      </c>
      <c r="W241" s="31"/>
      <c r="X241" s="31" t="b">
        <f t="shared" si="9"/>
        <v>1</v>
      </c>
      <c r="Y241" s="32"/>
      <c r="Z241" s="31"/>
      <c r="AA241" s="31">
        <v>2572</v>
      </c>
      <c r="AB241" s="31" t="str">
        <f>VLOOKUP(Operative_Fabio_Mencio!AA241,'RawData'!A:K,9,FALSE)</f>
        <v>No</v>
      </c>
      <c r="AC241" s="31"/>
      <c r="AD241" s="32"/>
      <c r="AE241" s="31">
        <v>2572</v>
      </c>
      <c r="AF241" s="34">
        <f>VLOOKUP(Operative_Fabio_Mencio!AA241,'RawData'!A:K,7,FALSE)</f>
        <v>26495</v>
      </c>
      <c r="AG241" s="35">
        <f t="shared" ca="1" si="10"/>
        <v>53</v>
      </c>
      <c r="AH241" s="35" t="b">
        <f t="shared" ca="1" si="11"/>
        <v>0</v>
      </c>
      <c r="AI241" s="31"/>
      <c r="AJ241" s="31"/>
      <c r="AK241" s="31"/>
      <c r="AL241" s="32"/>
      <c r="AM241" s="64"/>
      <c r="AN241" s="64"/>
      <c r="AO241" s="30">
        <v>3032</v>
      </c>
      <c r="AP241" s="35">
        <f>VLOOKUP(AO241,'RawData'!A:K,8,FALSE)</f>
        <v>8</v>
      </c>
      <c r="AQ241" s="45" t="str">
        <f>VLOOKUP(AO241,'RawData'!A:K,9,FALSE)</f>
        <v>No</v>
      </c>
      <c r="AR241" s="31"/>
      <c r="AS241" s="32"/>
      <c r="AT241" s="64"/>
      <c r="AU241" s="30">
        <v>3032</v>
      </c>
      <c r="AV241" s="31" t="str">
        <f>VLOOKUP(AU241,'RawData'!A:K,11)</f>
        <v>No</v>
      </c>
      <c r="AW241" s="31">
        <f>VLOOKUP(AU241,A:K,6,FALSE)</f>
        <v>803</v>
      </c>
      <c r="AX241" s="31"/>
      <c r="AY241" s="31"/>
      <c r="AZ241" s="32"/>
      <c r="BA241" s="64"/>
      <c r="BB241" s="64"/>
      <c r="BC241" s="30">
        <v>3032</v>
      </c>
      <c r="BD241" s="31" t="str">
        <f>VLOOKUP(BC241,'RawData'!A:K,11,FALSE)</f>
        <v>No</v>
      </c>
      <c r="BE241" s="31">
        <f>VLOOKUP(BC241,A:K,6,FALSE)</f>
        <v>803</v>
      </c>
      <c r="BF241" s="64"/>
      <c r="BG241" s="64"/>
      <c r="BH241" s="64"/>
      <c r="BI241" s="64"/>
      <c r="BJ241" s="64"/>
      <c r="BK241" s="64"/>
      <c r="BL241" s="64"/>
      <c r="BM241" s="68" t="s">
        <v>587</v>
      </c>
      <c r="BO241" s="64"/>
      <c r="BP241" s="64"/>
    </row>
    <row r="242" spans="1:68" ht="15" hidden="1">
      <c r="A242" s="12">
        <v>4735</v>
      </c>
      <c r="B242" s="3" t="s">
        <v>253</v>
      </c>
      <c r="C242" s="3" t="s">
        <v>70</v>
      </c>
      <c r="D242" s="23" t="s">
        <v>71</v>
      </c>
      <c r="E242" s="14">
        <v>13</v>
      </c>
      <c r="F242" s="14">
        <v>294</v>
      </c>
      <c r="G242" s="4">
        <v>23949</v>
      </c>
      <c r="H242" s="10">
        <v>7</v>
      </c>
      <c r="I242" s="2" t="s">
        <v>14</v>
      </c>
      <c r="J242" s="2" t="s">
        <v>14</v>
      </c>
      <c r="K242" s="2" t="s">
        <v>15</v>
      </c>
      <c r="L242" s="1"/>
      <c r="M242" s="64"/>
      <c r="N242" s="64"/>
      <c r="O242" s="64"/>
      <c r="P242" s="64"/>
      <c r="Q242" s="64"/>
      <c r="R242" s="64"/>
      <c r="S242" s="64"/>
      <c r="T242" s="64"/>
      <c r="U242" s="30">
        <v>5136</v>
      </c>
      <c r="V242" s="31">
        <f>SUMIF('RawData'!A:A,Operative_Fabio_Mencio!U242,'RawData'!F:F)</f>
        <v>226</v>
      </c>
      <c r="W242" s="31"/>
      <c r="X242" s="31" t="b">
        <f t="shared" si="9"/>
        <v>0</v>
      </c>
      <c r="Y242" s="32"/>
      <c r="Z242" s="31"/>
      <c r="AA242" s="31">
        <v>5136</v>
      </c>
      <c r="AB242" s="31" t="str">
        <f>VLOOKUP(Operative_Fabio_Mencio!AA242,'RawData'!A:K,9,FALSE)</f>
        <v>Sì</v>
      </c>
      <c r="AC242" s="31"/>
      <c r="AD242" s="32"/>
      <c r="AE242" s="31">
        <v>5136</v>
      </c>
      <c r="AF242" s="34">
        <f>VLOOKUP(Operative_Fabio_Mencio!AA242,'RawData'!A:K,7,FALSE)</f>
        <v>23802</v>
      </c>
      <c r="AG242" s="35">
        <f t="shared" ca="1" si="10"/>
        <v>61</v>
      </c>
      <c r="AH242" s="35" t="b">
        <f t="shared" ca="1" si="11"/>
        <v>0</v>
      </c>
      <c r="AI242" s="31"/>
      <c r="AJ242" s="31"/>
      <c r="AK242" s="31"/>
      <c r="AL242" s="32"/>
      <c r="AM242" s="64"/>
      <c r="AN242" s="64"/>
      <c r="AO242" s="30">
        <v>5222</v>
      </c>
      <c r="AP242" s="35">
        <f>VLOOKUP(AO242,'RawData'!A:K,8,FALSE)</f>
        <v>3</v>
      </c>
      <c r="AQ242" s="45" t="str">
        <f>VLOOKUP(AO242,'RawData'!A:K,9,FALSE)</f>
        <v>No</v>
      </c>
      <c r="AR242" s="31"/>
      <c r="AS242" s="32"/>
      <c r="AT242" s="64"/>
      <c r="AU242" s="30">
        <v>5222</v>
      </c>
      <c r="AV242" s="31" t="str">
        <f>VLOOKUP(AU242,'RawData'!A:K,11)</f>
        <v>Sì</v>
      </c>
      <c r="AW242" s="31">
        <f>VLOOKUP(AU242,A:K,6,FALSE)</f>
        <v>340</v>
      </c>
      <c r="AX242" s="31"/>
      <c r="AY242" s="31"/>
      <c r="AZ242" s="32"/>
      <c r="BA242" s="64"/>
      <c r="BB242" s="31"/>
      <c r="BC242" s="51">
        <v>5222</v>
      </c>
      <c r="BD242" s="60" t="str">
        <f>VLOOKUP(BC242,'RawData'!A:K,11,FALSE)</f>
        <v>No</v>
      </c>
      <c r="BE242" s="60">
        <f>VLOOKUP(BC242,A:K,6,FALSE)</f>
        <v>340</v>
      </c>
      <c r="BF242" s="60"/>
      <c r="BG242" s="60"/>
      <c r="BH242" s="60"/>
      <c r="BI242" s="52"/>
      <c r="BJ242" s="64"/>
      <c r="BK242" s="64"/>
      <c r="BL242" s="64"/>
      <c r="BM242" s="68" t="s">
        <v>588</v>
      </c>
      <c r="BO242" s="64"/>
      <c r="BP242" s="64"/>
    </row>
    <row r="243" spans="1:68" ht="15" hidden="1">
      <c r="A243" s="12">
        <v>2546</v>
      </c>
      <c r="B243" s="3" t="s">
        <v>254</v>
      </c>
      <c r="C243" s="3" t="s">
        <v>41</v>
      </c>
      <c r="D243" s="23" t="s">
        <v>27</v>
      </c>
      <c r="E243" s="14">
        <v>15</v>
      </c>
      <c r="F243" s="14">
        <v>382</v>
      </c>
      <c r="G243" s="4">
        <v>26356</v>
      </c>
      <c r="H243" s="10">
        <v>4</v>
      </c>
      <c r="I243" s="2" t="s">
        <v>14</v>
      </c>
      <c r="J243" s="2" t="s">
        <v>14</v>
      </c>
      <c r="K243" s="2" t="s">
        <v>15</v>
      </c>
      <c r="L243" s="1"/>
      <c r="M243" s="64"/>
      <c r="N243" s="64"/>
      <c r="O243" s="64"/>
      <c r="P243" s="64"/>
      <c r="Q243" s="64"/>
      <c r="R243" s="64"/>
      <c r="S243" s="64"/>
      <c r="T243" s="64"/>
      <c r="U243" s="30">
        <v>3669</v>
      </c>
      <c r="V243" s="31">
        <f>SUMIF('RawData'!A:A,Operative_Fabio_Mencio!U243,'RawData'!F:F)</f>
        <v>939</v>
      </c>
      <c r="W243" s="31"/>
      <c r="X243" s="31" t="b">
        <f t="shared" si="9"/>
        <v>1</v>
      </c>
      <c r="Y243" s="32"/>
      <c r="Z243" s="31"/>
      <c r="AA243" s="31">
        <v>3669</v>
      </c>
      <c r="AB243" s="31" t="str">
        <f>VLOOKUP(Operative_Fabio_Mencio!AA243,'RawData'!A:K,9,FALSE)</f>
        <v>Sì</v>
      </c>
      <c r="AC243" s="31"/>
      <c r="AD243" s="32"/>
      <c r="AE243" s="31">
        <v>3669</v>
      </c>
      <c r="AF243" s="34">
        <f>VLOOKUP(Operative_Fabio_Mencio!AA243,'RawData'!A:K,7,FALSE)</f>
        <v>30949</v>
      </c>
      <c r="AG243" s="35">
        <f t="shared" ca="1" si="10"/>
        <v>41</v>
      </c>
      <c r="AH243" s="35" t="b">
        <f t="shared" ca="1" si="11"/>
        <v>0</v>
      </c>
      <c r="AI243" s="31"/>
      <c r="AJ243" s="31"/>
      <c r="AK243" s="31"/>
      <c r="AL243" s="32"/>
      <c r="AM243" s="64"/>
      <c r="AN243" s="64"/>
      <c r="AO243" s="30">
        <v>3091</v>
      </c>
      <c r="AP243" s="35">
        <f>VLOOKUP(AO243,'RawData'!A:K,8,FALSE)</f>
        <v>4</v>
      </c>
      <c r="AQ243" s="45" t="str">
        <f>VLOOKUP(AO243,'RawData'!A:K,9,FALSE)</f>
        <v>No</v>
      </c>
      <c r="AR243" s="31"/>
      <c r="AS243" s="32"/>
      <c r="AT243" s="64"/>
      <c r="AU243" s="30">
        <v>3091</v>
      </c>
      <c r="AV243" s="31" t="str">
        <f>VLOOKUP(AU243,'RawData'!A:K,11)</f>
        <v>No</v>
      </c>
      <c r="AW243" s="31">
        <f>VLOOKUP(AU243,A:K,6,FALSE)</f>
        <v>463</v>
      </c>
      <c r="AX243" s="31"/>
      <c r="AY243" s="31"/>
      <c r="AZ243" s="32"/>
      <c r="BA243" s="64"/>
      <c r="BB243" s="31"/>
      <c r="BC243" s="55">
        <v>3091</v>
      </c>
      <c r="BD243" s="31" t="str">
        <f>VLOOKUP(BC243,'RawData'!A:K,11,FALSE)</f>
        <v>No</v>
      </c>
      <c r="BE243" s="31">
        <f>VLOOKUP(BC243,A:K,6,FALSE)</f>
        <v>463</v>
      </c>
      <c r="BF243" s="31"/>
      <c r="BG243" s="31"/>
      <c r="BH243" s="31"/>
      <c r="BI243" s="56"/>
      <c r="BJ243" s="64"/>
      <c r="BK243" s="64"/>
      <c r="BL243" s="64"/>
      <c r="BM243" s="68" t="s">
        <v>589</v>
      </c>
      <c r="BO243" s="64"/>
      <c r="BP243" s="64"/>
    </row>
    <row r="244" spans="1:68" ht="15" hidden="1">
      <c r="A244" s="12">
        <v>2509</v>
      </c>
      <c r="B244" s="3" t="s">
        <v>255</v>
      </c>
      <c r="C244" s="3" t="s">
        <v>107</v>
      </c>
      <c r="D244" s="23" t="s">
        <v>44</v>
      </c>
      <c r="E244" s="14">
        <v>13</v>
      </c>
      <c r="F244" s="14">
        <v>606</v>
      </c>
      <c r="G244" s="4">
        <v>27342</v>
      </c>
      <c r="H244" s="10">
        <v>9</v>
      </c>
      <c r="I244" s="2" t="s">
        <v>15</v>
      </c>
      <c r="J244" s="2" t="s">
        <v>15</v>
      </c>
      <c r="K244" s="2" t="s">
        <v>15</v>
      </c>
      <c r="L244" s="1"/>
      <c r="M244" s="64"/>
      <c r="N244" s="64"/>
      <c r="O244" s="64"/>
      <c r="P244" s="64"/>
      <c r="Q244" s="64"/>
      <c r="R244" s="64"/>
      <c r="S244" s="64"/>
      <c r="T244" s="64"/>
      <c r="U244" s="30">
        <v>4705</v>
      </c>
      <c r="V244" s="31">
        <f>SUMIF('RawData'!A:A,Operative_Fabio_Mencio!U244,'RawData'!F:F)</f>
        <v>718</v>
      </c>
      <c r="W244" s="31"/>
      <c r="X244" s="31" t="b">
        <f t="shared" si="9"/>
        <v>1</v>
      </c>
      <c r="Y244" s="32"/>
      <c r="Z244" s="31"/>
      <c r="AA244" s="31">
        <v>4705</v>
      </c>
      <c r="AB244" s="31" t="str">
        <f>VLOOKUP(Operative_Fabio_Mencio!AA244,'RawData'!A:K,9,FALSE)</f>
        <v>No</v>
      </c>
      <c r="AC244" s="31"/>
      <c r="AD244" s="32"/>
      <c r="AE244" s="31">
        <v>4705</v>
      </c>
      <c r="AF244" s="34">
        <f>VLOOKUP(Operative_Fabio_Mencio!AA244,'RawData'!A:K,7,FALSE)</f>
        <v>20732</v>
      </c>
      <c r="AG244" s="35">
        <f t="shared" ca="1" si="10"/>
        <v>69</v>
      </c>
      <c r="AH244" s="35" t="b">
        <f t="shared" ca="1" si="11"/>
        <v>0</v>
      </c>
      <c r="AI244" s="31"/>
      <c r="AJ244" s="31"/>
      <c r="AK244" s="31"/>
      <c r="AL244" s="32"/>
      <c r="AM244" s="64"/>
      <c r="AN244" s="64"/>
      <c r="AO244" s="30">
        <v>5122</v>
      </c>
      <c r="AP244" s="35">
        <f>VLOOKUP(AO244,'RawData'!A:K,8,FALSE)</f>
        <v>1</v>
      </c>
      <c r="AQ244" s="45" t="str">
        <f>VLOOKUP(AO244,'RawData'!A:K,9,FALSE)</f>
        <v>Sì</v>
      </c>
      <c r="AR244" s="31"/>
      <c r="AS244" s="32"/>
      <c r="AT244" s="64"/>
      <c r="AU244" s="30">
        <v>5122</v>
      </c>
      <c r="AV244" s="31" t="str">
        <f>VLOOKUP(AU244,'RawData'!A:K,11)</f>
        <v>Sì</v>
      </c>
      <c r="AW244" s="31">
        <f>VLOOKUP(AU244,A:K,6,FALSE)</f>
        <v>308</v>
      </c>
      <c r="AX244" s="31"/>
      <c r="AY244" s="31"/>
      <c r="AZ244" s="32"/>
      <c r="BA244" s="64"/>
      <c r="BB244" s="31"/>
      <c r="BC244" s="55">
        <v>5122</v>
      </c>
      <c r="BD244" s="31" t="str">
        <f>VLOOKUP(BC244,'RawData'!A:K,11,FALSE)</f>
        <v>No</v>
      </c>
      <c r="BE244" s="31">
        <f>VLOOKUP(BC244,A:K,6,FALSE)</f>
        <v>308</v>
      </c>
      <c r="BF244" s="31"/>
      <c r="BG244" s="31"/>
      <c r="BH244" s="31"/>
      <c r="BI244" s="56"/>
      <c r="BJ244" s="64"/>
      <c r="BK244" s="64"/>
      <c r="BL244" s="64"/>
      <c r="BM244" s="68" t="s">
        <v>590</v>
      </c>
      <c r="BO244" s="64"/>
      <c r="BP244" s="64"/>
    </row>
    <row r="245" spans="1:68" ht="15" hidden="1">
      <c r="A245" s="12">
        <v>2851</v>
      </c>
      <c r="B245" s="3" t="s">
        <v>256</v>
      </c>
      <c r="C245" s="3" t="s">
        <v>145</v>
      </c>
      <c r="D245" s="23" t="s">
        <v>18</v>
      </c>
      <c r="E245" s="14">
        <v>12</v>
      </c>
      <c r="F245" s="14">
        <v>735</v>
      </c>
      <c r="G245" s="4">
        <v>34216</v>
      </c>
      <c r="H245" s="10">
        <v>4</v>
      </c>
      <c r="I245" s="2" t="s">
        <v>15</v>
      </c>
      <c r="J245" s="2" t="s">
        <v>15</v>
      </c>
      <c r="K245" s="2" t="s">
        <v>15</v>
      </c>
      <c r="L245" s="1"/>
      <c r="M245" s="64"/>
      <c r="N245" s="64"/>
      <c r="O245" s="64"/>
      <c r="P245" s="64"/>
      <c r="Q245" s="64"/>
      <c r="R245" s="64"/>
      <c r="S245" s="64"/>
      <c r="T245" s="64"/>
      <c r="U245" s="30">
        <v>3032</v>
      </c>
      <c r="V245" s="31">
        <f>SUMIF('RawData'!A:A,Operative_Fabio_Mencio!U245,'RawData'!F:F)</f>
        <v>803</v>
      </c>
      <c r="W245" s="31"/>
      <c r="X245" s="31" t="b">
        <f t="shared" si="9"/>
        <v>1</v>
      </c>
      <c r="Y245" s="32"/>
      <c r="Z245" s="31"/>
      <c r="AA245" s="31">
        <v>3032</v>
      </c>
      <c r="AB245" s="31" t="str">
        <f>VLOOKUP(Operative_Fabio_Mencio!AA245,'RawData'!A:K,9,FALSE)</f>
        <v>No</v>
      </c>
      <c r="AC245" s="31"/>
      <c r="AD245" s="32"/>
      <c r="AE245" s="31">
        <v>3032</v>
      </c>
      <c r="AF245" s="34">
        <f>VLOOKUP(Operative_Fabio_Mencio!AA245,'RawData'!A:K,7,FALSE)</f>
        <v>21965</v>
      </c>
      <c r="AG245" s="35">
        <f t="shared" ca="1" si="10"/>
        <v>66</v>
      </c>
      <c r="AH245" s="35" t="b">
        <f t="shared" ca="1" si="11"/>
        <v>0</v>
      </c>
      <c r="AI245" s="31"/>
      <c r="AJ245" s="31"/>
      <c r="AK245" s="31"/>
      <c r="AL245" s="32"/>
      <c r="AM245" s="64"/>
      <c r="AN245" s="64"/>
      <c r="AO245" s="30">
        <v>2400</v>
      </c>
      <c r="AP245" s="35">
        <f>VLOOKUP(AO245,'RawData'!A:K,8,FALSE)</f>
        <v>2</v>
      </c>
      <c r="AQ245" s="45" t="str">
        <f>VLOOKUP(AO245,'RawData'!A:K,9,FALSE)</f>
        <v>No</v>
      </c>
      <c r="AR245" s="31"/>
      <c r="AS245" s="32"/>
      <c r="AT245" s="64"/>
      <c r="AU245" s="30">
        <v>2400</v>
      </c>
      <c r="AV245" s="31" t="str">
        <f>VLOOKUP(AU245,'RawData'!A:K,11)</f>
        <v>No</v>
      </c>
      <c r="AW245" s="31">
        <f>VLOOKUP(AU245,A:K,6,FALSE)</f>
        <v>54</v>
      </c>
      <c r="AX245" s="31"/>
      <c r="AY245" s="31"/>
      <c r="AZ245" s="32"/>
      <c r="BA245" s="64"/>
      <c r="BB245" s="31"/>
      <c r="BC245" s="55">
        <v>2400</v>
      </c>
      <c r="BD245" s="31" t="str">
        <f>VLOOKUP(BC245,'RawData'!A:K,11,FALSE)</f>
        <v>No</v>
      </c>
      <c r="BE245" s="31">
        <f>VLOOKUP(BC245,A:K,6,FALSE)</f>
        <v>54</v>
      </c>
      <c r="BF245" s="31"/>
      <c r="BG245" s="31"/>
      <c r="BH245" s="31"/>
      <c r="BI245" s="56"/>
      <c r="BJ245" s="64"/>
      <c r="BK245" s="64"/>
      <c r="BL245" s="64"/>
      <c r="BM245" s="68" t="s">
        <v>591</v>
      </c>
      <c r="BO245" s="64"/>
      <c r="BP245" s="64"/>
    </row>
    <row r="246" spans="1:68" ht="15" hidden="1">
      <c r="A246" s="12">
        <v>4932</v>
      </c>
      <c r="B246" s="3" t="s">
        <v>257</v>
      </c>
      <c r="C246" s="3" t="s">
        <v>20</v>
      </c>
      <c r="D246" s="23" t="s">
        <v>21</v>
      </c>
      <c r="E246" s="14">
        <v>13</v>
      </c>
      <c r="F246" s="14">
        <v>12</v>
      </c>
      <c r="G246" s="4">
        <v>27620</v>
      </c>
      <c r="H246" s="10">
        <v>6</v>
      </c>
      <c r="I246" s="2" t="s">
        <v>15</v>
      </c>
      <c r="J246" s="2" t="s">
        <v>14</v>
      </c>
      <c r="K246" s="2" t="s">
        <v>15</v>
      </c>
      <c r="L246" s="1"/>
      <c r="M246" s="64"/>
      <c r="N246" s="64"/>
      <c r="O246" s="64"/>
      <c r="P246" s="64"/>
      <c r="Q246" s="64"/>
      <c r="R246" s="64"/>
      <c r="S246" s="64"/>
      <c r="T246" s="64"/>
      <c r="U246" s="30">
        <v>5222</v>
      </c>
      <c r="V246" s="31">
        <f>SUMIF('RawData'!A:A,Operative_Fabio_Mencio!U246,'RawData'!F:F)</f>
        <v>340</v>
      </c>
      <c r="W246" s="31"/>
      <c r="X246" s="31" t="b">
        <f t="shared" si="9"/>
        <v>0</v>
      </c>
      <c r="Y246" s="32"/>
      <c r="Z246" s="31"/>
      <c r="AA246" s="31">
        <v>5222</v>
      </c>
      <c r="AB246" s="31" t="str">
        <f>VLOOKUP(Operative_Fabio_Mencio!AA246,'RawData'!A:K,9,FALSE)</f>
        <v>No</v>
      </c>
      <c r="AC246" s="31"/>
      <c r="AD246" s="32"/>
      <c r="AE246" s="31">
        <v>5222</v>
      </c>
      <c r="AF246" s="34">
        <f>VLOOKUP(Operative_Fabio_Mencio!AA246,'RawData'!A:K,7,FALSE)</f>
        <v>20134</v>
      </c>
      <c r="AG246" s="35">
        <f t="shared" ca="1" si="10"/>
        <v>71</v>
      </c>
      <c r="AH246" s="35" t="b">
        <f t="shared" ca="1" si="11"/>
        <v>0</v>
      </c>
      <c r="AI246" s="31"/>
      <c r="AJ246" s="31"/>
      <c r="AK246" s="31"/>
      <c r="AL246" s="32"/>
      <c r="AM246" s="64"/>
      <c r="AN246" s="64"/>
      <c r="AO246" s="30">
        <v>3372</v>
      </c>
      <c r="AP246" s="35">
        <f>VLOOKUP(AO246,'RawData'!A:K,8,FALSE)</f>
        <v>9</v>
      </c>
      <c r="AQ246" s="45" t="str">
        <f>VLOOKUP(AO246,'RawData'!A:K,9,FALSE)</f>
        <v>Sì</v>
      </c>
      <c r="AR246" s="31"/>
      <c r="AS246" s="32"/>
      <c r="AT246" s="64"/>
      <c r="AU246" s="30">
        <v>3372</v>
      </c>
      <c r="AV246" s="31" t="str">
        <f>VLOOKUP(AU246,'RawData'!A:K,11)</f>
        <v>Sì</v>
      </c>
      <c r="AW246" s="31">
        <f>VLOOKUP(AU246,A:K,6,FALSE)</f>
        <v>749</v>
      </c>
      <c r="AX246" s="31"/>
      <c r="AY246" s="31"/>
      <c r="AZ246" s="32"/>
      <c r="BA246" s="64"/>
      <c r="BB246" s="31"/>
      <c r="BC246" s="55">
        <v>3372</v>
      </c>
      <c r="BD246" s="31" t="str">
        <f>VLOOKUP(BC246,'RawData'!A:K,11,FALSE)</f>
        <v>Sì</v>
      </c>
      <c r="BE246" s="31">
        <f>VLOOKUP(BC246,A:K,6,FALSE)</f>
        <v>749</v>
      </c>
      <c r="BF246" s="31"/>
      <c r="BG246" s="31"/>
      <c r="BH246" s="31"/>
      <c r="BI246" s="56"/>
      <c r="BJ246" s="64"/>
      <c r="BK246" s="64"/>
      <c r="BL246" s="64"/>
      <c r="BM246" s="68" t="s">
        <v>592</v>
      </c>
      <c r="BO246" s="64"/>
      <c r="BP246" s="64"/>
    </row>
    <row r="247" spans="1:68" ht="15" hidden="1">
      <c r="A247" s="12">
        <v>2572</v>
      </c>
      <c r="B247" s="3" t="s">
        <v>258</v>
      </c>
      <c r="C247" s="3" t="s">
        <v>163</v>
      </c>
      <c r="D247" s="23" t="s">
        <v>18</v>
      </c>
      <c r="E247" s="14">
        <v>5</v>
      </c>
      <c r="F247" s="14">
        <v>713</v>
      </c>
      <c r="G247" s="4">
        <v>26495</v>
      </c>
      <c r="H247" s="10">
        <v>3</v>
      </c>
      <c r="I247" s="2" t="s">
        <v>14</v>
      </c>
      <c r="J247" s="2" t="s">
        <v>14</v>
      </c>
      <c r="K247" s="2" t="s">
        <v>15</v>
      </c>
      <c r="L247" s="1"/>
      <c r="M247" s="64"/>
      <c r="N247" s="64"/>
      <c r="O247" s="64"/>
      <c r="P247" s="64"/>
      <c r="Q247" s="64"/>
      <c r="R247" s="64"/>
      <c r="S247" s="64"/>
      <c r="T247" s="64"/>
      <c r="U247" s="30">
        <v>3091</v>
      </c>
      <c r="V247" s="31">
        <f>SUMIF('RawData'!A:A,Operative_Fabio_Mencio!U247,'RawData'!F:F)</f>
        <v>463</v>
      </c>
      <c r="W247" s="31"/>
      <c r="X247" s="31" t="b">
        <f t="shared" si="9"/>
        <v>0</v>
      </c>
      <c r="Y247" s="32"/>
      <c r="Z247" s="31"/>
      <c r="AA247" s="31">
        <v>3091</v>
      </c>
      <c r="AB247" s="31" t="str">
        <f>VLOOKUP(Operative_Fabio_Mencio!AA247,'RawData'!A:K,9,FALSE)</f>
        <v>No</v>
      </c>
      <c r="AC247" s="31"/>
      <c r="AD247" s="32"/>
      <c r="AE247" s="31">
        <v>3091</v>
      </c>
      <c r="AF247" s="34">
        <f>VLOOKUP(Operative_Fabio_Mencio!AA247,'RawData'!A:K,7,FALSE)</f>
        <v>26018</v>
      </c>
      <c r="AG247" s="35">
        <f t="shared" ca="1" si="10"/>
        <v>55</v>
      </c>
      <c r="AH247" s="35" t="b">
        <f t="shared" ca="1" si="11"/>
        <v>0</v>
      </c>
      <c r="AI247" s="31"/>
      <c r="AJ247" s="31"/>
      <c r="AK247" s="31"/>
      <c r="AL247" s="32"/>
      <c r="AM247" s="64"/>
      <c r="AN247" s="64"/>
      <c r="AO247" s="30">
        <v>3358</v>
      </c>
      <c r="AP247" s="35">
        <f>VLOOKUP(AO247,'RawData'!A:K,8,FALSE)</f>
        <v>6</v>
      </c>
      <c r="AQ247" s="45" t="str">
        <f>VLOOKUP(AO247,'RawData'!A:K,9,FALSE)</f>
        <v>Sì</v>
      </c>
      <c r="AR247" s="31"/>
      <c r="AS247" s="32"/>
      <c r="AT247" s="64"/>
      <c r="AU247" s="30">
        <v>3358</v>
      </c>
      <c r="AV247" s="31" t="str">
        <f>VLOOKUP(AU247,'RawData'!A:K,11)</f>
        <v>Sì</v>
      </c>
      <c r="AW247" s="31">
        <f>VLOOKUP(AU247,A:K,6,FALSE)</f>
        <v>272</v>
      </c>
      <c r="AX247" s="31"/>
      <c r="AY247" s="31"/>
      <c r="AZ247" s="32"/>
      <c r="BA247" s="64"/>
      <c r="BB247" s="31"/>
      <c r="BC247" s="55">
        <v>3358</v>
      </c>
      <c r="BD247" s="31" t="str">
        <f>VLOOKUP(BC247,'RawData'!A:K,11,FALSE)</f>
        <v>Sì</v>
      </c>
      <c r="BE247" s="31">
        <f>VLOOKUP(BC247,A:K,6,FALSE)</f>
        <v>272</v>
      </c>
      <c r="BF247" s="31"/>
      <c r="BG247" s="31"/>
      <c r="BH247" s="31"/>
      <c r="BI247" s="56"/>
      <c r="BJ247" s="64"/>
      <c r="BK247" s="64"/>
      <c r="BL247" s="64"/>
      <c r="BM247" s="68" t="s">
        <v>593</v>
      </c>
      <c r="BO247" s="64"/>
      <c r="BP247" s="64"/>
    </row>
    <row r="248" spans="1:68" ht="15" hidden="1">
      <c r="A248" s="12">
        <v>5136</v>
      </c>
      <c r="B248" s="3" t="s">
        <v>259</v>
      </c>
      <c r="C248" s="3" t="s">
        <v>236</v>
      </c>
      <c r="D248" s="23" t="s">
        <v>27</v>
      </c>
      <c r="E248" s="14">
        <v>7</v>
      </c>
      <c r="F248" s="14">
        <v>226</v>
      </c>
      <c r="G248" s="4">
        <v>23802</v>
      </c>
      <c r="H248" s="10">
        <v>7</v>
      </c>
      <c r="I248" s="2" t="s">
        <v>15</v>
      </c>
      <c r="J248" s="2" t="s">
        <v>14</v>
      </c>
      <c r="K248" s="2" t="s">
        <v>15</v>
      </c>
      <c r="L248" s="1"/>
      <c r="M248" s="64"/>
      <c r="N248" s="64"/>
      <c r="O248" s="64"/>
      <c r="P248" s="64"/>
      <c r="Q248" s="64"/>
      <c r="R248" s="64"/>
      <c r="S248" s="64"/>
      <c r="T248" s="64"/>
      <c r="U248" s="30">
        <v>5122</v>
      </c>
      <c r="V248" s="31">
        <f>SUMIF('RawData'!A:A,Operative_Fabio_Mencio!U248,'RawData'!F:F)</f>
        <v>308</v>
      </c>
      <c r="W248" s="31"/>
      <c r="X248" s="31" t="b">
        <f t="shared" si="9"/>
        <v>0</v>
      </c>
      <c r="Y248" s="32"/>
      <c r="Z248" s="31"/>
      <c r="AA248" s="31">
        <v>5122</v>
      </c>
      <c r="AB248" s="31" t="str">
        <f>VLOOKUP(Operative_Fabio_Mencio!AA248,'RawData'!A:K,9,FALSE)</f>
        <v>Sì</v>
      </c>
      <c r="AC248" s="31"/>
      <c r="AD248" s="32"/>
      <c r="AE248" s="31">
        <v>5122</v>
      </c>
      <c r="AF248" s="34">
        <f>VLOOKUP(Operative_Fabio_Mencio!AA248,'RawData'!A:K,7,FALSE)</f>
        <v>28756</v>
      </c>
      <c r="AG248" s="35">
        <f t="shared" ca="1" si="10"/>
        <v>47</v>
      </c>
      <c r="AH248" s="35" t="b">
        <f t="shared" ca="1" si="11"/>
        <v>0</v>
      </c>
      <c r="AI248" s="31"/>
      <c r="AJ248" s="31"/>
      <c r="AK248" s="31"/>
      <c r="AL248" s="32"/>
      <c r="AM248" s="64"/>
      <c r="AN248" s="64"/>
      <c r="AO248" s="30">
        <v>3190</v>
      </c>
      <c r="AP248" s="35">
        <f>VLOOKUP(AO248,'RawData'!A:K,8,FALSE)</f>
        <v>9</v>
      </c>
      <c r="AQ248" s="45" t="str">
        <f>VLOOKUP(AO248,'RawData'!A:K,9,FALSE)</f>
        <v>No</v>
      </c>
      <c r="AR248" s="31"/>
      <c r="AS248" s="32"/>
      <c r="AT248" s="64"/>
      <c r="AU248" s="30">
        <v>3190</v>
      </c>
      <c r="AV248" s="31" t="str">
        <f>VLOOKUP(AU248,'RawData'!A:K,11)</f>
        <v>Sì</v>
      </c>
      <c r="AW248" s="31">
        <f>VLOOKUP(AU248,A:K,6,FALSE)</f>
        <v>356</v>
      </c>
      <c r="AX248" s="31"/>
      <c r="AY248" s="31"/>
      <c r="AZ248" s="32"/>
      <c r="BA248" s="64"/>
      <c r="BB248" s="31"/>
      <c r="BC248" s="55">
        <v>3190</v>
      </c>
      <c r="BD248" s="31" t="str">
        <f>VLOOKUP(BC248,'RawData'!A:K,11,FALSE)</f>
        <v>Sì</v>
      </c>
      <c r="BE248" s="31">
        <f>VLOOKUP(BC248,A:K,6,FALSE)</f>
        <v>356</v>
      </c>
      <c r="BF248" s="31"/>
      <c r="BG248" s="31"/>
      <c r="BH248" s="31"/>
      <c r="BI248" s="56"/>
      <c r="BJ248" s="64"/>
      <c r="BK248" s="64"/>
      <c r="BL248" s="64"/>
      <c r="BM248" s="68" t="s">
        <v>594</v>
      </c>
      <c r="BO248" s="64"/>
      <c r="BP248" s="64"/>
    </row>
    <row r="249" spans="1:68" ht="15" hidden="1">
      <c r="A249" s="12">
        <v>3669</v>
      </c>
      <c r="B249" s="3" t="s">
        <v>260</v>
      </c>
      <c r="C249" s="3" t="s">
        <v>43</v>
      </c>
      <c r="D249" s="23" t="s">
        <v>44</v>
      </c>
      <c r="E249" s="14">
        <v>9</v>
      </c>
      <c r="F249" s="14">
        <v>939</v>
      </c>
      <c r="G249" s="4">
        <v>30949</v>
      </c>
      <c r="H249" s="10">
        <v>2</v>
      </c>
      <c r="I249" s="2" t="s">
        <v>15</v>
      </c>
      <c r="J249" s="2" t="s">
        <v>14</v>
      </c>
      <c r="K249" s="2" t="s">
        <v>15</v>
      </c>
      <c r="L249" s="1"/>
      <c r="M249" s="64"/>
      <c r="N249" s="64"/>
      <c r="O249" s="64"/>
      <c r="P249" s="64"/>
      <c r="Q249" s="64"/>
      <c r="R249" s="64"/>
      <c r="S249" s="64"/>
      <c r="T249" s="64"/>
      <c r="U249" s="30">
        <v>2400</v>
      </c>
      <c r="V249" s="31">
        <f>SUMIF('RawData'!A:A,Operative_Fabio_Mencio!U249,'RawData'!F:F)</f>
        <v>54</v>
      </c>
      <c r="W249" s="31"/>
      <c r="X249" s="31" t="b">
        <f t="shared" si="9"/>
        <v>0</v>
      </c>
      <c r="Y249" s="32"/>
      <c r="Z249" s="31"/>
      <c r="AA249" s="31">
        <v>2400</v>
      </c>
      <c r="AB249" s="31" t="str">
        <f>VLOOKUP(Operative_Fabio_Mencio!AA249,'RawData'!A:K,9,FALSE)</f>
        <v>No</v>
      </c>
      <c r="AC249" s="31"/>
      <c r="AD249" s="32"/>
      <c r="AE249" s="31">
        <v>2400</v>
      </c>
      <c r="AF249" s="34">
        <f>VLOOKUP(Operative_Fabio_Mencio!AA249,'RawData'!A:K,7,FALSE)</f>
        <v>27199</v>
      </c>
      <c r="AG249" s="35">
        <f t="shared" ca="1" si="10"/>
        <v>52</v>
      </c>
      <c r="AH249" s="35" t="b">
        <f t="shared" ca="1" si="11"/>
        <v>0</v>
      </c>
      <c r="AI249" s="31"/>
      <c r="AJ249" s="31"/>
      <c r="AK249" s="31"/>
      <c r="AL249" s="32"/>
      <c r="AM249" s="64"/>
      <c r="AN249" s="64"/>
      <c r="AO249" s="30">
        <v>5531</v>
      </c>
      <c r="AP249" s="35">
        <f>VLOOKUP(AO249,'RawData'!A:K,8,FALSE)</f>
        <v>6</v>
      </c>
      <c r="AQ249" s="45" t="str">
        <f>VLOOKUP(AO249,'RawData'!A:K,9,FALSE)</f>
        <v>Sì</v>
      </c>
      <c r="AR249" s="31"/>
      <c r="AS249" s="32"/>
      <c r="AT249" s="64"/>
      <c r="AU249" s="30">
        <v>5531</v>
      </c>
      <c r="AV249" s="31" t="str">
        <f>VLOOKUP(AU249,'RawData'!A:K,11)</f>
        <v>Sì</v>
      </c>
      <c r="AW249" s="31">
        <f>VLOOKUP(AU249,A:K,6,FALSE)</f>
        <v>699</v>
      </c>
      <c r="AX249" s="31"/>
      <c r="AY249" s="31"/>
      <c r="AZ249" s="32"/>
      <c r="BA249" s="64"/>
      <c r="BB249" s="31"/>
      <c r="BC249" s="53">
        <v>5531</v>
      </c>
      <c r="BD249" s="62" t="str">
        <f>VLOOKUP(BC249,'RawData'!A:K,11,FALSE)</f>
        <v>No</v>
      </c>
      <c r="BE249" s="62">
        <f>VLOOKUP(BC249,A:K,6,FALSE)</f>
        <v>699</v>
      </c>
      <c r="BF249" s="62"/>
      <c r="BG249" s="62"/>
      <c r="BH249" s="62"/>
      <c r="BI249" s="54"/>
      <c r="BJ249" s="64"/>
      <c r="BK249" s="64"/>
      <c r="BL249" s="64"/>
      <c r="BM249" s="68" t="s">
        <v>595</v>
      </c>
      <c r="BO249" s="64"/>
      <c r="BP249" s="64"/>
    </row>
    <row r="250" spans="1:68" ht="15" hidden="1">
      <c r="A250" s="12">
        <v>4705</v>
      </c>
      <c r="B250" s="3" t="s">
        <v>261</v>
      </c>
      <c r="C250" s="3" t="s">
        <v>38</v>
      </c>
      <c r="D250" s="23" t="s">
        <v>39</v>
      </c>
      <c r="E250" s="14">
        <v>1</v>
      </c>
      <c r="F250" s="14">
        <v>718</v>
      </c>
      <c r="G250" s="4">
        <v>20732</v>
      </c>
      <c r="H250" s="10">
        <v>8</v>
      </c>
      <c r="I250" s="2" t="s">
        <v>14</v>
      </c>
      <c r="J250" s="2" t="s">
        <v>14</v>
      </c>
      <c r="K250" s="2" t="s">
        <v>14</v>
      </c>
      <c r="L250" s="1"/>
      <c r="M250" s="64"/>
      <c r="N250" s="64"/>
      <c r="O250" s="64"/>
      <c r="P250" s="64"/>
      <c r="Q250" s="64"/>
      <c r="R250" s="64"/>
      <c r="S250" s="64"/>
      <c r="T250" s="64"/>
      <c r="U250" s="30">
        <v>3372</v>
      </c>
      <c r="V250" s="31">
        <f>SUMIF('RawData'!A:A,Operative_Fabio_Mencio!U250,'RawData'!F:F)</f>
        <v>749</v>
      </c>
      <c r="W250" s="31"/>
      <c r="X250" s="31" t="b">
        <f t="shared" si="9"/>
        <v>1</v>
      </c>
      <c r="Y250" s="32"/>
      <c r="Z250" s="31"/>
      <c r="AA250" s="31">
        <v>3372</v>
      </c>
      <c r="AB250" s="31" t="str">
        <f>VLOOKUP(Operative_Fabio_Mencio!AA250,'RawData'!A:K,9,FALSE)</f>
        <v>Sì</v>
      </c>
      <c r="AC250" s="31"/>
      <c r="AD250" s="32"/>
      <c r="AE250" s="31">
        <v>3372</v>
      </c>
      <c r="AF250" s="34">
        <f>VLOOKUP(Operative_Fabio_Mencio!AA250,'RawData'!A:K,7,FALSE)</f>
        <v>31385</v>
      </c>
      <c r="AG250" s="35">
        <f t="shared" ca="1" si="10"/>
        <v>40</v>
      </c>
      <c r="AH250" s="35" t="b">
        <f t="shared" ca="1" si="11"/>
        <v>0</v>
      </c>
      <c r="AI250" s="31"/>
      <c r="AJ250" s="31"/>
      <c r="AK250" s="31"/>
      <c r="AL250" s="32"/>
      <c r="AM250" s="64"/>
      <c r="AN250" s="64"/>
      <c r="AO250" s="30">
        <v>4572</v>
      </c>
      <c r="AP250" s="35">
        <f>VLOOKUP(AO250,'RawData'!A:K,8,FALSE)</f>
        <v>5</v>
      </c>
      <c r="AQ250" s="45" t="str">
        <f>VLOOKUP(AO250,'RawData'!A:K,9,FALSE)</f>
        <v>No</v>
      </c>
      <c r="AR250" s="31"/>
      <c r="AS250" s="32"/>
      <c r="AT250" s="64"/>
      <c r="AU250" s="30">
        <v>4572</v>
      </c>
      <c r="AV250" s="31" t="str">
        <f>VLOOKUP(AU250,'RawData'!A:K,11)</f>
        <v>Sì</v>
      </c>
      <c r="AW250" s="31">
        <f>VLOOKUP(AU250,A:K,6,FALSE)</f>
        <v>921</v>
      </c>
      <c r="AX250" s="31"/>
      <c r="AY250" s="31"/>
      <c r="AZ250" s="32"/>
      <c r="BA250" s="64"/>
      <c r="BB250" s="64"/>
      <c r="BC250" s="30">
        <v>4572</v>
      </c>
      <c r="BD250" s="31" t="str">
        <f>VLOOKUP(BC250,'RawData'!A:K,11,FALSE)</f>
        <v>Sì</v>
      </c>
      <c r="BE250" s="31">
        <f>VLOOKUP(BC250,A:K,6,FALSE)</f>
        <v>921</v>
      </c>
      <c r="BF250" s="64"/>
      <c r="BG250" s="64"/>
      <c r="BH250" s="64"/>
      <c r="BI250" s="64"/>
      <c r="BJ250" s="64"/>
      <c r="BK250" s="64"/>
      <c r="BL250" s="64"/>
      <c r="BM250" s="68" t="s">
        <v>596</v>
      </c>
      <c r="BO250" s="64"/>
      <c r="BP250" s="64"/>
    </row>
    <row r="251" spans="1:68" ht="15" hidden="1">
      <c r="A251" s="12">
        <v>3032</v>
      </c>
      <c r="B251" s="3" t="s">
        <v>262</v>
      </c>
      <c r="C251" s="3" t="s">
        <v>167</v>
      </c>
      <c r="D251" s="23" t="s">
        <v>21</v>
      </c>
      <c r="E251" s="14">
        <v>3</v>
      </c>
      <c r="F251" s="14">
        <v>803</v>
      </c>
      <c r="G251" s="4">
        <v>21965</v>
      </c>
      <c r="H251" s="10">
        <v>8</v>
      </c>
      <c r="I251" s="2" t="s">
        <v>14</v>
      </c>
      <c r="J251" s="2" t="s">
        <v>14</v>
      </c>
      <c r="K251" s="2" t="s">
        <v>14</v>
      </c>
      <c r="L251" s="1"/>
      <c r="M251" s="64"/>
      <c r="N251" s="64"/>
      <c r="O251" s="64"/>
      <c r="P251" s="64"/>
      <c r="Q251" s="64"/>
      <c r="R251" s="64"/>
      <c r="S251" s="64"/>
      <c r="T251" s="64"/>
      <c r="U251" s="30">
        <v>3358</v>
      </c>
      <c r="V251" s="31">
        <f>SUMIF('RawData'!A:A,Operative_Fabio_Mencio!U251,'RawData'!F:F)</f>
        <v>272</v>
      </c>
      <c r="W251" s="31"/>
      <c r="X251" s="31" t="b">
        <f t="shared" si="9"/>
        <v>0</v>
      </c>
      <c r="Y251" s="32"/>
      <c r="Z251" s="31"/>
      <c r="AA251" s="31">
        <v>3358</v>
      </c>
      <c r="AB251" s="31" t="str">
        <f>VLOOKUP(Operative_Fabio_Mencio!AA251,'RawData'!A:K,9,FALSE)</f>
        <v>Sì</v>
      </c>
      <c r="AC251" s="31"/>
      <c r="AD251" s="32"/>
      <c r="AE251" s="31">
        <v>3358</v>
      </c>
      <c r="AF251" s="34">
        <f>VLOOKUP(Operative_Fabio_Mencio!AA251,'RawData'!A:K,7,FALSE)</f>
        <v>20787</v>
      </c>
      <c r="AG251" s="35">
        <f t="shared" ca="1" si="10"/>
        <v>69</v>
      </c>
      <c r="AH251" s="35" t="b">
        <f t="shared" ca="1" si="11"/>
        <v>0</v>
      </c>
      <c r="AI251" s="31"/>
      <c r="AJ251" s="31"/>
      <c r="AK251" s="31"/>
      <c r="AL251" s="32"/>
      <c r="AM251" s="64"/>
      <c r="AN251" s="64"/>
      <c r="AO251" s="30">
        <v>4576</v>
      </c>
      <c r="AP251" s="35">
        <f>VLOOKUP(AO251,'RawData'!A:K,8,FALSE)</f>
        <v>6</v>
      </c>
      <c r="AQ251" s="45" t="str">
        <f>VLOOKUP(AO251,'RawData'!A:K,9,FALSE)</f>
        <v>No</v>
      </c>
      <c r="AR251" s="31"/>
      <c r="AS251" s="32"/>
      <c r="AT251" s="64"/>
      <c r="AU251" s="30">
        <v>4576</v>
      </c>
      <c r="AV251" s="31" t="str">
        <f>VLOOKUP(AU251,'RawData'!A:K,11)</f>
        <v>No</v>
      </c>
      <c r="AW251" s="31">
        <f>VLOOKUP(AU251,A:K,6,FALSE)</f>
        <v>349</v>
      </c>
      <c r="AX251" s="31"/>
      <c r="AY251" s="31"/>
      <c r="AZ251" s="32"/>
      <c r="BA251" s="64"/>
      <c r="BB251" s="64"/>
      <c r="BC251" s="30">
        <v>4576</v>
      </c>
      <c r="BD251" s="31" t="str">
        <f>VLOOKUP(BC251,'RawData'!A:K,11,FALSE)</f>
        <v>No</v>
      </c>
      <c r="BE251" s="31">
        <f>VLOOKUP(BC251,A:K,6,FALSE)</f>
        <v>349</v>
      </c>
      <c r="BF251" s="64"/>
      <c r="BG251" s="64"/>
      <c r="BH251" s="64"/>
      <c r="BI251" s="64"/>
      <c r="BJ251" s="64"/>
      <c r="BK251" s="64"/>
      <c r="BL251" s="64"/>
      <c r="BM251" s="68" t="s">
        <v>597</v>
      </c>
      <c r="BO251" s="64"/>
      <c r="BP251" s="64"/>
    </row>
    <row r="252" spans="1:68" ht="15" hidden="1">
      <c r="A252" s="12">
        <v>5222</v>
      </c>
      <c r="B252" s="3" t="s">
        <v>263</v>
      </c>
      <c r="C252" s="3" t="s">
        <v>140</v>
      </c>
      <c r="D252" s="23" t="s">
        <v>39</v>
      </c>
      <c r="E252" s="14">
        <v>7</v>
      </c>
      <c r="F252" s="14">
        <v>340</v>
      </c>
      <c r="G252" s="4">
        <v>20134</v>
      </c>
      <c r="H252" s="10">
        <v>3</v>
      </c>
      <c r="I252" s="2" t="s">
        <v>14</v>
      </c>
      <c r="J252" s="2" t="s">
        <v>15</v>
      </c>
      <c r="K252" s="2" t="s">
        <v>14</v>
      </c>
      <c r="L252" s="1"/>
      <c r="M252" s="64"/>
      <c r="N252" s="64"/>
      <c r="O252" s="64"/>
      <c r="P252" s="64"/>
      <c r="Q252" s="64"/>
      <c r="R252" s="64"/>
      <c r="S252" s="64"/>
      <c r="T252" s="64"/>
      <c r="U252" s="30">
        <v>3190</v>
      </c>
      <c r="V252" s="31">
        <f>SUMIF('RawData'!A:A,Operative_Fabio_Mencio!U252,'RawData'!F:F)</f>
        <v>356</v>
      </c>
      <c r="W252" s="31"/>
      <c r="X252" s="31" t="b">
        <f t="shared" si="9"/>
        <v>0</v>
      </c>
      <c r="Y252" s="32"/>
      <c r="Z252" s="31"/>
      <c r="AA252" s="31">
        <v>3190</v>
      </c>
      <c r="AB252" s="31" t="str">
        <f>VLOOKUP(Operative_Fabio_Mencio!AA252,'RawData'!A:K,9,FALSE)</f>
        <v>No</v>
      </c>
      <c r="AC252" s="31"/>
      <c r="AD252" s="32"/>
      <c r="AE252" s="31">
        <v>3190</v>
      </c>
      <c r="AF252" s="34">
        <f>VLOOKUP(Operative_Fabio_Mencio!AA252,'RawData'!A:K,7,FALSE)</f>
        <v>31433</v>
      </c>
      <c r="AG252" s="35">
        <f t="shared" ca="1" si="10"/>
        <v>40</v>
      </c>
      <c r="AH252" s="35" t="b">
        <f t="shared" ca="1" si="11"/>
        <v>0</v>
      </c>
      <c r="AI252" s="31"/>
      <c r="AJ252" s="31"/>
      <c r="AK252" s="31"/>
      <c r="AL252" s="32"/>
      <c r="AM252" s="64"/>
      <c r="AN252" s="64"/>
      <c r="AO252" s="30">
        <v>5485</v>
      </c>
      <c r="AP252" s="35">
        <f>VLOOKUP(AO252,'RawData'!A:K,8,FALSE)</f>
        <v>5</v>
      </c>
      <c r="AQ252" s="45" t="str">
        <f>VLOOKUP(AO252,'RawData'!A:K,9,FALSE)</f>
        <v>Sì</v>
      </c>
      <c r="AR252" s="31"/>
      <c r="AS252" s="32"/>
      <c r="AT252" s="64"/>
      <c r="AU252" s="30">
        <v>5485</v>
      </c>
      <c r="AV252" s="31" t="str">
        <f>VLOOKUP(AU252,'RawData'!A:K,11)</f>
        <v>Sì</v>
      </c>
      <c r="AW252" s="31">
        <f>VLOOKUP(AU252,A:K,6,FALSE)</f>
        <v>986</v>
      </c>
      <c r="AX252" s="31"/>
      <c r="AY252" s="31"/>
      <c r="AZ252" s="32"/>
      <c r="BA252" s="64"/>
      <c r="BB252" s="64"/>
      <c r="BC252" s="30">
        <v>5485</v>
      </c>
      <c r="BD252" s="31" t="str">
        <f>VLOOKUP(BC252,'RawData'!A:K,11,FALSE)</f>
        <v>No</v>
      </c>
      <c r="BE252" s="31">
        <f>VLOOKUP(BC252,A:K,6,FALSE)</f>
        <v>986</v>
      </c>
      <c r="BF252" s="64"/>
      <c r="BG252" s="64"/>
      <c r="BH252" s="64"/>
      <c r="BI252" s="64"/>
      <c r="BJ252" s="64"/>
      <c r="BK252" s="64"/>
      <c r="BL252" s="64"/>
      <c r="BM252" s="68" t="s">
        <v>598</v>
      </c>
      <c r="BO252" s="64"/>
      <c r="BP252" s="64"/>
    </row>
    <row r="253" spans="1:68" ht="15" hidden="1">
      <c r="A253" s="12">
        <v>3091</v>
      </c>
      <c r="B253" s="3" t="s">
        <v>264</v>
      </c>
      <c r="C253" s="3" t="s">
        <v>12</v>
      </c>
      <c r="D253" s="23" t="s">
        <v>13</v>
      </c>
      <c r="E253" s="14">
        <v>7</v>
      </c>
      <c r="F253" s="14">
        <v>463</v>
      </c>
      <c r="G253" s="4">
        <v>26018</v>
      </c>
      <c r="H253" s="10">
        <v>4</v>
      </c>
      <c r="I253" s="2" t="s">
        <v>14</v>
      </c>
      <c r="J253" s="2" t="s">
        <v>15</v>
      </c>
      <c r="K253" s="2" t="s">
        <v>14</v>
      </c>
      <c r="L253" s="1"/>
      <c r="M253" s="64"/>
      <c r="N253" s="64"/>
      <c r="O253" s="64"/>
      <c r="P253" s="64"/>
      <c r="Q253" s="64"/>
      <c r="R253" s="64"/>
      <c r="S253" s="64"/>
      <c r="T253" s="64"/>
      <c r="U253" s="30">
        <v>5531</v>
      </c>
      <c r="V253" s="31">
        <f>SUMIF('RawData'!A:A,Operative_Fabio_Mencio!U253,'RawData'!F:F)</f>
        <v>699</v>
      </c>
      <c r="W253" s="31"/>
      <c r="X253" s="31" t="b">
        <f t="shared" si="9"/>
        <v>1</v>
      </c>
      <c r="Y253" s="32"/>
      <c r="Z253" s="31"/>
      <c r="AA253" s="31">
        <v>5531</v>
      </c>
      <c r="AB253" s="31" t="str">
        <f>VLOOKUP(Operative_Fabio_Mencio!AA253,'RawData'!A:K,9,FALSE)</f>
        <v>Sì</v>
      </c>
      <c r="AC253" s="31"/>
      <c r="AD253" s="32"/>
      <c r="AE253" s="31">
        <v>5531</v>
      </c>
      <c r="AF253" s="34">
        <f>VLOOKUP(Operative_Fabio_Mencio!AA253,'RawData'!A:K,7,FALSE)</f>
        <v>27016</v>
      </c>
      <c r="AG253" s="35">
        <f t="shared" ca="1" si="10"/>
        <v>52</v>
      </c>
      <c r="AH253" s="35" t="b">
        <f t="shared" ca="1" si="11"/>
        <v>0</v>
      </c>
      <c r="AI253" s="31"/>
      <c r="AJ253" s="31"/>
      <c r="AK253" s="31"/>
      <c r="AL253" s="32"/>
      <c r="AM253" s="64"/>
      <c r="AN253" s="64"/>
      <c r="AO253" s="30">
        <v>4301</v>
      </c>
      <c r="AP253" s="35">
        <f>VLOOKUP(AO253,'RawData'!A:K,8,FALSE)</f>
        <v>2</v>
      </c>
      <c r="AQ253" s="45" t="str">
        <f>VLOOKUP(AO253,'RawData'!A:K,9,FALSE)</f>
        <v>Sì</v>
      </c>
      <c r="AR253" s="31"/>
      <c r="AS253" s="32"/>
      <c r="AT253" s="64"/>
      <c r="AU253" s="30">
        <v>4301</v>
      </c>
      <c r="AV253" s="31" t="str">
        <f>VLOOKUP(AU253,'RawData'!A:K,11)</f>
        <v>Sì</v>
      </c>
      <c r="AW253" s="31">
        <f>VLOOKUP(AU253,A:K,6,FALSE)</f>
        <v>592</v>
      </c>
      <c r="AX253" s="31"/>
      <c r="AY253" s="31"/>
      <c r="AZ253" s="32"/>
      <c r="BA253" s="64"/>
      <c r="BB253" s="64"/>
      <c r="BC253" s="30">
        <v>4301</v>
      </c>
      <c r="BD253" s="31" t="str">
        <f>VLOOKUP(BC253,'RawData'!A:K,11,FALSE)</f>
        <v>Sì</v>
      </c>
      <c r="BE253" s="31">
        <f>VLOOKUP(BC253,A:K,6,FALSE)</f>
        <v>592</v>
      </c>
      <c r="BF253" s="64"/>
      <c r="BG253" s="64"/>
      <c r="BH253" s="64"/>
      <c r="BI253" s="64"/>
      <c r="BJ253" s="64"/>
      <c r="BK253" s="64"/>
      <c r="BL253" s="64"/>
      <c r="BM253" s="68" t="s">
        <v>599</v>
      </c>
      <c r="BO253" s="64"/>
      <c r="BP253" s="64"/>
    </row>
    <row r="254" spans="1:68" ht="15" hidden="1">
      <c r="A254" s="12">
        <v>3363</v>
      </c>
      <c r="B254" s="3" t="s">
        <v>265</v>
      </c>
      <c r="C254" s="3" t="s">
        <v>84</v>
      </c>
      <c r="D254" s="23" t="s">
        <v>21</v>
      </c>
      <c r="E254" s="14">
        <v>5</v>
      </c>
      <c r="F254" s="14">
        <v>58</v>
      </c>
      <c r="G254" s="4">
        <v>22159</v>
      </c>
      <c r="H254" s="10">
        <v>1</v>
      </c>
      <c r="I254" s="2" t="s">
        <v>14</v>
      </c>
      <c r="J254" s="2" t="s">
        <v>15</v>
      </c>
      <c r="K254" s="2" t="s">
        <v>15</v>
      </c>
      <c r="L254" s="1"/>
      <c r="M254" s="64"/>
      <c r="N254" s="64"/>
      <c r="O254" s="64"/>
      <c r="P254" s="64"/>
      <c r="Q254" s="64"/>
      <c r="R254" s="64"/>
      <c r="S254" s="64"/>
      <c r="T254" s="64"/>
      <c r="U254" s="30">
        <v>4572</v>
      </c>
      <c r="V254" s="31">
        <f>SUMIF('RawData'!A:A,Operative_Fabio_Mencio!U254,'RawData'!F:F)</f>
        <v>921</v>
      </c>
      <c r="W254" s="31"/>
      <c r="X254" s="31" t="b">
        <f t="shared" si="9"/>
        <v>1</v>
      </c>
      <c r="Y254" s="32"/>
      <c r="Z254" s="31"/>
      <c r="AA254" s="31">
        <v>4572</v>
      </c>
      <c r="AB254" s="31" t="str">
        <f>VLOOKUP(Operative_Fabio_Mencio!AA254,'RawData'!A:K,9,FALSE)</f>
        <v>No</v>
      </c>
      <c r="AC254" s="31"/>
      <c r="AD254" s="32"/>
      <c r="AE254" s="31">
        <v>4572</v>
      </c>
      <c r="AF254" s="34">
        <f>VLOOKUP(Operative_Fabio_Mencio!AA254,'RawData'!A:K,7,FALSE)</f>
        <v>26857</v>
      </c>
      <c r="AG254" s="35">
        <f t="shared" ca="1" si="10"/>
        <v>52</v>
      </c>
      <c r="AH254" s="35" t="b">
        <f t="shared" ca="1" si="11"/>
        <v>0</v>
      </c>
      <c r="AI254" s="31"/>
      <c r="AJ254" s="31"/>
      <c r="AK254" s="31"/>
      <c r="AL254" s="32"/>
      <c r="AM254" s="64"/>
      <c r="AN254" s="64"/>
      <c r="AO254" s="30">
        <v>5491</v>
      </c>
      <c r="AP254" s="35">
        <f>VLOOKUP(AO254,'RawData'!A:K,8,FALSE)</f>
        <v>9</v>
      </c>
      <c r="AQ254" s="45" t="str">
        <f>VLOOKUP(AO254,'RawData'!A:K,9,FALSE)</f>
        <v>Sì</v>
      </c>
      <c r="AR254" s="31"/>
      <c r="AS254" s="32"/>
      <c r="AT254" s="64"/>
      <c r="AU254" s="30">
        <v>5491</v>
      </c>
      <c r="AV254" s="31" t="str">
        <f>VLOOKUP(AU254,'RawData'!A:K,11)</f>
        <v>Sì</v>
      </c>
      <c r="AW254" s="31">
        <f>VLOOKUP(AU254,A:K,6,FALSE)</f>
        <v>779</v>
      </c>
      <c r="AX254" s="31"/>
      <c r="AY254" s="31"/>
      <c r="AZ254" s="32"/>
      <c r="BA254" s="64"/>
      <c r="BB254" s="31"/>
      <c r="BC254" s="57">
        <v>5491</v>
      </c>
      <c r="BD254" s="58" t="str">
        <f>VLOOKUP(BC254,'RawData'!A:K,11,FALSE)</f>
        <v>No</v>
      </c>
      <c r="BE254" s="58">
        <f>VLOOKUP(BC254,A:K,6,FALSE)</f>
        <v>779</v>
      </c>
      <c r="BF254" s="58"/>
      <c r="BG254" s="58"/>
      <c r="BH254" s="58"/>
      <c r="BI254" s="59"/>
      <c r="BJ254" s="64"/>
      <c r="BK254" s="64"/>
      <c r="BL254" s="64"/>
      <c r="BM254" s="68" t="s">
        <v>600</v>
      </c>
      <c r="BO254" s="64"/>
      <c r="BP254" s="64"/>
    </row>
    <row r="255" spans="1:68" ht="15" hidden="1">
      <c r="A255" s="12">
        <v>5122</v>
      </c>
      <c r="B255" s="3" t="s">
        <v>266</v>
      </c>
      <c r="C255" s="3" t="s">
        <v>244</v>
      </c>
      <c r="D255" s="23" t="s">
        <v>64</v>
      </c>
      <c r="E255" s="14">
        <v>9</v>
      </c>
      <c r="F255" s="14">
        <v>308</v>
      </c>
      <c r="G255" s="4">
        <v>28756</v>
      </c>
      <c r="H255" s="10">
        <v>1</v>
      </c>
      <c r="I255" s="2" t="s">
        <v>15</v>
      </c>
      <c r="J255" s="2" t="s">
        <v>14</v>
      </c>
      <c r="K255" s="2" t="s">
        <v>14</v>
      </c>
      <c r="L255" s="1"/>
      <c r="M255" s="64"/>
      <c r="N255" s="64"/>
      <c r="O255" s="64"/>
      <c r="P255" s="64"/>
      <c r="Q255" s="64"/>
      <c r="R255" s="64"/>
      <c r="S255" s="64"/>
      <c r="T255" s="64"/>
      <c r="U255" s="30">
        <v>4576</v>
      </c>
      <c r="V255" s="31">
        <f>SUMIF('RawData'!A:A,Operative_Fabio_Mencio!U255,'RawData'!F:F)</f>
        <v>349</v>
      </c>
      <c r="W255" s="31"/>
      <c r="X255" s="31" t="b">
        <f t="shared" si="9"/>
        <v>0</v>
      </c>
      <c r="Y255" s="32"/>
      <c r="Z255" s="31"/>
      <c r="AA255" s="31">
        <v>4576</v>
      </c>
      <c r="AB255" s="31" t="str">
        <f>VLOOKUP(Operative_Fabio_Mencio!AA255,'RawData'!A:K,9,FALSE)</f>
        <v>No</v>
      </c>
      <c r="AC255" s="31"/>
      <c r="AD255" s="32"/>
      <c r="AE255" s="31">
        <v>4576</v>
      </c>
      <c r="AF255" s="34">
        <f>VLOOKUP(Operative_Fabio_Mencio!AA255,'RawData'!A:K,7,FALSE)</f>
        <v>24372</v>
      </c>
      <c r="AG255" s="35">
        <f t="shared" ca="1" si="10"/>
        <v>59</v>
      </c>
      <c r="AH255" s="35" t="b">
        <f t="shared" ca="1" si="11"/>
        <v>0</v>
      </c>
      <c r="AI255" s="31"/>
      <c r="AJ255" s="31"/>
      <c r="AK255" s="31"/>
      <c r="AL255" s="32"/>
      <c r="AM255" s="64"/>
      <c r="AN255" s="64"/>
      <c r="AO255" s="30">
        <v>4233</v>
      </c>
      <c r="AP255" s="35">
        <f>VLOOKUP(AO255,'RawData'!A:K,8,FALSE)</f>
        <v>6</v>
      </c>
      <c r="AQ255" s="45" t="str">
        <f>VLOOKUP(AO255,'RawData'!A:K,9,FALSE)</f>
        <v>Sì</v>
      </c>
      <c r="AR255" s="31"/>
      <c r="AS255" s="32"/>
      <c r="AT255" s="64"/>
      <c r="AU255" s="30">
        <v>4233</v>
      </c>
      <c r="AV255" s="31" t="str">
        <f>VLOOKUP(AU255,'RawData'!A:K,11)</f>
        <v>Sì</v>
      </c>
      <c r="AW255" s="31">
        <f>VLOOKUP(AU255,A:K,6,FALSE)</f>
        <v>973</v>
      </c>
      <c r="AX255" s="31"/>
      <c r="AY255" s="31"/>
      <c r="AZ255" s="32"/>
      <c r="BA255" s="64"/>
      <c r="BB255" s="64"/>
      <c r="BC255" s="30">
        <v>4233</v>
      </c>
      <c r="BD255" s="31" t="str">
        <f>VLOOKUP(BC255,'RawData'!A:K,11,FALSE)</f>
        <v>Sì</v>
      </c>
      <c r="BE255" s="31">
        <f>VLOOKUP(BC255,A:K,6,FALSE)</f>
        <v>973</v>
      </c>
      <c r="BF255" s="64"/>
      <c r="BG255" s="64"/>
      <c r="BH255" s="64"/>
      <c r="BI255" s="64"/>
      <c r="BJ255" s="64"/>
      <c r="BK255" s="64"/>
      <c r="BL255" s="64"/>
      <c r="BM255" s="68" t="s">
        <v>601</v>
      </c>
      <c r="BO255" s="64"/>
      <c r="BP255" s="64"/>
    </row>
    <row r="256" spans="1:68" ht="15" hidden="1">
      <c r="A256" s="12">
        <v>2400</v>
      </c>
      <c r="B256" s="3" t="s">
        <v>267</v>
      </c>
      <c r="C256" s="3" t="s">
        <v>113</v>
      </c>
      <c r="D256" s="23" t="s">
        <v>105</v>
      </c>
      <c r="E256" s="14">
        <v>2</v>
      </c>
      <c r="F256" s="14">
        <v>54</v>
      </c>
      <c r="G256" s="4">
        <v>27199</v>
      </c>
      <c r="H256" s="10">
        <v>2</v>
      </c>
      <c r="I256" s="2" t="s">
        <v>14</v>
      </c>
      <c r="J256" s="2" t="s">
        <v>15</v>
      </c>
      <c r="K256" s="2" t="s">
        <v>14</v>
      </c>
      <c r="L256" s="1"/>
      <c r="M256" s="64"/>
      <c r="N256" s="64"/>
      <c r="O256" s="64"/>
      <c r="P256" s="64"/>
      <c r="Q256" s="64"/>
      <c r="R256" s="64"/>
      <c r="S256" s="64"/>
      <c r="T256" s="64"/>
      <c r="U256" s="30">
        <v>5485</v>
      </c>
      <c r="V256" s="31">
        <f>SUMIF('RawData'!A:A,Operative_Fabio_Mencio!U256,'RawData'!F:F)</f>
        <v>986</v>
      </c>
      <c r="W256" s="31"/>
      <c r="X256" s="31" t="b">
        <f t="shared" si="9"/>
        <v>1</v>
      </c>
      <c r="Y256" s="32"/>
      <c r="Z256" s="31"/>
      <c r="AA256" s="31">
        <v>5485</v>
      </c>
      <c r="AB256" s="31" t="str">
        <f>VLOOKUP(Operative_Fabio_Mencio!AA256,'RawData'!A:K,9,FALSE)</f>
        <v>Sì</v>
      </c>
      <c r="AC256" s="31"/>
      <c r="AD256" s="32"/>
      <c r="AE256" s="31">
        <v>5485</v>
      </c>
      <c r="AF256" s="34">
        <f>VLOOKUP(Operative_Fabio_Mencio!AA256,'RawData'!A:K,7,FALSE)</f>
        <v>34098</v>
      </c>
      <c r="AG256" s="35">
        <f t="shared" ca="1" si="10"/>
        <v>33</v>
      </c>
      <c r="AH256" s="35" t="b">
        <f t="shared" ca="1" si="11"/>
        <v>0</v>
      </c>
      <c r="AI256" s="31"/>
      <c r="AJ256" s="31"/>
      <c r="AK256" s="31"/>
      <c r="AL256" s="32"/>
      <c r="AM256" s="64"/>
      <c r="AN256" s="64"/>
      <c r="AO256" s="30">
        <v>4834</v>
      </c>
      <c r="AP256" s="35">
        <f>VLOOKUP(AO256,'RawData'!A:K,8,FALSE)</f>
        <v>1</v>
      </c>
      <c r="AQ256" s="45" t="str">
        <f>VLOOKUP(AO256,'RawData'!A:K,9,FALSE)</f>
        <v>Sì</v>
      </c>
      <c r="AR256" s="31"/>
      <c r="AS256" s="32"/>
      <c r="AT256" s="64"/>
      <c r="AU256" s="30">
        <v>4834</v>
      </c>
      <c r="AV256" s="31" t="str">
        <f>VLOOKUP(AU256,'RawData'!A:K,11)</f>
        <v>Sì</v>
      </c>
      <c r="AW256" s="31">
        <f>VLOOKUP(AU256,A:K,6,FALSE)</f>
        <v>274</v>
      </c>
      <c r="AX256" s="31"/>
      <c r="AY256" s="31"/>
      <c r="AZ256" s="32"/>
      <c r="BA256" s="64"/>
      <c r="BB256" s="64"/>
      <c r="BC256" s="30">
        <v>4834</v>
      </c>
      <c r="BD256" s="31" t="str">
        <f>VLOOKUP(BC256,'RawData'!A:K,11,FALSE)</f>
        <v>No</v>
      </c>
      <c r="BE256" s="31">
        <f>VLOOKUP(BC256,A:K,6,FALSE)</f>
        <v>274</v>
      </c>
      <c r="BF256" s="64"/>
      <c r="BG256" s="64"/>
      <c r="BH256" s="64"/>
      <c r="BI256" s="64"/>
      <c r="BJ256" s="64"/>
      <c r="BK256" s="64"/>
      <c r="BL256" s="64"/>
      <c r="BM256" s="68" t="s">
        <v>602</v>
      </c>
      <c r="BO256" s="64"/>
      <c r="BP256" s="64"/>
    </row>
    <row r="257" spans="1:68" ht="15" hidden="1">
      <c r="A257" s="12">
        <v>3372</v>
      </c>
      <c r="B257" s="3" t="s">
        <v>268</v>
      </c>
      <c r="C257" s="3" t="s">
        <v>26</v>
      </c>
      <c r="D257" s="23" t="s">
        <v>27</v>
      </c>
      <c r="E257" s="14">
        <v>5</v>
      </c>
      <c r="F257" s="14">
        <v>749</v>
      </c>
      <c r="G257" s="4">
        <v>31385</v>
      </c>
      <c r="H257" s="10">
        <v>9</v>
      </c>
      <c r="I257" s="2" t="s">
        <v>15</v>
      </c>
      <c r="J257" s="2" t="s">
        <v>15</v>
      </c>
      <c r="K257" s="2" t="s">
        <v>15</v>
      </c>
      <c r="L257" s="1"/>
      <c r="M257" s="64"/>
      <c r="N257" s="64"/>
      <c r="O257" s="64"/>
      <c r="P257" s="64"/>
      <c r="Q257" s="64"/>
      <c r="R257" s="64"/>
      <c r="S257" s="64"/>
      <c r="T257" s="64"/>
      <c r="U257" s="30">
        <v>4301</v>
      </c>
      <c r="V257" s="31">
        <f>SUMIF('RawData'!A:A,Operative_Fabio_Mencio!U257,'RawData'!F:F)</f>
        <v>592</v>
      </c>
      <c r="W257" s="31"/>
      <c r="X257" s="31" t="b">
        <f t="shared" si="9"/>
        <v>1</v>
      </c>
      <c r="Y257" s="32"/>
      <c r="Z257" s="31"/>
      <c r="AA257" s="31">
        <v>4301</v>
      </c>
      <c r="AB257" s="31" t="str">
        <f>VLOOKUP(Operative_Fabio_Mencio!AA257,'RawData'!A:K,9,FALSE)</f>
        <v>Sì</v>
      </c>
      <c r="AC257" s="31"/>
      <c r="AD257" s="32"/>
      <c r="AE257" s="31">
        <v>4301</v>
      </c>
      <c r="AF257" s="34">
        <f>VLOOKUP(Operative_Fabio_Mencio!AA257,'RawData'!A:K,7,FALSE)</f>
        <v>32256</v>
      </c>
      <c r="AG257" s="35">
        <f t="shared" ca="1" si="10"/>
        <v>38</v>
      </c>
      <c r="AH257" s="35" t="b">
        <f t="shared" ca="1" si="11"/>
        <v>0</v>
      </c>
      <c r="AI257" s="31"/>
      <c r="AJ257" s="31"/>
      <c r="AK257" s="31"/>
      <c r="AL257" s="32"/>
      <c r="AM257" s="64"/>
      <c r="AN257" s="64"/>
      <c r="AO257" s="30">
        <v>3068</v>
      </c>
      <c r="AP257" s="35">
        <f>VLOOKUP(AO257,'RawData'!A:K,8,FALSE)</f>
        <v>4</v>
      </c>
      <c r="AQ257" s="45" t="str">
        <f>VLOOKUP(AO257,'RawData'!A:K,9,FALSE)</f>
        <v>Sì</v>
      </c>
      <c r="AR257" s="31"/>
      <c r="AS257" s="32"/>
      <c r="AT257" s="64"/>
      <c r="AU257" s="30">
        <v>3068</v>
      </c>
      <c r="AV257" s="31" t="str">
        <f>VLOOKUP(AU257,'RawData'!A:K,11)</f>
        <v>No</v>
      </c>
      <c r="AW257" s="31">
        <f>VLOOKUP(AU257,A:K,6,FALSE)</f>
        <v>997</v>
      </c>
      <c r="AX257" s="31"/>
      <c r="AY257" s="31"/>
      <c r="AZ257" s="32"/>
      <c r="BA257" s="64"/>
      <c r="BB257" s="31"/>
      <c r="BC257" s="51">
        <v>3068</v>
      </c>
      <c r="BD257" s="60" t="str">
        <f>VLOOKUP(BC257,'RawData'!A:K,11,FALSE)</f>
        <v>Sì</v>
      </c>
      <c r="BE257" s="60">
        <f>VLOOKUP(BC257,A:K,6,FALSE)</f>
        <v>997</v>
      </c>
      <c r="BF257" s="60"/>
      <c r="BG257" s="60"/>
      <c r="BH257" s="60"/>
      <c r="BI257" s="52"/>
      <c r="BJ257" s="64"/>
      <c r="BK257" s="64"/>
      <c r="BL257" s="64"/>
      <c r="BM257" s="68" t="s">
        <v>603</v>
      </c>
      <c r="BO257" s="64"/>
      <c r="BP257" s="64"/>
    </row>
    <row r="258" spans="1:68" ht="15" hidden="1">
      <c r="A258" s="12">
        <v>3358</v>
      </c>
      <c r="B258" s="3" t="s">
        <v>269</v>
      </c>
      <c r="C258" s="3" t="s">
        <v>104</v>
      </c>
      <c r="D258" s="23" t="s">
        <v>105</v>
      </c>
      <c r="E258" s="14">
        <v>2</v>
      </c>
      <c r="F258" s="14">
        <v>272</v>
      </c>
      <c r="G258" s="4">
        <v>20787</v>
      </c>
      <c r="H258" s="10">
        <v>6</v>
      </c>
      <c r="I258" s="2" t="s">
        <v>15</v>
      </c>
      <c r="J258" s="2" t="s">
        <v>14</v>
      </c>
      <c r="K258" s="2" t="s">
        <v>15</v>
      </c>
      <c r="L258" s="1"/>
      <c r="M258" s="64"/>
      <c r="N258" s="64"/>
      <c r="O258" s="64"/>
      <c r="P258" s="64"/>
      <c r="Q258" s="64"/>
      <c r="R258" s="64"/>
      <c r="S258" s="64"/>
      <c r="T258" s="64"/>
      <c r="U258" s="30">
        <v>5491</v>
      </c>
      <c r="V258" s="31">
        <f>SUMIF('RawData'!A:A,Operative_Fabio_Mencio!U258,'RawData'!F:F)</f>
        <v>779</v>
      </c>
      <c r="W258" s="31"/>
      <c r="X258" s="31" t="b">
        <f t="shared" si="9"/>
        <v>1</v>
      </c>
      <c r="Y258" s="32"/>
      <c r="Z258" s="31"/>
      <c r="AA258" s="31">
        <v>5491</v>
      </c>
      <c r="AB258" s="31" t="str">
        <f>VLOOKUP(Operative_Fabio_Mencio!AA258,'RawData'!A:K,9,FALSE)</f>
        <v>Sì</v>
      </c>
      <c r="AC258" s="31"/>
      <c r="AD258" s="32"/>
      <c r="AE258" s="31">
        <v>5491</v>
      </c>
      <c r="AF258" s="34">
        <f>VLOOKUP(Operative_Fabio_Mencio!AA258,'RawData'!A:K,7,FALSE)</f>
        <v>28354</v>
      </c>
      <c r="AG258" s="35">
        <f t="shared" ca="1" si="10"/>
        <v>48</v>
      </c>
      <c r="AH258" s="35" t="b">
        <f t="shared" ca="1" si="11"/>
        <v>0</v>
      </c>
      <c r="AI258" s="31"/>
      <c r="AJ258" s="31"/>
      <c r="AK258" s="31"/>
      <c r="AL258" s="32"/>
      <c r="AM258" s="64"/>
      <c r="AN258" s="64"/>
      <c r="AO258" s="30">
        <v>5553</v>
      </c>
      <c r="AP258" s="35">
        <f>VLOOKUP(AO258,'RawData'!A:K,8,FALSE)</f>
        <v>10</v>
      </c>
      <c r="AQ258" s="45" t="str">
        <f>VLOOKUP(AO258,'RawData'!A:K,9,FALSE)</f>
        <v>Sì</v>
      </c>
      <c r="AR258" s="31"/>
      <c r="AS258" s="32"/>
      <c r="AT258" s="64"/>
      <c r="AU258" s="30">
        <v>5553</v>
      </c>
      <c r="AV258" s="31" t="str">
        <f>VLOOKUP(AU258,'RawData'!A:K,11)</f>
        <v>Sì</v>
      </c>
      <c r="AW258" s="31">
        <f>VLOOKUP(AU258,A:K,6,FALSE)</f>
        <v>628</v>
      </c>
      <c r="AX258" s="31"/>
      <c r="AY258" s="31"/>
      <c r="AZ258" s="32"/>
      <c r="BA258" s="64"/>
      <c r="BB258" s="31"/>
      <c r="BC258" s="55">
        <v>5553</v>
      </c>
      <c r="BD258" s="31" t="str">
        <f>VLOOKUP(BC258,'RawData'!A:K,11,FALSE)</f>
        <v>Sì</v>
      </c>
      <c r="BE258" s="31">
        <f>VLOOKUP(BC258,A:K,6,FALSE)</f>
        <v>628</v>
      </c>
      <c r="BF258" s="31"/>
      <c r="BG258" s="31"/>
      <c r="BH258" s="31"/>
      <c r="BI258" s="56"/>
      <c r="BJ258" s="64"/>
      <c r="BK258" s="64"/>
      <c r="BL258" s="64"/>
      <c r="BM258" s="68" t="s">
        <v>604</v>
      </c>
      <c r="BO258" s="64"/>
      <c r="BP258" s="64"/>
    </row>
    <row r="259" spans="1:68" ht="15" hidden="1">
      <c r="A259" s="12">
        <v>3936</v>
      </c>
      <c r="B259" s="3" t="s">
        <v>270</v>
      </c>
      <c r="C259" s="3" t="s">
        <v>20</v>
      </c>
      <c r="D259" s="23" t="s">
        <v>21</v>
      </c>
      <c r="E259" s="14">
        <v>14</v>
      </c>
      <c r="F259" s="14">
        <v>245</v>
      </c>
      <c r="G259" s="4">
        <v>34810</v>
      </c>
      <c r="H259" s="10">
        <v>8</v>
      </c>
      <c r="I259" s="2" t="s">
        <v>15</v>
      </c>
      <c r="J259" s="2" t="s">
        <v>14</v>
      </c>
      <c r="K259" s="2" t="s">
        <v>15</v>
      </c>
      <c r="L259" s="1"/>
      <c r="M259" s="64"/>
      <c r="N259" s="64"/>
      <c r="O259" s="64"/>
      <c r="P259" s="64"/>
      <c r="Q259" s="64"/>
      <c r="R259" s="64"/>
      <c r="S259" s="64"/>
      <c r="T259" s="64"/>
      <c r="U259" s="30">
        <v>4233</v>
      </c>
      <c r="V259" s="31">
        <f>SUMIF('RawData'!A:A,Operative_Fabio_Mencio!U259,'RawData'!F:F)</f>
        <v>973</v>
      </c>
      <c r="W259" s="31"/>
      <c r="X259" s="31" t="b">
        <f t="shared" si="9"/>
        <v>1</v>
      </c>
      <c r="Y259" s="32"/>
      <c r="Z259" s="31"/>
      <c r="AA259" s="31">
        <v>4233</v>
      </c>
      <c r="AB259" s="31" t="str">
        <f>VLOOKUP(Operative_Fabio_Mencio!AA259,'RawData'!A:K,9,FALSE)</f>
        <v>Sì</v>
      </c>
      <c r="AC259" s="31"/>
      <c r="AD259" s="32"/>
      <c r="AE259" s="31">
        <v>4233</v>
      </c>
      <c r="AF259" s="34">
        <f>VLOOKUP(Operative_Fabio_Mencio!AA259,'RawData'!A:K,7,FALSE)</f>
        <v>30024</v>
      </c>
      <c r="AG259" s="35">
        <f t="shared" ca="1" si="10"/>
        <v>44</v>
      </c>
      <c r="AH259" s="35" t="b">
        <f t="shared" ca="1" si="11"/>
        <v>0</v>
      </c>
      <c r="AI259" s="31"/>
      <c r="AJ259" s="31"/>
      <c r="AK259" s="31"/>
      <c r="AL259" s="32"/>
      <c r="AM259" s="64"/>
      <c r="AN259" s="64"/>
      <c r="AO259" s="30">
        <v>4699</v>
      </c>
      <c r="AP259" s="35">
        <f>VLOOKUP(AO259,'RawData'!A:K,8,FALSE)</f>
        <v>2</v>
      </c>
      <c r="AQ259" s="45" t="str">
        <f>VLOOKUP(AO259,'RawData'!A:K,9,FALSE)</f>
        <v>Sì</v>
      </c>
      <c r="AR259" s="31"/>
      <c r="AS259" s="32"/>
      <c r="AT259" s="64"/>
      <c r="AU259" s="30">
        <v>4699</v>
      </c>
      <c r="AV259" s="31" t="str">
        <f>VLOOKUP(AU259,'RawData'!A:K,11)</f>
        <v>Sì</v>
      </c>
      <c r="AW259" s="31">
        <f>VLOOKUP(AU259,A:K,6,FALSE)</f>
        <v>487</v>
      </c>
      <c r="AX259" s="31"/>
      <c r="AY259" s="31"/>
      <c r="AZ259" s="32"/>
      <c r="BA259" s="64"/>
      <c r="BB259" s="31"/>
      <c r="BC259" s="55">
        <v>4699</v>
      </c>
      <c r="BD259" s="31" t="str">
        <f>VLOOKUP(BC259,'RawData'!A:K,11,FALSE)</f>
        <v>No</v>
      </c>
      <c r="BE259" s="31">
        <f>VLOOKUP(BC259,A:K,6,FALSE)</f>
        <v>487</v>
      </c>
      <c r="BF259" s="31"/>
      <c r="BG259" s="31"/>
      <c r="BH259" s="31"/>
      <c r="BI259" s="56"/>
      <c r="BJ259" s="64"/>
      <c r="BK259" s="64"/>
      <c r="BL259" s="64"/>
      <c r="BM259" s="68" t="s">
        <v>605</v>
      </c>
      <c r="BO259" s="64"/>
      <c r="BP259" s="64"/>
    </row>
    <row r="260" spans="1:68" ht="15" hidden="1">
      <c r="A260" s="12">
        <v>3190</v>
      </c>
      <c r="B260" s="3" t="s">
        <v>271</v>
      </c>
      <c r="C260" s="3" t="s">
        <v>23</v>
      </c>
      <c r="D260" s="23" t="s">
        <v>24</v>
      </c>
      <c r="E260" s="14">
        <v>14</v>
      </c>
      <c r="F260" s="14">
        <v>356</v>
      </c>
      <c r="G260" s="4">
        <v>31433</v>
      </c>
      <c r="H260" s="10">
        <v>9</v>
      </c>
      <c r="I260" s="2" t="s">
        <v>14</v>
      </c>
      <c r="J260" s="2" t="s">
        <v>14</v>
      </c>
      <c r="K260" s="2" t="s">
        <v>15</v>
      </c>
      <c r="L260" s="1"/>
      <c r="M260" s="64"/>
      <c r="N260" s="64"/>
      <c r="O260" s="64"/>
      <c r="P260" s="64"/>
      <c r="Q260" s="64"/>
      <c r="R260" s="64"/>
      <c r="S260" s="64"/>
      <c r="T260" s="64"/>
      <c r="U260" s="30">
        <v>4834</v>
      </c>
      <c r="V260" s="31">
        <f>SUMIF('RawData'!A:A,Operative_Fabio_Mencio!U260,'RawData'!F:F)</f>
        <v>274</v>
      </c>
      <c r="W260" s="31"/>
      <c r="X260" s="31" t="b">
        <f t="shared" si="9"/>
        <v>0</v>
      </c>
      <c r="Y260" s="32"/>
      <c r="Z260" s="31"/>
      <c r="AA260" s="31">
        <v>4834</v>
      </c>
      <c r="AB260" s="31" t="str">
        <f>VLOOKUP(Operative_Fabio_Mencio!AA260,'RawData'!A:K,9,FALSE)</f>
        <v>Sì</v>
      </c>
      <c r="AC260" s="31"/>
      <c r="AD260" s="32"/>
      <c r="AE260" s="31">
        <v>4834</v>
      </c>
      <c r="AF260" s="34">
        <f>VLOOKUP(Operative_Fabio_Mencio!AA260,'RawData'!A:K,7,FALSE)</f>
        <v>29561</v>
      </c>
      <c r="AG260" s="35">
        <f t="shared" ca="1" si="10"/>
        <v>45</v>
      </c>
      <c r="AH260" s="35" t="b">
        <f t="shared" ca="1" si="11"/>
        <v>0</v>
      </c>
      <c r="AI260" s="31"/>
      <c r="AJ260" s="31"/>
      <c r="AK260" s="31"/>
      <c r="AL260" s="32"/>
      <c r="AM260" s="64"/>
      <c r="AN260" s="64"/>
      <c r="AO260" s="30">
        <v>5443</v>
      </c>
      <c r="AP260" s="35">
        <f>VLOOKUP(AO260,'RawData'!A:K,8,FALSE)</f>
        <v>3</v>
      </c>
      <c r="AQ260" s="45" t="str">
        <f>VLOOKUP(AO260,'RawData'!A:K,9,FALSE)</f>
        <v>No</v>
      </c>
      <c r="AR260" s="31"/>
      <c r="AS260" s="32"/>
      <c r="AT260" s="64"/>
      <c r="AU260" s="30">
        <v>5443</v>
      </c>
      <c r="AV260" s="31" t="str">
        <f>VLOOKUP(AU260,'RawData'!A:K,11)</f>
        <v>Sì</v>
      </c>
      <c r="AW260" s="31">
        <f>VLOOKUP(AU260,A:K,6,FALSE)</f>
        <v>190</v>
      </c>
      <c r="AX260" s="31"/>
      <c r="AY260" s="31"/>
      <c r="AZ260" s="32"/>
      <c r="BA260" s="64"/>
      <c r="BB260" s="31"/>
      <c r="BC260" s="53">
        <v>5443</v>
      </c>
      <c r="BD260" s="62" t="str">
        <f>VLOOKUP(BC260,'RawData'!A:K,11,FALSE)</f>
        <v>No</v>
      </c>
      <c r="BE260" s="62">
        <f>VLOOKUP(BC260,A:K,6,FALSE)</f>
        <v>190</v>
      </c>
      <c r="BF260" s="62"/>
      <c r="BG260" s="62"/>
      <c r="BH260" s="62"/>
      <c r="BI260" s="54"/>
      <c r="BJ260" s="64"/>
      <c r="BK260" s="64"/>
      <c r="BL260" s="64"/>
      <c r="BM260" s="68" t="s">
        <v>606</v>
      </c>
      <c r="BO260" s="64"/>
      <c r="BP260" s="64"/>
    </row>
    <row r="261" spans="1:68" ht="15" hidden="1">
      <c r="A261" s="12">
        <v>5531</v>
      </c>
      <c r="B261" s="3" t="s">
        <v>272</v>
      </c>
      <c r="C261" s="3" t="s">
        <v>273</v>
      </c>
      <c r="D261" s="23" t="s">
        <v>118</v>
      </c>
      <c r="E261" s="14">
        <v>1</v>
      </c>
      <c r="F261" s="14">
        <v>699</v>
      </c>
      <c r="G261" s="4">
        <v>27016</v>
      </c>
      <c r="H261" s="10">
        <v>6</v>
      </c>
      <c r="I261" s="2" t="s">
        <v>15</v>
      </c>
      <c r="J261" s="2" t="s">
        <v>14</v>
      </c>
      <c r="K261" s="2" t="s">
        <v>14</v>
      </c>
      <c r="L261" s="1"/>
      <c r="M261" s="64"/>
      <c r="N261" s="64"/>
      <c r="O261" s="64"/>
      <c r="P261" s="64"/>
      <c r="Q261" s="64"/>
      <c r="R261" s="64"/>
      <c r="S261" s="64"/>
      <c r="T261" s="64"/>
      <c r="U261" s="30">
        <v>3068</v>
      </c>
      <c r="V261" s="31">
        <f>SUMIF('RawData'!A:A,Operative_Fabio_Mencio!U261,'RawData'!F:F)</f>
        <v>997</v>
      </c>
      <c r="W261" s="31"/>
      <c r="X261" s="31" t="b">
        <f t="shared" si="9"/>
        <v>1</v>
      </c>
      <c r="Y261" s="32"/>
      <c r="Z261" s="31"/>
      <c r="AA261" s="31">
        <v>3068</v>
      </c>
      <c r="AB261" s="31" t="str">
        <f>VLOOKUP(Operative_Fabio_Mencio!AA261,'RawData'!A:K,9,FALSE)</f>
        <v>Sì</v>
      </c>
      <c r="AC261" s="31"/>
      <c r="AD261" s="32"/>
      <c r="AE261" s="31">
        <v>3068</v>
      </c>
      <c r="AF261" s="34">
        <f>VLOOKUP(Operative_Fabio_Mencio!AA261,'RawData'!A:K,7,FALSE)</f>
        <v>23040</v>
      </c>
      <c r="AG261" s="35">
        <f t="shared" ca="1" si="10"/>
        <v>63</v>
      </c>
      <c r="AH261" s="35" t="b">
        <f t="shared" ca="1" si="11"/>
        <v>0</v>
      </c>
      <c r="AI261" s="31"/>
      <c r="AJ261" s="31"/>
      <c r="AK261" s="31"/>
      <c r="AL261" s="32"/>
      <c r="AM261" s="64"/>
      <c r="AN261" s="64"/>
      <c r="AO261" s="30">
        <v>4246</v>
      </c>
      <c r="AP261" s="35">
        <f>VLOOKUP(AO261,'RawData'!A:K,8,FALSE)</f>
        <v>7</v>
      </c>
      <c r="AQ261" s="45" t="str">
        <f>VLOOKUP(AO261,'RawData'!A:K,9,FALSE)</f>
        <v>No</v>
      </c>
      <c r="AR261" s="31"/>
      <c r="AS261" s="32"/>
      <c r="AT261" s="64"/>
      <c r="AU261" s="30">
        <v>4246</v>
      </c>
      <c r="AV261" s="31" t="str">
        <f>VLOOKUP(AU261,'RawData'!A:K,11)</f>
        <v>Sì</v>
      </c>
      <c r="AW261" s="31">
        <f>VLOOKUP(AU261,A:K,6,FALSE)</f>
        <v>8</v>
      </c>
      <c r="AX261" s="31"/>
      <c r="AY261" s="31"/>
      <c r="AZ261" s="32"/>
      <c r="BA261" s="64"/>
      <c r="BB261" s="64"/>
      <c r="BC261" s="30">
        <v>4246</v>
      </c>
      <c r="BD261" s="31" t="str">
        <f>VLOOKUP(BC261,'RawData'!A:K,11,FALSE)</f>
        <v>No</v>
      </c>
      <c r="BE261" s="31">
        <f>VLOOKUP(BC261,A:K,6,FALSE)</f>
        <v>8</v>
      </c>
      <c r="BF261" s="64"/>
      <c r="BG261" s="64"/>
      <c r="BH261" s="64"/>
      <c r="BI261" s="64"/>
      <c r="BJ261" s="64"/>
      <c r="BK261" s="64"/>
      <c r="BL261" s="64"/>
      <c r="BM261" s="68" t="s">
        <v>607</v>
      </c>
      <c r="BO261" s="64"/>
      <c r="BP261" s="64"/>
    </row>
    <row r="262" spans="1:68" ht="15" hidden="1">
      <c r="A262" s="12">
        <v>4572</v>
      </c>
      <c r="B262" s="3" t="s">
        <v>274</v>
      </c>
      <c r="C262" s="3" t="s">
        <v>97</v>
      </c>
      <c r="D262" s="23" t="s">
        <v>13</v>
      </c>
      <c r="E262" s="14">
        <v>14</v>
      </c>
      <c r="F262" s="14">
        <v>921</v>
      </c>
      <c r="G262" s="4">
        <v>26857</v>
      </c>
      <c r="H262" s="10">
        <v>5</v>
      </c>
      <c r="I262" s="2" t="s">
        <v>14</v>
      </c>
      <c r="J262" s="2" t="s">
        <v>14</v>
      </c>
      <c r="K262" s="2" t="s">
        <v>15</v>
      </c>
      <c r="L262" s="1"/>
      <c r="M262" s="64"/>
      <c r="N262" s="64"/>
      <c r="O262" s="64"/>
      <c r="P262" s="64"/>
      <c r="Q262" s="64"/>
      <c r="R262" s="64"/>
      <c r="S262" s="64"/>
      <c r="T262" s="64"/>
      <c r="U262" s="30">
        <v>5553</v>
      </c>
      <c r="V262" s="31">
        <f>SUMIF('RawData'!A:A,Operative_Fabio_Mencio!U262,'RawData'!F:F)</f>
        <v>628</v>
      </c>
      <c r="W262" s="31"/>
      <c r="X262" s="31" t="b">
        <f t="shared" si="9"/>
        <v>1</v>
      </c>
      <c r="Y262" s="32"/>
      <c r="Z262" s="31"/>
      <c r="AA262" s="31">
        <v>5553</v>
      </c>
      <c r="AB262" s="31" t="str">
        <f>VLOOKUP(Operative_Fabio_Mencio!AA262,'RawData'!A:K,9,FALSE)</f>
        <v>Sì</v>
      </c>
      <c r="AC262" s="31"/>
      <c r="AD262" s="32"/>
      <c r="AE262" s="31">
        <v>5553</v>
      </c>
      <c r="AF262" s="34">
        <f>VLOOKUP(Operative_Fabio_Mencio!AA262,'RawData'!A:K,7,FALSE)</f>
        <v>31500</v>
      </c>
      <c r="AG262" s="35">
        <f t="shared" ca="1" si="10"/>
        <v>40</v>
      </c>
      <c r="AH262" s="35" t="b">
        <f t="shared" ca="1" si="11"/>
        <v>0</v>
      </c>
      <c r="AI262" s="31"/>
      <c r="AJ262" s="31"/>
      <c r="AK262" s="31"/>
      <c r="AL262" s="32"/>
      <c r="AM262" s="64"/>
      <c r="AN262" s="64"/>
      <c r="AO262" s="30">
        <v>4353</v>
      </c>
      <c r="AP262" s="35">
        <f>VLOOKUP(AO262,'RawData'!A:K,8,FALSE)</f>
        <v>4</v>
      </c>
      <c r="AQ262" s="45" t="str">
        <f>VLOOKUP(AO262,'RawData'!A:K,9,FALSE)</f>
        <v>No</v>
      </c>
      <c r="AR262" s="31"/>
      <c r="AS262" s="32"/>
      <c r="AT262" s="64"/>
      <c r="AU262" s="30">
        <v>4353</v>
      </c>
      <c r="AV262" s="31" t="str">
        <f>VLOOKUP(AU262,'RawData'!A:K,11)</f>
        <v>Sì</v>
      </c>
      <c r="AW262" s="31">
        <f>VLOOKUP(AU262,A:K,6,FALSE)</f>
        <v>47</v>
      </c>
      <c r="AX262" s="31"/>
      <c r="AY262" s="31"/>
      <c r="AZ262" s="32"/>
      <c r="BA262" s="64"/>
      <c r="BB262" s="31"/>
      <c r="BC262" s="57">
        <v>4353</v>
      </c>
      <c r="BD262" s="58" t="str">
        <f>VLOOKUP(BC262,'RawData'!A:K,11,FALSE)</f>
        <v>Sì</v>
      </c>
      <c r="BE262" s="58">
        <f>VLOOKUP(BC262,A:K,6,FALSE)</f>
        <v>47</v>
      </c>
      <c r="BF262" s="58"/>
      <c r="BG262" s="58"/>
      <c r="BH262" s="58"/>
      <c r="BI262" s="59"/>
      <c r="BJ262" s="64"/>
      <c r="BK262" s="64"/>
      <c r="BL262" s="64"/>
      <c r="BM262" s="68" t="s">
        <v>608</v>
      </c>
      <c r="BO262" s="64"/>
      <c r="BP262" s="64"/>
    </row>
    <row r="263" spans="1:68" ht="15" hidden="1">
      <c r="A263" s="12">
        <v>4576</v>
      </c>
      <c r="B263" s="3" t="s">
        <v>275</v>
      </c>
      <c r="C263" s="3" t="s">
        <v>97</v>
      </c>
      <c r="D263" s="23" t="s">
        <v>13</v>
      </c>
      <c r="E263" s="14">
        <v>5</v>
      </c>
      <c r="F263" s="14">
        <v>349</v>
      </c>
      <c r="G263" s="4">
        <v>24372</v>
      </c>
      <c r="H263" s="10">
        <v>6</v>
      </c>
      <c r="I263" s="2" t="s">
        <v>14</v>
      </c>
      <c r="J263" s="2" t="s">
        <v>15</v>
      </c>
      <c r="K263" s="2" t="s">
        <v>14</v>
      </c>
      <c r="L263" s="1"/>
      <c r="M263" s="64"/>
      <c r="N263" s="64"/>
      <c r="O263" s="64"/>
      <c r="P263" s="64"/>
      <c r="Q263" s="64"/>
      <c r="R263" s="64"/>
      <c r="S263" s="64"/>
      <c r="T263" s="64"/>
      <c r="U263" s="30">
        <v>4699</v>
      </c>
      <c r="V263" s="31">
        <f>SUMIF('RawData'!A:A,Operative_Fabio_Mencio!U263,'RawData'!F:F)</f>
        <v>487</v>
      </c>
      <c r="W263" s="31"/>
      <c r="X263" s="31" t="b">
        <f t="shared" ref="X263:X290" si="12">IF(V263&gt;=$X$3,TRUE)</f>
        <v>0</v>
      </c>
      <c r="Y263" s="32"/>
      <c r="Z263" s="31"/>
      <c r="AA263" s="31">
        <v>4699</v>
      </c>
      <c r="AB263" s="31" t="str">
        <f>VLOOKUP(Operative_Fabio_Mencio!AA263,'RawData'!A:K,9,FALSE)</f>
        <v>Sì</v>
      </c>
      <c r="AC263" s="31"/>
      <c r="AD263" s="32"/>
      <c r="AE263" s="31">
        <v>4699</v>
      </c>
      <c r="AF263" s="34">
        <f>VLOOKUP(Operative_Fabio_Mencio!AA263,'RawData'!A:K,7,FALSE)</f>
        <v>34854</v>
      </c>
      <c r="AG263" s="35">
        <f t="shared" ref="AG263:AG290" ca="1" si="13">INT(($AF$3-AF263)/365)</f>
        <v>31</v>
      </c>
      <c r="AH263" s="35" t="b">
        <f t="shared" ref="AH263:AH290" ca="1" si="14">IF(AG263&lt;$AH$3,"VERO")</f>
        <v>0</v>
      </c>
      <c r="AI263" s="31"/>
      <c r="AJ263" s="31"/>
      <c r="AK263" s="31"/>
      <c r="AL263" s="32"/>
      <c r="AM263" s="64"/>
      <c r="AN263" s="64"/>
      <c r="AO263" s="30">
        <v>3685</v>
      </c>
      <c r="AP263" s="35">
        <f>VLOOKUP(AO263,'RawData'!A:K,8,FALSE)</f>
        <v>9</v>
      </c>
      <c r="AQ263" s="45" t="str">
        <f>VLOOKUP(AO263,'RawData'!A:K,9,FALSE)</f>
        <v>Sì</v>
      </c>
      <c r="AR263" s="31"/>
      <c r="AS263" s="32"/>
      <c r="AT263" s="64"/>
      <c r="AU263" s="30">
        <v>3685</v>
      </c>
      <c r="AV263" s="31" t="str">
        <f>VLOOKUP(AU263,'RawData'!A:K,11)</f>
        <v>Sì</v>
      </c>
      <c r="AW263" s="31">
        <f>VLOOKUP(AU263,A:K,6,FALSE)</f>
        <v>317</v>
      </c>
      <c r="AX263" s="31"/>
      <c r="AY263" s="31"/>
      <c r="AZ263" s="32"/>
      <c r="BA263" s="64"/>
      <c r="BB263" s="64"/>
      <c r="BC263" s="30">
        <v>3685</v>
      </c>
      <c r="BD263" s="31" t="str">
        <f>VLOOKUP(BC263,'RawData'!A:K,11,FALSE)</f>
        <v>No</v>
      </c>
      <c r="BE263" s="31">
        <f>VLOOKUP(BC263,A:K,6,FALSE)</f>
        <v>317</v>
      </c>
      <c r="BF263" s="64"/>
      <c r="BG263" s="64"/>
      <c r="BH263" s="64"/>
      <c r="BI263" s="64"/>
      <c r="BJ263" s="64"/>
      <c r="BK263" s="64"/>
      <c r="BL263" s="64"/>
      <c r="BM263" s="68" t="s">
        <v>609</v>
      </c>
      <c r="BO263" s="64"/>
      <c r="BP263" s="64"/>
    </row>
    <row r="264" spans="1:68" ht="15" hidden="1">
      <c r="A264" s="12">
        <v>5485</v>
      </c>
      <c r="B264" s="3" t="s">
        <v>276</v>
      </c>
      <c r="C264" s="3" t="s">
        <v>95</v>
      </c>
      <c r="D264" s="23" t="s">
        <v>18</v>
      </c>
      <c r="E264" s="14">
        <v>10</v>
      </c>
      <c r="F264" s="14">
        <v>986</v>
      </c>
      <c r="G264" s="4">
        <v>34098</v>
      </c>
      <c r="H264" s="10">
        <v>5</v>
      </c>
      <c r="I264" s="2" t="s">
        <v>15</v>
      </c>
      <c r="J264" s="2" t="s">
        <v>14</v>
      </c>
      <c r="K264" s="2" t="s">
        <v>14</v>
      </c>
      <c r="L264" s="1"/>
      <c r="M264" s="64"/>
      <c r="N264" s="64"/>
      <c r="O264" s="64"/>
      <c r="P264" s="64"/>
      <c r="Q264" s="64"/>
      <c r="R264" s="64"/>
      <c r="S264" s="64"/>
      <c r="T264" s="64"/>
      <c r="U264" s="30">
        <v>5443</v>
      </c>
      <c r="V264" s="31">
        <f>SUMIF('RawData'!A:A,Operative_Fabio_Mencio!U264,'RawData'!F:F)</f>
        <v>190</v>
      </c>
      <c r="W264" s="31"/>
      <c r="X264" s="31" t="b">
        <f t="shared" si="12"/>
        <v>0</v>
      </c>
      <c r="Y264" s="32"/>
      <c r="Z264" s="31"/>
      <c r="AA264" s="31">
        <v>5443</v>
      </c>
      <c r="AB264" s="31" t="str">
        <f>VLOOKUP(Operative_Fabio_Mencio!AA264,'RawData'!A:K,9,FALSE)</f>
        <v>No</v>
      </c>
      <c r="AC264" s="31"/>
      <c r="AD264" s="32"/>
      <c r="AE264" s="31">
        <v>5443</v>
      </c>
      <c r="AF264" s="34">
        <f>VLOOKUP(Operative_Fabio_Mencio!AA264,'RawData'!A:K,7,FALSE)</f>
        <v>29642</v>
      </c>
      <c r="AG264" s="35">
        <f t="shared" ca="1" si="13"/>
        <v>45</v>
      </c>
      <c r="AH264" s="35" t="b">
        <f t="shared" ca="1" si="14"/>
        <v>0</v>
      </c>
      <c r="AI264" s="31"/>
      <c r="AJ264" s="31"/>
      <c r="AK264" s="31"/>
      <c r="AL264" s="32"/>
      <c r="AM264" s="64"/>
      <c r="AN264" s="64"/>
      <c r="AO264" s="30">
        <v>2795</v>
      </c>
      <c r="AP264" s="35">
        <f>VLOOKUP(AO264,'RawData'!A:K,8,FALSE)</f>
        <v>8</v>
      </c>
      <c r="AQ264" s="45" t="str">
        <f>VLOOKUP(AO264,'RawData'!A:K,9,FALSE)</f>
        <v>No</v>
      </c>
      <c r="AR264" s="31"/>
      <c r="AS264" s="32"/>
      <c r="AT264" s="64"/>
      <c r="AU264" s="30">
        <v>2795</v>
      </c>
      <c r="AV264" s="31" t="str">
        <f>VLOOKUP(AU264,'RawData'!A:K,11)</f>
        <v>No</v>
      </c>
      <c r="AW264" s="31">
        <f>VLOOKUP(AU264,A:K,6,FALSE)</f>
        <v>955</v>
      </c>
      <c r="AX264" s="31"/>
      <c r="AY264" s="31"/>
      <c r="AZ264" s="32"/>
      <c r="BA264" s="64"/>
      <c r="BB264" s="64"/>
      <c r="BC264" s="30">
        <v>2795</v>
      </c>
      <c r="BD264" s="31" t="str">
        <f>VLOOKUP(BC264,'RawData'!A:K,11,FALSE)</f>
        <v>No</v>
      </c>
      <c r="BE264" s="31">
        <f>VLOOKUP(BC264,A:K,6,FALSE)</f>
        <v>955</v>
      </c>
      <c r="BF264" s="64"/>
      <c r="BG264" s="64"/>
      <c r="BH264" s="64"/>
      <c r="BI264" s="64"/>
      <c r="BJ264" s="64"/>
      <c r="BK264" s="64"/>
      <c r="BL264" s="64"/>
      <c r="BM264" s="68" t="s">
        <v>610</v>
      </c>
      <c r="BO264" s="64"/>
      <c r="BP264" s="64"/>
    </row>
    <row r="265" spans="1:68" ht="15" hidden="1">
      <c r="A265" s="12">
        <v>4301</v>
      </c>
      <c r="B265" s="3" t="s">
        <v>277</v>
      </c>
      <c r="C265" s="3" t="s">
        <v>20</v>
      </c>
      <c r="D265" s="23" t="s">
        <v>21</v>
      </c>
      <c r="E265" s="14">
        <v>15</v>
      </c>
      <c r="F265" s="14">
        <v>592</v>
      </c>
      <c r="G265" s="4">
        <v>32256</v>
      </c>
      <c r="H265" s="10">
        <v>2</v>
      </c>
      <c r="I265" s="2" t="s">
        <v>15</v>
      </c>
      <c r="J265" s="2" t="s">
        <v>15</v>
      </c>
      <c r="K265" s="2" t="s">
        <v>15</v>
      </c>
      <c r="L265" s="1"/>
      <c r="M265" s="64"/>
      <c r="N265" s="64"/>
      <c r="O265" s="64"/>
      <c r="P265" s="64"/>
      <c r="Q265" s="64"/>
      <c r="R265" s="64"/>
      <c r="S265" s="64"/>
      <c r="T265" s="64"/>
      <c r="U265" s="30">
        <v>4246</v>
      </c>
      <c r="V265" s="31">
        <f>SUMIF('RawData'!A:A,Operative_Fabio_Mencio!U265,'RawData'!F:F)</f>
        <v>8</v>
      </c>
      <c r="W265" s="31"/>
      <c r="X265" s="31" t="b">
        <f t="shared" si="12"/>
        <v>0</v>
      </c>
      <c r="Y265" s="32"/>
      <c r="Z265" s="31"/>
      <c r="AA265" s="31">
        <v>4246</v>
      </c>
      <c r="AB265" s="31" t="str">
        <f>VLOOKUP(Operative_Fabio_Mencio!AA265,'RawData'!A:K,9,FALSE)</f>
        <v>No</v>
      </c>
      <c r="AC265" s="31"/>
      <c r="AD265" s="32"/>
      <c r="AE265" s="31">
        <v>4246</v>
      </c>
      <c r="AF265" s="34">
        <f>VLOOKUP(Operative_Fabio_Mencio!AA265,'RawData'!A:K,7,FALSE)</f>
        <v>24103</v>
      </c>
      <c r="AG265" s="35">
        <f t="shared" ca="1" si="13"/>
        <v>60</v>
      </c>
      <c r="AH265" s="35" t="b">
        <f t="shared" ca="1" si="14"/>
        <v>0</v>
      </c>
      <c r="AI265" s="31"/>
      <c r="AJ265" s="31"/>
      <c r="AK265" s="31"/>
      <c r="AL265" s="32"/>
      <c r="AM265" s="64"/>
      <c r="AN265" s="64"/>
      <c r="AO265" s="30">
        <v>2496</v>
      </c>
      <c r="AP265" s="35">
        <f>VLOOKUP(AO265,'RawData'!A:K,8,FALSE)</f>
        <v>4</v>
      </c>
      <c r="AQ265" s="45" t="str">
        <f>VLOOKUP(AO265,'RawData'!A:K,9,FALSE)</f>
        <v>Sì</v>
      </c>
      <c r="AR265" s="31"/>
      <c r="AS265" s="32"/>
      <c r="AT265" s="64"/>
      <c r="AU265" s="30">
        <v>2496</v>
      </c>
      <c r="AV265" s="31" t="str">
        <f>VLOOKUP(AU265,'RawData'!A:K,11)</f>
        <v>No</v>
      </c>
      <c r="AW265" s="31">
        <f>VLOOKUP(AU265,A:K,6,FALSE)</f>
        <v>314</v>
      </c>
      <c r="AX265" s="31"/>
      <c r="AY265" s="31"/>
      <c r="AZ265" s="32"/>
      <c r="BA265" s="64"/>
      <c r="BB265" s="31"/>
      <c r="BC265" s="57">
        <v>2496</v>
      </c>
      <c r="BD265" s="58" t="str">
        <f>VLOOKUP(BC265,'RawData'!A:K,11,FALSE)</f>
        <v>No</v>
      </c>
      <c r="BE265" s="58">
        <f>VLOOKUP(BC265,A:K,6,FALSE)</f>
        <v>314</v>
      </c>
      <c r="BF265" s="58"/>
      <c r="BG265" s="58"/>
      <c r="BH265" s="58"/>
      <c r="BI265" s="59"/>
      <c r="BJ265" s="64"/>
      <c r="BK265" s="64"/>
      <c r="BL265" s="64"/>
      <c r="BM265" s="68" t="s">
        <v>611</v>
      </c>
      <c r="BO265" s="64"/>
      <c r="BP265" s="64"/>
    </row>
    <row r="266" spans="1:68" ht="15" hidden="1">
      <c r="A266" s="12">
        <v>5491</v>
      </c>
      <c r="B266" s="3" t="s">
        <v>278</v>
      </c>
      <c r="C266" s="3" t="s">
        <v>17</v>
      </c>
      <c r="D266" s="23" t="s">
        <v>18</v>
      </c>
      <c r="E266" s="14">
        <v>6</v>
      </c>
      <c r="F266" s="14">
        <v>779</v>
      </c>
      <c r="G266" s="4">
        <v>28354</v>
      </c>
      <c r="H266" s="10">
        <v>9</v>
      </c>
      <c r="I266" s="2" t="s">
        <v>15</v>
      </c>
      <c r="J266" s="2" t="s">
        <v>15</v>
      </c>
      <c r="K266" s="2" t="s">
        <v>14</v>
      </c>
      <c r="L266" s="1"/>
      <c r="M266" s="64"/>
      <c r="N266" s="64"/>
      <c r="O266" s="64"/>
      <c r="P266" s="64"/>
      <c r="Q266" s="64"/>
      <c r="R266" s="64"/>
      <c r="S266" s="64"/>
      <c r="T266" s="64"/>
      <c r="U266" s="30">
        <v>4353</v>
      </c>
      <c r="V266" s="31">
        <f>SUMIF('RawData'!A:A,Operative_Fabio_Mencio!U266,'RawData'!F:F)</f>
        <v>47</v>
      </c>
      <c r="W266" s="31"/>
      <c r="X266" s="31" t="b">
        <f t="shared" si="12"/>
        <v>0</v>
      </c>
      <c r="Y266" s="32"/>
      <c r="Z266" s="31"/>
      <c r="AA266" s="31">
        <v>4353</v>
      </c>
      <c r="AB266" s="31" t="str">
        <f>VLOOKUP(Operative_Fabio_Mencio!AA266,'RawData'!A:K,9,FALSE)</f>
        <v>No</v>
      </c>
      <c r="AC266" s="31"/>
      <c r="AD266" s="32"/>
      <c r="AE266" s="31">
        <v>4353</v>
      </c>
      <c r="AF266" s="34">
        <f>VLOOKUP(Operative_Fabio_Mencio!AA266,'RawData'!A:K,7,FALSE)</f>
        <v>25395</v>
      </c>
      <c r="AG266" s="35">
        <f t="shared" ca="1" si="13"/>
        <v>56</v>
      </c>
      <c r="AH266" s="35" t="b">
        <f t="shared" ca="1" si="14"/>
        <v>0</v>
      </c>
      <c r="AI266" s="31"/>
      <c r="AJ266" s="31"/>
      <c r="AK266" s="31"/>
      <c r="AL266" s="32"/>
      <c r="AM266" s="64"/>
      <c r="AN266" s="64"/>
      <c r="AO266" s="30">
        <v>3004</v>
      </c>
      <c r="AP266" s="35">
        <f>VLOOKUP(AO266,'RawData'!A:K,8,FALSE)</f>
        <v>4</v>
      </c>
      <c r="AQ266" s="45" t="str">
        <f>VLOOKUP(AO266,'RawData'!A:K,9,FALSE)</f>
        <v>Sì</v>
      </c>
      <c r="AR266" s="31"/>
      <c r="AS266" s="32"/>
      <c r="AT266" s="64"/>
      <c r="AU266" s="30">
        <v>3004</v>
      </c>
      <c r="AV266" s="31" t="str">
        <f>VLOOKUP(AU266,'RawData'!A:K,11)</f>
        <v>No</v>
      </c>
      <c r="AW266" s="31">
        <f>VLOOKUP(AU266,A:K,6,FALSE)</f>
        <v>614</v>
      </c>
      <c r="AX266" s="31"/>
      <c r="AY266" s="31"/>
      <c r="AZ266" s="32"/>
      <c r="BA266" s="64"/>
      <c r="BB266" s="64"/>
      <c r="BC266" s="30">
        <v>3004</v>
      </c>
      <c r="BD266" s="31" t="str">
        <f>VLOOKUP(BC266,'RawData'!A:K,11,FALSE)</f>
        <v>No</v>
      </c>
      <c r="BE266" s="31">
        <f>VLOOKUP(BC266,A:K,6,FALSE)</f>
        <v>614</v>
      </c>
      <c r="BF266" s="64"/>
      <c r="BG266" s="64"/>
      <c r="BH266" s="64"/>
      <c r="BI266" s="64"/>
      <c r="BJ266" s="64"/>
      <c r="BK266" s="64"/>
      <c r="BL266" s="64"/>
      <c r="BM266" s="68" t="s">
        <v>612</v>
      </c>
      <c r="BO266" s="64"/>
      <c r="BP266" s="64"/>
    </row>
    <row r="267" spans="1:68" ht="15" hidden="1">
      <c r="A267" s="12">
        <v>4233</v>
      </c>
      <c r="B267" s="3" t="s">
        <v>279</v>
      </c>
      <c r="C267" s="3" t="s">
        <v>41</v>
      </c>
      <c r="D267" s="23" t="s">
        <v>27</v>
      </c>
      <c r="E267" s="14">
        <v>5</v>
      </c>
      <c r="F267" s="14">
        <v>973</v>
      </c>
      <c r="G267" s="4">
        <v>30024</v>
      </c>
      <c r="H267" s="10">
        <v>6</v>
      </c>
      <c r="I267" s="2" t="s">
        <v>15</v>
      </c>
      <c r="J267" s="2" t="s">
        <v>15</v>
      </c>
      <c r="K267" s="2" t="s">
        <v>15</v>
      </c>
      <c r="L267" s="1"/>
      <c r="M267" s="64"/>
      <c r="N267" s="64"/>
      <c r="O267" s="64"/>
      <c r="P267" s="64"/>
      <c r="Q267" s="64"/>
      <c r="R267" s="64"/>
      <c r="S267" s="64"/>
      <c r="T267" s="64"/>
      <c r="U267" s="30">
        <v>3685</v>
      </c>
      <c r="V267" s="31">
        <f>SUMIF('RawData'!A:A,Operative_Fabio_Mencio!U267,'RawData'!F:F)</f>
        <v>317</v>
      </c>
      <c r="W267" s="31"/>
      <c r="X267" s="31" t="b">
        <f t="shared" si="12"/>
        <v>0</v>
      </c>
      <c r="Y267" s="32"/>
      <c r="Z267" s="31"/>
      <c r="AA267" s="31">
        <v>3685</v>
      </c>
      <c r="AB267" s="31" t="str">
        <f>VLOOKUP(Operative_Fabio_Mencio!AA267,'RawData'!A:K,9,FALSE)</f>
        <v>Sì</v>
      </c>
      <c r="AC267" s="31"/>
      <c r="AD267" s="32"/>
      <c r="AE267" s="31">
        <v>3685</v>
      </c>
      <c r="AF267" s="34">
        <f>VLOOKUP(Operative_Fabio_Mencio!AA267,'RawData'!A:K,7,FALSE)</f>
        <v>25825</v>
      </c>
      <c r="AG267" s="35">
        <f t="shared" ca="1" si="13"/>
        <v>55</v>
      </c>
      <c r="AH267" s="35" t="b">
        <f t="shared" ca="1" si="14"/>
        <v>0</v>
      </c>
      <c r="AI267" s="31"/>
      <c r="AJ267" s="31"/>
      <c r="AK267" s="31"/>
      <c r="AL267" s="32"/>
      <c r="AM267" s="64"/>
      <c r="AN267" s="64"/>
      <c r="AO267" s="30">
        <v>2330</v>
      </c>
      <c r="AP267" s="35">
        <f>VLOOKUP(AO267,'RawData'!A:K,8,FALSE)</f>
        <v>4</v>
      </c>
      <c r="AQ267" s="45" t="str">
        <f>VLOOKUP(AO267,'RawData'!A:K,9,FALSE)</f>
        <v>Sì</v>
      </c>
      <c r="AR267" s="31"/>
      <c r="AS267" s="32"/>
      <c r="AT267" s="64"/>
      <c r="AU267" s="30">
        <v>2330</v>
      </c>
      <c r="AV267" s="31" t="str">
        <f>VLOOKUP(AU267,'RawData'!A:K,11)</f>
        <v>Sì</v>
      </c>
      <c r="AW267" s="31">
        <f>VLOOKUP(AU267,A:K,6,FALSE)</f>
        <v>669</v>
      </c>
      <c r="AX267" s="31"/>
      <c r="AY267" s="31"/>
      <c r="AZ267" s="32"/>
      <c r="BA267" s="64"/>
      <c r="BB267" s="31"/>
      <c r="BC267" s="57">
        <v>2330</v>
      </c>
      <c r="BD267" s="58" t="str">
        <f>VLOOKUP(BC267,'RawData'!A:K,11,FALSE)</f>
        <v>No</v>
      </c>
      <c r="BE267" s="58">
        <f>VLOOKUP(BC267,A:K,6,FALSE)</f>
        <v>669</v>
      </c>
      <c r="BF267" s="58"/>
      <c r="BG267" s="58"/>
      <c r="BH267" s="58"/>
      <c r="BI267" s="59"/>
      <c r="BJ267" s="64"/>
      <c r="BK267" s="64"/>
      <c r="BL267" s="64"/>
      <c r="BM267" s="68" t="s">
        <v>613</v>
      </c>
      <c r="BO267" s="64"/>
      <c r="BP267" s="64"/>
    </row>
    <row r="268" spans="1:68" ht="15" hidden="1">
      <c r="A268" s="12">
        <v>4834</v>
      </c>
      <c r="B268" s="3" t="s">
        <v>280</v>
      </c>
      <c r="C268" s="3" t="s">
        <v>281</v>
      </c>
      <c r="D268" s="23" t="s">
        <v>44</v>
      </c>
      <c r="E268" s="14">
        <v>8</v>
      </c>
      <c r="F268" s="14">
        <v>274</v>
      </c>
      <c r="G268" s="4">
        <v>29561</v>
      </c>
      <c r="H268" s="10">
        <v>1</v>
      </c>
      <c r="I268" s="2" t="s">
        <v>15</v>
      </c>
      <c r="J268" s="2" t="s">
        <v>14</v>
      </c>
      <c r="K268" s="2" t="s">
        <v>14</v>
      </c>
      <c r="L268" s="1"/>
      <c r="M268" s="64"/>
      <c r="N268" s="64"/>
      <c r="O268" s="64"/>
      <c r="P268" s="64"/>
      <c r="Q268" s="64"/>
      <c r="R268" s="64"/>
      <c r="S268" s="64"/>
      <c r="T268" s="64"/>
      <c r="U268" s="30">
        <v>2795</v>
      </c>
      <c r="V268" s="31">
        <f>SUMIF('RawData'!A:A,Operative_Fabio_Mencio!U268,'RawData'!F:F)</f>
        <v>955</v>
      </c>
      <c r="W268" s="31"/>
      <c r="X268" s="31" t="b">
        <f t="shared" si="12"/>
        <v>1</v>
      </c>
      <c r="Y268" s="32"/>
      <c r="Z268" s="31"/>
      <c r="AA268" s="31">
        <v>2795</v>
      </c>
      <c r="AB268" s="31" t="str">
        <f>VLOOKUP(Operative_Fabio_Mencio!AA268,'RawData'!A:K,9,FALSE)</f>
        <v>No</v>
      </c>
      <c r="AC268" s="31"/>
      <c r="AD268" s="32"/>
      <c r="AE268" s="31">
        <v>2795</v>
      </c>
      <c r="AF268" s="34">
        <f>VLOOKUP(Operative_Fabio_Mencio!AA268,'RawData'!A:K,7,FALSE)</f>
        <v>25427</v>
      </c>
      <c r="AG268" s="35">
        <f t="shared" ca="1" si="13"/>
        <v>56</v>
      </c>
      <c r="AH268" s="35" t="b">
        <f t="shared" ca="1" si="14"/>
        <v>0</v>
      </c>
      <c r="AI268" s="31"/>
      <c r="AJ268" s="31"/>
      <c r="AK268" s="31"/>
      <c r="AL268" s="32"/>
      <c r="AM268" s="64"/>
      <c r="AN268" s="64"/>
      <c r="AO268" s="30">
        <v>4858</v>
      </c>
      <c r="AP268" s="35">
        <f>VLOOKUP(AO268,'RawData'!A:K,8,FALSE)</f>
        <v>8</v>
      </c>
      <c r="AQ268" s="45" t="str">
        <f>VLOOKUP(AO268,'RawData'!A:K,9,FALSE)</f>
        <v>Sì</v>
      </c>
      <c r="AR268" s="31"/>
      <c r="AS268" s="32"/>
      <c r="AT268" s="64"/>
      <c r="AU268" s="30">
        <v>4858</v>
      </c>
      <c r="AV268" s="31" t="str">
        <f>VLOOKUP(AU268,'RawData'!A:K,11)</f>
        <v>Sì</v>
      </c>
      <c r="AW268" s="31">
        <f>VLOOKUP(AU268,A:K,6,FALSE)</f>
        <v>149</v>
      </c>
      <c r="AX268" s="31"/>
      <c r="AY268" s="31"/>
      <c r="AZ268" s="32"/>
      <c r="BA268" s="64"/>
      <c r="BB268" s="64"/>
      <c r="BC268" s="30">
        <v>4858</v>
      </c>
      <c r="BD268" s="31" t="str">
        <f>VLOOKUP(BC268,'RawData'!A:K,11,FALSE)</f>
        <v>Sì</v>
      </c>
      <c r="BE268" s="31">
        <f>VLOOKUP(BC268,A:K,6,FALSE)</f>
        <v>149</v>
      </c>
      <c r="BF268" s="64"/>
      <c r="BG268" s="64"/>
      <c r="BH268" s="64"/>
      <c r="BI268" s="64"/>
      <c r="BJ268" s="64"/>
      <c r="BK268" s="64"/>
      <c r="BL268" s="64"/>
      <c r="BM268" s="68" t="s">
        <v>614</v>
      </c>
      <c r="BO268" s="64"/>
      <c r="BP268" s="64"/>
    </row>
    <row r="269" spans="1:68" ht="15" hidden="1">
      <c r="A269" s="12">
        <v>3068</v>
      </c>
      <c r="B269" s="3" t="s">
        <v>282</v>
      </c>
      <c r="C269" s="3" t="s">
        <v>140</v>
      </c>
      <c r="D269" s="23" t="s">
        <v>39</v>
      </c>
      <c r="E269" s="14">
        <v>4</v>
      </c>
      <c r="F269" s="14">
        <v>997</v>
      </c>
      <c r="G269" s="4">
        <v>23040</v>
      </c>
      <c r="H269" s="10">
        <v>4</v>
      </c>
      <c r="I269" s="2" t="s">
        <v>15</v>
      </c>
      <c r="J269" s="2" t="s">
        <v>15</v>
      </c>
      <c r="K269" s="2" t="s">
        <v>15</v>
      </c>
      <c r="L269" s="1"/>
      <c r="M269" s="64"/>
      <c r="N269" s="64"/>
      <c r="O269" s="64"/>
      <c r="P269" s="64"/>
      <c r="Q269" s="64"/>
      <c r="R269" s="64"/>
      <c r="S269" s="64"/>
      <c r="T269" s="64"/>
      <c r="U269" s="30">
        <v>2496</v>
      </c>
      <c r="V269" s="31">
        <f>SUMIF('RawData'!A:A,Operative_Fabio_Mencio!U269,'RawData'!F:F)</f>
        <v>314</v>
      </c>
      <c r="W269" s="31"/>
      <c r="X269" s="31" t="b">
        <f t="shared" si="12"/>
        <v>0</v>
      </c>
      <c r="Y269" s="32"/>
      <c r="Z269" s="31"/>
      <c r="AA269" s="31">
        <v>2496</v>
      </c>
      <c r="AB269" s="31" t="str">
        <f>VLOOKUP(Operative_Fabio_Mencio!AA269,'RawData'!A:K,9,FALSE)</f>
        <v>Sì</v>
      </c>
      <c r="AC269" s="31"/>
      <c r="AD269" s="32"/>
      <c r="AE269" s="31">
        <v>2496</v>
      </c>
      <c r="AF269" s="34">
        <f>VLOOKUP(Operative_Fabio_Mencio!AA269,'RawData'!A:K,7,FALSE)</f>
        <v>31141</v>
      </c>
      <c r="AG269" s="35">
        <f t="shared" ca="1" si="13"/>
        <v>41</v>
      </c>
      <c r="AH269" s="35" t="b">
        <f t="shared" ca="1" si="14"/>
        <v>0</v>
      </c>
      <c r="AI269" s="31"/>
      <c r="AJ269" s="31"/>
      <c r="AK269" s="31"/>
      <c r="AL269" s="32"/>
      <c r="AM269" s="64"/>
      <c r="AN269" s="64"/>
      <c r="AO269" s="30">
        <v>5256</v>
      </c>
      <c r="AP269" s="35">
        <f>VLOOKUP(AO269,'RawData'!A:K,8,FALSE)</f>
        <v>9</v>
      </c>
      <c r="AQ269" s="45" t="str">
        <f>VLOOKUP(AO269,'RawData'!A:K,9,FALSE)</f>
        <v>No</v>
      </c>
      <c r="AR269" s="31"/>
      <c r="AS269" s="32"/>
      <c r="AT269" s="64"/>
      <c r="AU269" s="30">
        <v>5256</v>
      </c>
      <c r="AV269" s="31" t="str">
        <f>VLOOKUP(AU269,'RawData'!A:K,11)</f>
        <v>Sì</v>
      </c>
      <c r="AW269" s="31">
        <f>VLOOKUP(AU269,A:K,6,FALSE)</f>
        <v>353</v>
      </c>
      <c r="AX269" s="31"/>
      <c r="AY269" s="31"/>
      <c r="AZ269" s="32"/>
      <c r="BA269" s="64"/>
      <c r="BB269" s="31"/>
      <c r="BC269" s="51">
        <v>5256</v>
      </c>
      <c r="BD269" s="60" t="str">
        <f>VLOOKUP(BC269,'RawData'!A:K,11,FALSE)</f>
        <v>No</v>
      </c>
      <c r="BE269" s="60">
        <f>VLOOKUP(BC269,A:K,6,FALSE)</f>
        <v>353</v>
      </c>
      <c r="BF269" s="60"/>
      <c r="BG269" s="60"/>
      <c r="BH269" s="60"/>
      <c r="BI269" s="52"/>
      <c r="BJ269" s="64"/>
      <c r="BK269" s="64"/>
      <c r="BL269" s="64"/>
      <c r="BM269" s="68" t="s">
        <v>615</v>
      </c>
      <c r="BO269" s="64"/>
      <c r="BP269" s="64"/>
    </row>
    <row r="270" spans="1:68" ht="15" hidden="1">
      <c r="A270" s="12">
        <v>5553</v>
      </c>
      <c r="B270" s="3" t="s">
        <v>283</v>
      </c>
      <c r="C270" s="3" t="s">
        <v>17</v>
      </c>
      <c r="D270" s="23" t="s">
        <v>18</v>
      </c>
      <c r="E270" s="14">
        <v>10</v>
      </c>
      <c r="F270" s="14">
        <v>628</v>
      </c>
      <c r="G270" s="4">
        <v>31500</v>
      </c>
      <c r="H270" s="10">
        <v>10</v>
      </c>
      <c r="I270" s="2" t="s">
        <v>15</v>
      </c>
      <c r="J270" s="2" t="s">
        <v>14</v>
      </c>
      <c r="K270" s="2" t="s">
        <v>15</v>
      </c>
      <c r="L270" s="1"/>
      <c r="M270" s="64"/>
      <c r="N270" s="64"/>
      <c r="O270" s="64"/>
      <c r="P270" s="64"/>
      <c r="Q270" s="64"/>
      <c r="R270" s="64"/>
      <c r="S270" s="64"/>
      <c r="T270" s="64"/>
      <c r="U270" s="30">
        <v>3004</v>
      </c>
      <c r="V270" s="31">
        <f>SUMIF('RawData'!A:A,Operative_Fabio_Mencio!U270,'RawData'!F:F)</f>
        <v>614</v>
      </c>
      <c r="W270" s="31"/>
      <c r="X270" s="31" t="b">
        <f t="shared" si="12"/>
        <v>1</v>
      </c>
      <c r="Y270" s="32"/>
      <c r="Z270" s="31"/>
      <c r="AA270" s="31">
        <v>3004</v>
      </c>
      <c r="AB270" s="31" t="str">
        <f>VLOOKUP(Operative_Fabio_Mencio!AA270,'RawData'!A:K,9,FALSE)</f>
        <v>Sì</v>
      </c>
      <c r="AC270" s="31"/>
      <c r="AD270" s="32"/>
      <c r="AE270" s="31">
        <v>3004</v>
      </c>
      <c r="AF270" s="34">
        <f>VLOOKUP(Operative_Fabio_Mencio!AA270,'RawData'!A:K,7,FALSE)</f>
        <v>31755</v>
      </c>
      <c r="AG270" s="35">
        <f t="shared" ca="1" si="13"/>
        <v>39</v>
      </c>
      <c r="AH270" s="35" t="b">
        <f t="shared" ca="1" si="14"/>
        <v>0</v>
      </c>
      <c r="AI270" s="31"/>
      <c r="AJ270" s="31"/>
      <c r="AK270" s="31"/>
      <c r="AL270" s="32"/>
      <c r="AM270" s="64"/>
      <c r="AN270" s="64"/>
      <c r="AO270" s="30">
        <v>3894</v>
      </c>
      <c r="AP270" s="35">
        <f>VLOOKUP(AO270,'RawData'!A:K,8,FALSE)</f>
        <v>1</v>
      </c>
      <c r="AQ270" s="45" t="str">
        <f>VLOOKUP(AO270,'RawData'!A:K,9,FALSE)</f>
        <v>Sì</v>
      </c>
      <c r="AR270" s="31"/>
      <c r="AS270" s="32"/>
      <c r="AT270" s="64"/>
      <c r="AU270" s="30">
        <v>3894</v>
      </c>
      <c r="AV270" s="31" t="str">
        <f>VLOOKUP(AU270,'RawData'!A:K,11)</f>
        <v>Sì</v>
      </c>
      <c r="AW270" s="31">
        <f>VLOOKUP(AU270,A:K,6,FALSE)</f>
        <v>121</v>
      </c>
      <c r="AX270" s="31"/>
      <c r="AY270" s="31"/>
      <c r="AZ270" s="32"/>
      <c r="BA270" s="64"/>
      <c r="BB270" s="31"/>
      <c r="BC270" s="53">
        <v>3894</v>
      </c>
      <c r="BD270" s="62" t="str">
        <f>VLOOKUP(BC270,'RawData'!A:K,11,FALSE)</f>
        <v>No</v>
      </c>
      <c r="BE270" s="62">
        <f>VLOOKUP(BC270,A:K,6,FALSE)</f>
        <v>121</v>
      </c>
      <c r="BF270" s="62"/>
      <c r="BG270" s="62"/>
      <c r="BH270" s="62"/>
      <c r="BI270" s="54"/>
      <c r="BJ270" s="64"/>
      <c r="BK270" s="64"/>
      <c r="BL270" s="64"/>
      <c r="BM270" s="68" t="s">
        <v>308</v>
      </c>
      <c r="BO270" s="64"/>
      <c r="BP270" s="64"/>
    </row>
    <row r="271" spans="1:68" ht="15" hidden="1">
      <c r="A271" s="12">
        <v>4699</v>
      </c>
      <c r="B271" s="3" t="s">
        <v>284</v>
      </c>
      <c r="C271" s="3" t="s">
        <v>17</v>
      </c>
      <c r="D271" s="23" t="s">
        <v>18</v>
      </c>
      <c r="E271" s="14">
        <v>13</v>
      </c>
      <c r="F271" s="14">
        <v>487</v>
      </c>
      <c r="G271" s="4">
        <v>34854</v>
      </c>
      <c r="H271" s="10">
        <v>2</v>
      </c>
      <c r="I271" s="2" t="s">
        <v>15</v>
      </c>
      <c r="J271" s="2" t="s">
        <v>14</v>
      </c>
      <c r="K271" s="2" t="s">
        <v>14</v>
      </c>
      <c r="L271" s="1"/>
      <c r="M271" s="64"/>
      <c r="N271" s="64"/>
      <c r="O271" s="64"/>
      <c r="P271" s="64"/>
      <c r="Q271" s="64"/>
      <c r="R271" s="64"/>
      <c r="S271" s="64"/>
      <c r="T271" s="64"/>
      <c r="U271" s="30">
        <v>2330</v>
      </c>
      <c r="V271" s="31">
        <f>SUMIF('RawData'!A:A,Operative_Fabio_Mencio!U271,'RawData'!F:F)</f>
        <v>669</v>
      </c>
      <c r="W271" s="31"/>
      <c r="X271" s="31" t="b">
        <f t="shared" si="12"/>
        <v>1</v>
      </c>
      <c r="Y271" s="32"/>
      <c r="Z271" s="31"/>
      <c r="AA271" s="31">
        <v>2330</v>
      </c>
      <c r="AB271" s="31" t="str">
        <f>VLOOKUP(Operative_Fabio_Mencio!AA271,'RawData'!A:K,9,FALSE)</f>
        <v>Sì</v>
      </c>
      <c r="AC271" s="31"/>
      <c r="AD271" s="32"/>
      <c r="AE271" s="31">
        <v>2330</v>
      </c>
      <c r="AF271" s="34">
        <f>VLOOKUP(Operative_Fabio_Mencio!AA271,'RawData'!A:K,7,FALSE)</f>
        <v>27006</v>
      </c>
      <c r="AG271" s="35">
        <f t="shared" ca="1" si="13"/>
        <v>52</v>
      </c>
      <c r="AH271" s="35" t="b">
        <f t="shared" ca="1" si="14"/>
        <v>0</v>
      </c>
      <c r="AI271" s="31"/>
      <c r="AJ271" s="31"/>
      <c r="AK271" s="31"/>
      <c r="AL271" s="32"/>
      <c r="AM271" s="64"/>
      <c r="AN271" s="64"/>
      <c r="AO271" s="30">
        <v>2500</v>
      </c>
      <c r="AP271" s="35">
        <f>VLOOKUP(AO271,'RawData'!A:K,8,FALSE)</f>
        <v>1</v>
      </c>
      <c r="AQ271" s="45" t="str">
        <f>VLOOKUP(AO271,'RawData'!A:K,9,FALSE)</f>
        <v>No</v>
      </c>
      <c r="AR271" s="31"/>
      <c r="AS271" s="32"/>
      <c r="AT271" s="64"/>
      <c r="AU271" s="30">
        <v>2500</v>
      </c>
      <c r="AV271" s="31" t="str">
        <f>VLOOKUP(AU271,'RawData'!A:K,11)</f>
        <v>No</v>
      </c>
      <c r="AW271" s="31">
        <f>VLOOKUP(AU271,A:K,6,FALSE)</f>
        <v>424</v>
      </c>
      <c r="AX271" s="31"/>
      <c r="AY271" s="31"/>
      <c r="AZ271" s="32"/>
      <c r="BA271" s="64"/>
      <c r="BB271" s="64"/>
      <c r="BC271" s="30">
        <v>2500</v>
      </c>
      <c r="BD271" s="31" t="str">
        <f>VLOOKUP(BC271,'RawData'!A:K,11,FALSE)</f>
        <v>No</v>
      </c>
      <c r="BE271" s="31">
        <f>VLOOKUP(BC271,A:K,6,FALSE)</f>
        <v>424</v>
      </c>
      <c r="BF271" s="64"/>
      <c r="BG271" s="64"/>
      <c r="BH271" s="64"/>
      <c r="BI271" s="64"/>
      <c r="BJ271" s="64"/>
      <c r="BK271" s="64"/>
      <c r="BL271" s="64"/>
      <c r="BM271" s="68" t="s">
        <v>616</v>
      </c>
      <c r="BO271" s="64"/>
      <c r="BP271" s="64"/>
    </row>
    <row r="272" spans="1:68" ht="15" hidden="1">
      <c r="A272" s="12">
        <v>5443</v>
      </c>
      <c r="B272" s="3" t="s">
        <v>285</v>
      </c>
      <c r="C272" s="3" t="s">
        <v>286</v>
      </c>
      <c r="D272" s="23" t="s">
        <v>78</v>
      </c>
      <c r="E272" s="14">
        <v>9</v>
      </c>
      <c r="F272" s="14">
        <v>190</v>
      </c>
      <c r="G272" s="4">
        <v>29642</v>
      </c>
      <c r="H272" s="10">
        <v>3</v>
      </c>
      <c r="I272" s="2" t="s">
        <v>14</v>
      </c>
      <c r="J272" s="2" t="s">
        <v>15</v>
      </c>
      <c r="K272" s="2" t="s">
        <v>14</v>
      </c>
      <c r="L272" s="1"/>
      <c r="M272" s="64"/>
      <c r="N272" s="64"/>
      <c r="O272" s="64"/>
      <c r="P272" s="64"/>
      <c r="Q272" s="64"/>
      <c r="R272" s="64"/>
      <c r="S272" s="64"/>
      <c r="T272" s="64"/>
      <c r="U272" s="30">
        <v>4858</v>
      </c>
      <c r="V272" s="31">
        <f>SUMIF('RawData'!A:A,Operative_Fabio_Mencio!U272,'RawData'!F:F)</f>
        <v>149</v>
      </c>
      <c r="W272" s="31"/>
      <c r="X272" s="31" t="b">
        <f t="shared" si="12"/>
        <v>0</v>
      </c>
      <c r="Y272" s="32"/>
      <c r="Z272" s="31"/>
      <c r="AA272" s="31">
        <v>4858</v>
      </c>
      <c r="AB272" s="31" t="str">
        <f>VLOOKUP(Operative_Fabio_Mencio!AA272,'RawData'!A:K,9,FALSE)</f>
        <v>Sì</v>
      </c>
      <c r="AC272" s="31"/>
      <c r="AD272" s="32"/>
      <c r="AE272" s="31">
        <v>4858</v>
      </c>
      <c r="AF272" s="34">
        <f>VLOOKUP(Operative_Fabio_Mencio!AA272,'RawData'!A:K,7,FALSE)</f>
        <v>28021</v>
      </c>
      <c r="AG272" s="35">
        <f t="shared" ca="1" si="13"/>
        <v>49</v>
      </c>
      <c r="AH272" s="35" t="b">
        <f t="shared" ca="1" si="14"/>
        <v>0</v>
      </c>
      <c r="AI272" s="31"/>
      <c r="AJ272" s="31"/>
      <c r="AK272" s="31"/>
      <c r="AL272" s="32"/>
      <c r="AM272" s="64"/>
      <c r="AN272" s="64"/>
      <c r="AO272" s="30">
        <v>3488</v>
      </c>
      <c r="AP272" s="35">
        <f>VLOOKUP(AO272,'RawData'!A:K,8,FALSE)</f>
        <v>8</v>
      </c>
      <c r="AQ272" s="45" t="str">
        <f>VLOOKUP(AO272,'RawData'!A:K,9,FALSE)</f>
        <v>No</v>
      </c>
      <c r="AR272" s="31"/>
      <c r="AS272" s="32"/>
      <c r="AT272" s="64"/>
      <c r="AU272" s="30">
        <v>3488</v>
      </c>
      <c r="AV272" s="31" t="str">
        <f>VLOOKUP(AU272,'RawData'!A:K,11)</f>
        <v>Sì</v>
      </c>
      <c r="AW272" s="31">
        <f>VLOOKUP(AU272,A:K,6,FALSE)</f>
        <v>677</v>
      </c>
      <c r="AX272" s="31"/>
      <c r="AY272" s="31"/>
      <c r="AZ272" s="32"/>
      <c r="BA272" s="64"/>
      <c r="BB272" s="64"/>
      <c r="BC272" s="30">
        <v>3488</v>
      </c>
      <c r="BD272" s="31" t="str">
        <f>VLOOKUP(BC272,'RawData'!A:K,11,FALSE)</f>
        <v>No</v>
      </c>
      <c r="BE272" s="31">
        <f>VLOOKUP(BC272,A:K,6,FALSE)</f>
        <v>677</v>
      </c>
      <c r="BF272" s="64"/>
      <c r="BG272" s="64"/>
      <c r="BH272" s="64"/>
      <c r="BI272" s="64"/>
      <c r="BJ272" s="64"/>
      <c r="BK272" s="64"/>
      <c r="BL272" s="64"/>
      <c r="BM272" s="68" t="s">
        <v>617</v>
      </c>
      <c r="BO272" s="64"/>
      <c r="BP272" s="64"/>
    </row>
    <row r="273" spans="1:68" ht="15" hidden="1">
      <c r="A273" s="12">
        <v>4246</v>
      </c>
      <c r="B273" s="3" t="s">
        <v>287</v>
      </c>
      <c r="C273" s="3" t="s">
        <v>155</v>
      </c>
      <c r="D273" s="23" t="s">
        <v>93</v>
      </c>
      <c r="E273" s="14">
        <v>6</v>
      </c>
      <c r="F273" s="14">
        <v>8</v>
      </c>
      <c r="G273" s="4">
        <v>24103</v>
      </c>
      <c r="H273" s="10">
        <v>7</v>
      </c>
      <c r="I273" s="2" t="s">
        <v>14</v>
      </c>
      <c r="J273" s="2" t="s">
        <v>15</v>
      </c>
      <c r="K273" s="2" t="s">
        <v>14</v>
      </c>
      <c r="L273" s="1"/>
      <c r="M273" s="64"/>
      <c r="N273" s="64"/>
      <c r="O273" s="64"/>
      <c r="P273" s="64"/>
      <c r="Q273" s="64"/>
      <c r="R273" s="64"/>
      <c r="S273" s="64"/>
      <c r="T273" s="64"/>
      <c r="U273" s="30">
        <v>5256</v>
      </c>
      <c r="V273" s="31">
        <f>SUMIF('RawData'!A:A,Operative_Fabio_Mencio!U273,'RawData'!F:F)</f>
        <v>353</v>
      </c>
      <c r="W273" s="31"/>
      <c r="X273" s="31" t="b">
        <f t="shared" si="12"/>
        <v>0</v>
      </c>
      <c r="Y273" s="32"/>
      <c r="Z273" s="31"/>
      <c r="AA273" s="31">
        <v>5256</v>
      </c>
      <c r="AB273" s="31" t="str">
        <f>VLOOKUP(Operative_Fabio_Mencio!AA273,'RawData'!A:K,9,FALSE)</f>
        <v>No</v>
      </c>
      <c r="AC273" s="31"/>
      <c r="AD273" s="32"/>
      <c r="AE273" s="31">
        <v>5256</v>
      </c>
      <c r="AF273" s="34">
        <f>VLOOKUP(Operative_Fabio_Mencio!AA273,'RawData'!A:K,7,FALSE)</f>
        <v>23160</v>
      </c>
      <c r="AG273" s="35">
        <f t="shared" ca="1" si="13"/>
        <v>63</v>
      </c>
      <c r="AH273" s="35" t="b">
        <f t="shared" ca="1" si="14"/>
        <v>0</v>
      </c>
      <c r="AI273" s="31"/>
      <c r="AJ273" s="31"/>
      <c r="AK273" s="31"/>
      <c r="AL273" s="32"/>
      <c r="AM273" s="64"/>
      <c r="AN273" s="64"/>
      <c r="AO273" s="30">
        <v>4622</v>
      </c>
      <c r="AP273" s="35">
        <f>VLOOKUP(AO273,'RawData'!A:K,8,FALSE)</f>
        <v>10</v>
      </c>
      <c r="AQ273" s="45" t="str">
        <f>VLOOKUP(AO273,'RawData'!A:K,9,FALSE)</f>
        <v>No</v>
      </c>
      <c r="AR273" s="31"/>
      <c r="AS273" s="32"/>
      <c r="AT273" s="64"/>
      <c r="AU273" s="30">
        <v>4622</v>
      </c>
      <c r="AV273" s="31" t="str">
        <f>VLOOKUP(AU273,'RawData'!A:K,11)</f>
        <v>No</v>
      </c>
      <c r="AW273" s="31">
        <f>VLOOKUP(AU273,A:K,6,FALSE)</f>
        <v>909</v>
      </c>
      <c r="AX273" s="31"/>
      <c r="AY273" s="31"/>
      <c r="AZ273" s="32"/>
      <c r="BA273" s="64"/>
      <c r="BB273" s="64"/>
      <c r="BC273" s="30">
        <v>4622</v>
      </c>
      <c r="BD273" s="31" t="str">
        <f>VLOOKUP(BC273,'RawData'!A:K,11,FALSE)</f>
        <v>No</v>
      </c>
      <c r="BE273" s="31">
        <f>VLOOKUP(BC273,A:K,6,FALSE)</f>
        <v>909</v>
      </c>
      <c r="BF273" s="64"/>
      <c r="BG273" s="64"/>
      <c r="BH273" s="64"/>
      <c r="BI273" s="64"/>
      <c r="BJ273" s="64"/>
      <c r="BK273" s="64"/>
      <c r="BL273" s="64"/>
      <c r="BM273" s="68" t="s">
        <v>618</v>
      </c>
      <c r="BO273" s="64"/>
      <c r="BP273" s="64"/>
    </row>
    <row r="274" spans="1:68" ht="15" hidden="1">
      <c r="A274" s="12">
        <v>4353</v>
      </c>
      <c r="B274" s="3" t="s">
        <v>288</v>
      </c>
      <c r="C274" s="3" t="s">
        <v>12</v>
      </c>
      <c r="D274" s="23" t="s">
        <v>13</v>
      </c>
      <c r="E274" s="14">
        <v>13</v>
      </c>
      <c r="F274" s="14">
        <v>47</v>
      </c>
      <c r="G274" s="4">
        <v>25395</v>
      </c>
      <c r="H274" s="10">
        <v>4</v>
      </c>
      <c r="I274" s="2" t="s">
        <v>14</v>
      </c>
      <c r="J274" s="2" t="s">
        <v>15</v>
      </c>
      <c r="K274" s="2" t="s">
        <v>15</v>
      </c>
      <c r="L274" s="1"/>
      <c r="M274" s="64"/>
      <c r="N274" s="64"/>
      <c r="O274" s="64"/>
      <c r="P274" s="64"/>
      <c r="Q274" s="64"/>
      <c r="R274" s="64"/>
      <c r="S274" s="64"/>
      <c r="T274" s="64"/>
      <c r="U274" s="30">
        <v>3894</v>
      </c>
      <c r="V274" s="31">
        <f>SUMIF('RawData'!A:A,Operative_Fabio_Mencio!U274,'RawData'!F:F)</f>
        <v>121</v>
      </c>
      <c r="W274" s="31"/>
      <c r="X274" s="31" t="b">
        <f t="shared" si="12"/>
        <v>0</v>
      </c>
      <c r="Y274" s="32"/>
      <c r="Z274" s="31"/>
      <c r="AA274" s="31">
        <v>3894</v>
      </c>
      <c r="AB274" s="31" t="str">
        <f>VLOOKUP(Operative_Fabio_Mencio!AA274,'RawData'!A:K,9,FALSE)</f>
        <v>Sì</v>
      </c>
      <c r="AC274" s="31"/>
      <c r="AD274" s="32"/>
      <c r="AE274" s="31">
        <v>3894</v>
      </c>
      <c r="AF274" s="34">
        <f>VLOOKUP(Operative_Fabio_Mencio!AA274,'RawData'!A:K,7,FALSE)</f>
        <v>27270</v>
      </c>
      <c r="AG274" s="35">
        <f t="shared" ca="1" si="13"/>
        <v>51</v>
      </c>
      <c r="AH274" s="35" t="b">
        <f t="shared" ca="1" si="14"/>
        <v>0</v>
      </c>
      <c r="AI274" s="31"/>
      <c r="AJ274" s="31"/>
      <c r="AK274" s="31"/>
      <c r="AL274" s="32"/>
      <c r="AM274" s="64"/>
      <c r="AN274" s="64"/>
      <c r="AO274" s="30">
        <v>2891</v>
      </c>
      <c r="AP274" s="35">
        <f>VLOOKUP(AO274,'RawData'!A:K,8,FALSE)</f>
        <v>9</v>
      </c>
      <c r="AQ274" s="45" t="str">
        <f>VLOOKUP(AO274,'RawData'!A:K,9,FALSE)</f>
        <v>Sì</v>
      </c>
      <c r="AR274" s="31"/>
      <c r="AS274" s="32"/>
      <c r="AT274" s="64"/>
      <c r="AU274" s="30">
        <v>2891</v>
      </c>
      <c r="AV274" s="31" t="str">
        <f>VLOOKUP(AU274,'RawData'!A:K,11)</f>
        <v>No</v>
      </c>
      <c r="AW274" s="31">
        <f>VLOOKUP(AU274,A:K,6,FALSE)</f>
        <v>517</v>
      </c>
      <c r="AX274" s="31"/>
      <c r="AY274" s="31"/>
      <c r="AZ274" s="32"/>
      <c r="BA274" s="64"/>
      <c r="BB274" s="31"/>
      <c r="BC274" s="57">
        <v>2891</v>
      </c>
      <c r="BD274" s="58" t="str">
        <f>VLOOKUP(BC274,'RawData'!A:K,11,FALSE)</f>
        <v>Sì</v>
      </c>
      <c r="BE274" s="58">
        <f>VLOOKUP(BC274,A:K,6,FALSE)</f>
        <v>517</v>
      </c>
      <c r="BF274" s="58"/>
      <c r="BG274" s="58"/>
      <c r="BH274" s="58"/>
      <c r="BI274" s="59"/>
      <c r="BJ274" s="64"/>
      <c r="BK274" s="64"/>
      <c r="BL274" s="64"/>
      <c r="BM274" s="68" t="s">
        <v>619</v>
      </c>
      <c r="BO274" s="64"/>
      <c r="BP274" s="64"/>
    </row>
    <row r="275" spans="1:68" ht="15" hidden="1">
      <c r="A275" s="12">
        <v>3700</v>
      </c>
      <c r="B275" s="3" t="s">
        <v>289</v>
      </c>
      <c r="C275" s="3" t="s">
        <v>23</v>
      </c>
      <c r="D275" s="23" t="s">
        <v>24</v>
      </c>
      <c r="E275" s="14">
        <v>5</v>
      </c>
      <c r="F275" s="14">
        <v>757</v>
      </c>
      <c r="G275" s="4">
        <v>21106</v>
      </c>
      <c r="H275" s="10">
        <v>3</v>
      </c>
      <c r="I275" s="2" t="s">
        <v>14</v>
      </c>
      <c r="J275" s="2" t="s">
        <v>15</v>
      </c>
      <c r="K275" s="2" t="s">
        <v>14</v>
      </c>
      <c r="L275" s="1"/>
      <c r="M275" s="64"/>
      <c r="N275" s="64"/>
      <c r="O275" s="64"/>
      <c r="P275" s="64"/>
      <c r="Q275" s="64"/>
      <c r="R275" s="64"/>
      <c r="S275" s="64"/>
      <c r="T275" s="64"/>
      <c r="U275" s="30">
        <v>2500</v>
      </c>
      <c r="V275" s="31">
        <f>SUMIF('RawData'!A:A,Operative_Fabio_Mencio!U275,'RawData'!F:F)</f>
        <v>424</v>
      </c>
      <c r="W275" s="31"/>
      <c r="X275" s="31" t="b">
        <f t="shared" si="12"/>
        <v>0</v>
      </c>
      <c r="Y275" s="32"/>
      <c r="Z275" s="31"/>
      <c r="AA275" s="31">
        <v>2500</v>
      </c>
      <c r="AB275" s="31" t="str">
        <f>VLOOKUP(Operative_Fabio_Mencio!AA275,'RawData'!A:K,9,FALSE)</f>
        <v>No</v>
      </c>
      <c r="AC275" s="31"/>
      <c r="AD275" s="32"/>
      <c r="AE275" s="31">
        <v>2500</v>
      </c>
      <c r="AF275" s="34">
        <f>VLOOKUP(Operative_Fabio_Mencio!AA275,'RawData'!A:K,7,FALSE)</f>
        <v>27642</v>
      </c>
      <c r="AG275" s="35">
        <f t="shared" ca="1" si="13"/>
        <v>50</v>
      </c>
      <c r="AH275" s="35" t="b">
        <f t="shared" ca="1" si="14"/>
        <v>0</v>
      </c>
      <c r="AI275" s="31"/>
      <c r="AJ275" s="31"/>
      <c r="AK275" s="31"/>
      <c r="AL275" s="32"/>
      <c r="AM275" s="64"/>
      <c r="AN275" s="64"/>
      <c r="AO275" s="30">
        <v>4981</v>
      </c>
      <c r="AP275" s="35">
        <f>VLOOKUP(AO275,'RawData'!A:K,8,FALSE)</f>
        <v>8</v>
      </c>
      <c r="AQ275" s="45" t="str">
        <f>VLOOKUP(AO275,'RawData'!A:K,9,FALSE)</f>
        <v>No</v>
      </c>
      <c r="AR275" s="31"/>
      <c r="AS275" s="32"/>
      <c r="AT275" s="64"/>
      <c r="AU275" s="30">
        <v>4981</v>
      </c>
      <c r="AV275" s="31" t="str">
        <f>VLOOKUP(AU275,'RawData'!A:K,11)</f>
        <v>Sì</v>
      </c>
      <c r="AW275" s="31">
        <f>VLOOKUP(AU275,A:K,6,FALSE)</f>
        <v>136</v>
      </c>
      <c r="AX275" s="31"/>
      <c r="AY275" s="31"/>
      <c r="AZ275" s="32"/>
      <c r="BA275" s="64"/>
      <c r="BB275" s="64"/>
      <c r="BC275" s="30">
        <v>4981</v>
      </c>
      <c r="BD275" s="31" t="str">
        <f>VLOOKUP(BC275,'RawData'!A:K,11,FALSE)</f>
        <v>No</v>
      </c>
      <c r="BE275" s="31">
        <f>VLOOKUP(BC275,A:K,6,FALSE)</f>
        <v>136</v>
      </c>
      <c r="BF275" s="64"/>
      <c r="BG275" s="64"/>
      <c r="BH275" s="64"/>
      <c r="BI275" s="64"/>
      <c r="BJ275" s="64"/>
      <c r="BK275" s="64"/>
      <c r="BL275" s="64"/>
      <c r="BM275" s="68" t="s">
        <v>620</v>
      </c>
      <c r="BO275" s="64"/>
      <c r="BP275" s="64"/>
    </row>
    <row r="276" spans="1:68" ht="15" hidden="1">
      <c r="A276" s="12">
        <v>3685</v>
      </c>
      <c r="B276" s="3" t="s">
        <v>290</v>
      </c>
      <c r="C276" s="3" t="s">
        <v>23</v>
      </c>
      <c r="D276" s="23" t="s">
        <v>24</v>
      </c>
      <c r="E276" s="14">
        <v>7</v>
      </c>
      <c r="F276" s="14">
        <v>317</v>
      </c>
      <c r="G276" s="4">
        <v>25825</v>
      </c>
      <c r="H276" s="10">
        <v>9</v>
      </c>
      <c r="I276" s="2" t="s">
        <v>15</v>
      </c>
      <c r="J276" s="2" t="s">
        <v>15</v>
      </c>
      <c r="K276" s="2" t="s">
        <v>14</v>
      </c>
      <c r="L276" s="1"/>
      <c r="M276" s="64"/>
      <c r="N276" s="64"/>
      <c r="O276" s="64"/>
      <c r="P276" s="64"/>
      <c r="Q276" s="64"/>
      <c r="R276" s="64"/>
      <c r="S276" s="64"/>
      <c r="T276" s="64"/>
      <c r="U276" s="30">
        <v>3488</v>
      </c>
      <c r="V276" s="31">
        <f>SUMIF('RawData'!A:A,Operative_Fabio_Mencio!U276,'RawData'!F:F)</f>
        <v>677</v>
      </c>
      <c r="W276" s="31"/>
      <c r="X276" s="31" t="b">
        <f t="shared" si="12"/>
        <v>1</v>
      </c>
      <c r="Y276" s="32"/>
      <c r="Z276" s="31"/>
      <c r="AA276" s="31">
        <v>3488</v>
      </c>
      <c r="AB276" s="31" t="str">
        <f>VLOOKUP(Operative_Fabio_Mencio!AA276,'RawData'!A:K,9,FALSE)</f>
        <v>No</v>
      </c>
      <c r="AC276" s="31"/>
      <c r="AD276" s="32"/>
      <c r="AE276" s="31">
        <v>3488</v>
      </c>
      <c r="AF276" s="34">
        <f>VLOOKUP(Operative_Fabio_Mencio!AA276,'RawData'!A:K,7,FALSE)</f>
        <v>27366</v>
      </c>
      <c r="AG276" s="35">
        <f t="shared" ca="1" si="13"/>
        <v>51</v>
      </c>
      <c r="AH276" s="35" t="b">
        <f t="shared" ca="1" si="14"/>
        <v>0</v>
      </c>
      <c r="AI276" s="31"/>
      <c r="AJ276" s="31"/>
      <c r="AK276" s="31"/>
      <c r="AL276" s="32"/>
      <c r="AM276" s="64"/>
      <c r="AN276" s="64"/>
      <c r="AO276" s="30">
        <v>3383</v>
      </c>
      <c r="AP276" s="35">
        <f>VLOOKUP(AO276,'RawData'!A:K,8,FALSE)</f>
        <v>8</v>
      </c>
      <c r="AQ276" s="45" t="str">
        <f>VLOOKUP(AO276,'RawData'!A:K,9,FALSE)</f>
        <v>Sì</v>
      </c>
      <c r="AR276" s="31"/>
      <c r="AS276" s="32"/>
      <c r="AT276" s="64"/>
      <c r="AU276" s="30">
        <v>3383</v>
      </c>
      <c r="AV276" s="31" t="str">
        <f>VLOOKUP(AU276,'RawData'!A:K,11)</f>
        <v>Sì</v>
      </c>
      <c r="AW276" s="31">
        <f>VLOOKUP(AU276,A:K,6,FALSE)</f>
        <v>854</v>
      </c>
      <c r="AX276" s="31"/>
      <c r="AY276" s="31"/>
      <c r="AZ276" s="32"/>
      <c r="BA276" s="64"/>
      <c r="BB276" s="64"/>
      <c r="BC276" s="30">
        <v>3383</v>
      </c>
      <c r="BD276" s="31" t="str">
        <f>VLOOKUP(BC276,'RawData'!A:K,11,FALSE)</f>
        <v>Sì</v>
      </c>
      <c r="BE276" s="31">
        <f>VLOOKUP(BC276,A:K,6,FALSE)</f>
        <v>854</v>
      </c>
      <c r="BF276" s="64"/>
      <c r="BG276" s="64"/>
      <c r="BH276" s="64"/>
      <c r="BI276" s="64"/>
      <c r="BJ276" s="64"/>
      <c r="BK276" s="64"/>
      <c r="BL276" s="64"/>
      <c r="BM276" s="68" t="s">
        <v>621</v>
      </c>
      <c r="BO276" s="64"/>
      <c r="BP276" s="64"/>
    </row>
    <row r="277" spans="1:68" ht="15" hidden="1">
      <c r="A277" s="12">
        <v>2509</v>
      </c>
      <c r="B277" s="3" t="s">
        <v>291</v>
      </c>
      <c r="C277" s="3" t="s">
        <v>26</v>
      </c>
      <c r="D277" s="23" t="s">
        <v>27</v>
      </c>
      <c r="E277" s="14">
        <v>8</v>
      </c>
      <c r="F277" s="14">
        <v>19</v>
      </c>
      <c r="G277" s="4">
        <v>33392</v>
      </c>
      <c r="H277" s="10">
        <v>6</v>
      </c>
      <c r="I277" s="2" t="s">
        <v>14</v>
      </c>
      <c r="J277" s="2" t="s">
        <v>15</v>
      </c>
      <c r="K277" s="2" t="s">
        <v>14</v>
      </c>
      <c r="L277" s="1"/>
      <c r="M277" s="64"/>
      <c r="N277" s="64"/>
      <c r="O277" s="64"/>
      <c r="P277" s="64"/>
      <c r="Q277" s="64"/>
      <c r="R277" s="64"/>
      <c r="S277" s="64"/>
      <c r="T277" s="64"/>
      <c r="U277" s="30">
        <v>4622</v>
      </c>
      <c r="V277" s="31">
        <f>SUMIF('RawData'!A:A,Operative_Fabio_Mencio!U277,'RawData'!F:F)</f>
        <v>909</v>
      </c>
      <c r="W277" s="31"/>
      <c r="X277" s="31" t="b">
        <f t="shared" si="12"/>
        <v>1</v>
      </c>
      <c r="Y277" s="32"/>
      <c r="Z277" s="31"/>
      <c r="AA277" s="31">
        <v>4622</v>
      </c>
      <c r="AB277" s="31" t="str">
        <f>VLOOKUP(Operative_Fabio_Mencio!AA277,'RawData'!A:K,9,FALSE)</f>
        <v>No</v>
      </c>
      <c r="AC277" s="31"/>
      <c r="AD277" s="32"/>
      <c r="AE277" s="31">
        <v>4622</v>
      </c>
      <c r="AF277" s="34">
        <f>VLOOKUP(Operative_Fabio_Mencio!AA277,'RawData'!A:K,7,FALSE)</f>
        <v>32184</v>
      </c>
      <c r="AG277" s="35">
        <f t="shared" ca="1" si="13"/>
        <v>38</v>
      </c>
      <c r="AH277" s="35" t="b">
        <f t="shared" ca="1" si="14"/>
        <v>0</v>
      </c>
      <c r="AI277" s="31"/>
      <c r="AJ277" s="31"/>
      <c r="AK277" s="31"/>
      <c r="AL277" s="32"/>
      <c r="AM277" s="64"/>
      <c r="AN277" s="64"/>
      <c r="AO277" s="30">
        <v>4173</v>
      </c>
      <c r="AP277" s="35">
        <f>VLOOKUP(AO277,'RawData'!A:K,8,FALSE)</f>
        <v>8</v>
      </c>
      <c r="AQ277" s="45" t="str">
        <f>VLOOKUP(AO277,'RawData'!A:K,9,FALSE)</f>
        <v>Sì</v>
      </c>
      <c r="AR277" s="31"/>
      <c r="AS277" s="32"/>
      <c r="AT277" s="64"/>
      <c r="AU277" s="30">
        <v>4173</v>
      </c>
      <c r="AV277" s="31" t="str">
        <f>VLOOKUP(AU277,'RawData'!A:K,11)</f>
        <v>Sì</v>
      </c>
      <c r="AW277" s="31">
        <f>VLOOKUP(AU277,A:K,6,FALSE)</f>
        <v>951</v>
      </c>
      <c r="AX277" s="31"/>
      <c r="AY277" s="31"/>
      <c r="AZ277" s="32"/>
      <c r="BA277" s="64"/>
      <c r="BB277" s="64"/>
      <c r="BC277" s="30">
        <v>4173</v>
      </c>
      <c r="BD277" s="31" t="str">
        <f>VLOOKUP(BC277,'RawData'!A:K,11,FALSE)</f>
        <v>No</v>
      </c>
      <c r="BE277" s="31">
        <f>VLOOKUP(BC277,A:K,6,FALSE)</f>
        <v>951</v>
      </c>
      <c r="BF277" s="64"/>
      <c r="BG277" s="64"/>
      <c r="BH277" s="64"/>
      <c r="BI277" s="64"/>
      <c r="BJ277" s="64"/>
      <c r="BK277" s="64"/>
      <c r="BL277" s="64"/>
      <c r="BM277" s="68" t="s">
        <v>622</v>
      </c>
      <c r="BO277" s="64"/>
      <c r="BP277" s="64"/>
    </row>
    <row r="278" spans="1:68" ht="15" hidden="1">
      <c r="A278" s="12">
        <v>2795</v>
      </c>
      <c r="B278" s="3" t="s">
        <v>292</v>
      </c>
      <c r="C278" s="3" t="s">
        <v>133</v>
      </c>
      <c r="D278" s="23" t="s">
        <v>24</v>
      </c>
      <c r="E278" s="14">
        <v>6</v>
      </c>
      <c r="F278" s="14">
        <v>955</v>
      </c>
      <c r="G278" s="4">
        <v>25427</v>
      </c>
      <c r="H278" s="10">
        <v>8</v>
      </c>
      <c r="I278" s="2" t="s">
        <v>14</v>
      </c>
      <c r="J278" s="2" t="s">
        <v>15</v>
      </c>
      <c r="K278" s="2" t="s">
        <v>14</v>
      </c>
      <c r="L278" s="1"/>
      <c r="M278" s="64"/>
      <c r="N278" s="64"/>
      <c r="O278" s="64"/>
      <c r="P278" s="64"/>
      <c r="Q278" s="64"/>
      <c r="R278" s="64"/>
      <c r="S278" s="64"/>
      <c r="T278" s="64"/>
      <c r="U278" s="30">
        <v>2891</v>
      </c>
      <c r="V278" s="31">
        <f>SUMIF('RawData'!A:A,Operative_Fabio_Mencio!U278,'RawData'!F:F)</f>
        <v>517</v>
      </c>
      <c r="W278" s="31"/>
      <c r="X278" s="31" t="b">
        <f t="shared" si="12"/>
        <v>1</v>
      </c>
      <c r="Y278" s="32"/>
      <c r="Z278" s="31"/>
      <c r="AA278" s="31">
        <v>2891</v>
      </c>
      <c r="AB278" s="31" t="str">
        <f>VLOOKUP(Operative_Fabio_Mencio!AA278,'RawData'!A:K,9,FALSE)</f>
        <v>Sì</v>
      </c>
      <c r="AC278" s="31"/>
      <c r="AD278" s="32"/>
      <c r="AE278" s="31">
        <v>2891</v>
      </c>
      <c r="AF278" s="34">
        <f>VLOOKUP(Operative_Fabio_Mencio!AA278,'RawData'!A:K,7,FALSE)</f>
        <v>23346</v>
      </c>
      <c r="AG278" s="35">
        <f t="shared" ca="1" si="13"/>
        <v>62</v>
      </c>
      <c r="AH278" s="35" t="b">
        <f t="shared" ca="1" si="14"/>
        <v>0</v>
      </c>
      <c r="AI278" s="31"/>
      <c r="AJ278" s="31"/>
      <c r="AK278" s="31"/>
      <c r="AL278" s="32"/>
      <c r="AM278" s="64"/>
      <c r="AN278" s="64"/>
      <c r="AO278" s="30">
        <v>2810</v>
      </c>
      <c r="AP278" s="35">
        <f>VLOOKUP(AO278,'RawData'!A:K,8,FALSE)</f>
        <v>10</v>
      </c>
      <c r="AQ278" s="45" t="str">
        <f>VLOOKUP(AO278,'RawData'!A:K,9,FALSE)</f>
        <v>No</v>
      </c>
      <c r="AR278" s="31"/>
      <c r="AS278" s="32"/>
      <c r="AT278" s="64"/>
      <c r="AU278" s="30">
        <v>2810</v>
      </c>
      <c r="AV278" s="31" t="str">
        <f>VLOOKUP(AU278,'RawData'!A:K,11)</f>
        <v>No</v>
      </c>
      <c r="AW278" s="31">
        <f>VLOOKUP(AU278,A:K,6,FALSE)</f>
        <v>466</v>
      </c>
      <c r="AX278" s="31"/>
      <c r="AY278" s="31"/>
      <c r="AZ278" s="32"/>
      <c r="BA278" s="64"/>
      <c r="BB278" s="64"/>
      <c r="BC278" s="30">
        <v>2810</v>
      </c>
      <c r="BD278" s="31" t="str">
        <f>VLOOKUP(BC278,'RawData'!A:K,11,FALSE)</f>
        <v>No</v>
      </c>
      <c r="BE278" s="31">
        <f>VLOOKUP(BC278,A:K,6,FALSE)</f>
        <v>466</v>
      </c>
      <c r="BF278" s="64"/>
      <c r="BG278" s="64"/>
      <c r="BH278" s="64"/>
      <c r="BI278" s="64"/>
      <c r="BJ278" s="64"/>
      <c r="BK278" s="64"/>
      <c r="BL278" s="64"/>
      <c r="BM278" s="68" t="s">
        <v>623</v>
      </c>
      <c r="BO278" s="64"/>
      <c r="BP278" s="64"/>
    </row>
    <row r="279" spans="1:68" ht="15" hidden="1">
      <c r="A279" s="12">
        <v>2496</v>
      </c>
      <c r="B279" s="3" t="s">
        <v>293</v>
      </c>
      <c r="C279" s="3" t="s">
        <v>84</v>
      </c>
      <c r="D279" s="23" t="s">
        <v>21</v>
      </c>
      <c r="E279" s="14">
        <v>9</v>
      </c>
      <c r="F279" s="14">
        <v>314</v>
      </c>
      <c r="G279" s="4">
        <v>31141</v>
      </c>
      <c r="H279" s="10">
        <v>4</v>
      </c>
      <c r="I279" s="2" t="s">
        <v>15</v>
      </c>
      <c r="J279" s="2" t="s">
        <v>15</v>
      </c>
      <c r="K279" s="2" t="s">
        <v>14</v>
      </c>
      <c r="L279" s="1"/>
      <c r="M279" s="64"/>
      <c r="N279" s="64"/>
      <c r="O279" s="64"/>
      <c r="P279" s="64"/>
      <c r="Q279" s="64"/>
      <c r="R279" s="64"/>
      <c r="S279" s="64"/>
      <c r="T279" s="64"/>
      <c r="U279" s="30">
        <v>4981</v>
      </c>
      <c r="V279" s="31">
        <f>SUMIF('RawData'!A:A,Operative_Fabio_Mencio!U279,'RawData'!F:F)</f>
        <v>136</v>
      </c>
      <c r="W279" s="31"/>
      <c r="X279" s="31" t="b">
        <f t="shared" si="12"/>
        <v>0</v>
      </c>
      <c r="Y279" s="32"/>
      <c r="Z279" s="31"/>
      <c r="AA279" s="31">
        <v>4981</v>
      </c>
      <c r="AB279" s="31" t="str">
        <f>VLOOKUP(Operative_Fabio_Mencio!AA279,'RawData'!A:K,9,FALSE)</f>
        <v>No</v>
      </c>
      <c r="AC279" s="31"/>
      <c r="AD279" s="32"/>
      <c r="AE279" s="31">
        <v>4981</v>
      </c>
      <c r="AF279" s="34">
        <f>VLOOKUP(Operative_Fabio_Mencio!AA279,'RawData'!A:K,7,FALSE)</f>
        <v>24661</v>
      </c>
      <c r="AG279" s="35">
        <f t="shared" ca="1" si="13"/>
        <v>58</v>
      </c>
      <c r="AH279" s="35" t="b">
        <f t="shared" ca="1" si="14"/>
        <v>0</v>
      </c>
      <c r="AI279" s="31"/>
      <c r="AJ279" s="31"/>
      <c r="AK279" s="31"/>
      <c r="AL279" s="32"/>
      <c r="AM279" s="64"/>
      <c r="AN279" s="64"/>
      <c r="AO279" s="30">
        <v>2382</v>
      </c>
      <c r="AP279" s="35">
        <f>VLOOKUP(AO279,'RawData'!A:K,8,FALSE)</f>
        <v>10</v>
      </c>
      <c r="AQ279" s="45" t="str">
        <f>VLOOKUP(AO279,'RawData'!A:K,9,FALSE)</f>
        <v>No</v>
      </c>
      <c r="AR279" s="31"/>
      <c r="AS279" s="32"/>
      <c r="AT279" s="64"/>
      <c r="AU279" s="30">
        <v>2382</v>
      </c>
      <c r="AV279" s="31" t="str">
        <f>VLOOKUP(AU279,'RawData'!A:K,11)</f>
        <v>Sì</v>
      </c>
      <c r="AW279" s="31">
        <f>VLOOKUP(AU279,A:K,6,FALSE)</f>
        <v>391</v>
      </c>
      <c r="AX279" s="31"/>
      <c r="AY279" s="31"/>
      <c r="AZ279" s="32"/>
      <c r="BA279" s="64"/>
      <c r="BB279" s="64"/>
      <c r="BC279" s="30">
        <v>2382</v>
      </c>
      <c r="BD279" s="31" t="str">
        <f>VLOOKUP(BC279,'RawData'!A:K,11,FALSE)</f>
        <v>Sì</v>
      </c>
      <c r="BE279" s="31">
        <f>VLOOKUP(BC279,A:K,6,FALSE)</f>
        <v>391</v>
      </c>
      <c r="BF279" s="64"/>
      <c r="BG279" s="64"/>
      <c r="BH279" s="64"/>
      <c r="BI279" s="64"/>
      <c r="BJ279" s="64"/>
      <c r="BK279" s="64"/>
      <c r="BL279" s="64"/>
      <c r="BM279" s="68" t="s">
        <v>624</v>
      </c>
      <c r="BO279" s="64"/>
      <c r="BP279" s="64"/>
    </row>
    <row r="280" spans="1:68" ht="15" hidden="1">
      <c r="A280" s="12">
        <v>3004</v>
      </c>
      <c r="B280" s="3" t="s">
        <v>294</v>
      </c>
      <c r="C280" s="3" t="s">
        <v>20</v>
      </c>
      <c r="D280" s="23" t="s">
        <v>21</v>
      </c>
      <c r="E280" s="14">
        <v>3</v>
      </c>
      <c r="F280" s="14">
        <v>614</v>
      </c>
      <c r="G280" s="4">
        <v>31755</v>
      </c>
      <c r="H280" s="10">
        <v>4</v>
      </c>
      <c r="I280" s="2" t="s">
        <v>15</v>
      </c>
      <c r="J280" s="2" t="s">
        <v>14</v>
      </c>
      <c r="K280" s="2" t="s">
        <v>14</v>
      </c>
      <c r="L280" s="1"/>
      <c r="M280" s="64"/>
      <c r="N280" s="64"/>
      <c r="O280" s="64"/>
      <c r="P280" s="64"/>
      <c r="Q280" s="64"/>
      <c r="R280" s="64"/>
      <c r="S280" s="64"/>
      <c r="T280" s="64"/>
      <c r="U280" s="30">
        <v>3383</v>
      </c>
      <c r="V280" s="31">
        <f>SUMIF('RawData'!A:A,Operative_Fabio_Mencio!U280,'RawData'!F:F)</f>
        <v>854</v>
      </c>
      <c r="W280" s="31"/>
      <c r="X280" s="31" t="b">
        <f t="shared" si="12"/>
        <v>1</v>
      </c>
      <c r="Y280" s="32"/>
      <c r="Z280" s="31"/>
      <c r="AA280" s="31">
        <v>3383</v>
      </c>
      <c r="AB280" s="31" t="str">
        <f>VLOOKUP(Operative_Fabio_Mencio!AA280,'RawData'!A:K,9,FALSE)</f>
        <v>Sì</v>
      </c>
      <c r="AC280" s="31"/>
      <c r="AD280" s="32"/>
      <c r="AE280" s="31">
        <v>3383</v>
      </c>
      <c r="AF280" s="34">
        <f>VLOOKUP(Operative_Fabio_Mencio!AA280,'RawData'!A:K,7,FALSE)</f>
        <v>33666</v>
      </c>
      <c r="AG280" s="35">
        <f t="shared" ca="1" si="13"/>
        <v>34</v>
      </c>
      <c r="AH280" s="35" t="b">
        <f t="shared" ca="1" si="14"/>
        <v>0</v>
      </c>
      <c r="AI280" s="31"/>
      <c r="AJ280" s="31"/>
      <c r="AK280" s="31"/>
      <c r="AL280" s="32"/>
      <c r="AM280" s="64"/>
      <c r="AN280" s="64"/>
      <c r="AO280" s="30">
        <v>3811</v>
      </c>
      <c r="AP280" s="35">
        <f>VLOOKUP(AO280,'RawData'!A:K,8,FALSE)</f>
        <v>8</v>
      </c>
      <c r="AQ280" s="45" t="str">
        <f>VLOOKUP(AO280,'RawData'!A:K,9,FALSE)</f>
        <v>No</v>
      </c>
      <c r="AR280" s="31"/>
      <c r="AS280" s="32"/>
      <c r="AT280" s="64"/>
      <c r="AU280" s="30">
        <v>3811</v>
      </c>
      <c r="AV280" s="31" t="str">
        <f>VLOOKUP(AU280,'RawData'!A:K,11)</f>
        <v>Sì</v>
      </c>
      <c r="AW280" s="31">
        <f>VLOOKUP(AU280,A:K,6,FALSE)</f>
        <v>992</v>
      </c>
      <c r="AX280" s="31"/>
      <c r="AY280" s="31"/>
      <c r="AZ280" s="32"/>
      <c r="BA280" s="64"/>
      <c r="BB280" s="64"/>
      <c r="BC280" s="30">
        <v>3811</v>
      </c>
      <c r="BD280" s="31" t="str">
        <f>VLOOKUP(BC280,'RawData'!A:K,11,FALSE)</f>
        <v>No</v>
      </c>
      <c r="BE280" s="31">
        <f>VLOOKUP(BC280,A:K,6,FALSE)</f>
        <v>992</v>
      </c>
      <c r="BF280" s="64"/>
      <c r="BG280" s="64"/>
      <c r="BH280" s="64"/>
      <c r="BI280" s="64"/>
      <c r="BJ280" s="64"/>
      <c r="BK280" s="64"/>
      <c r="BL280" s="64"/>
      <c r="BM280" s="68" t="s">
        <v>625</v>
      </c>
      <c r="BO280" s="64"/>
      <c r="BP280" s="64"/>
    </row>
    <row r="281" spans="1:68" ht="15" hidden="1">
      <c r="A281" s="12">
        <v>2330</v>
      </c>
      <c r="B281" s="3" t="s">
        <v>295</v>
      </c>
      <c r="C281" s="3" t="s">
        <v>82</v>
      </c>
      <c r="D281" s="23" t="s">
        <v>33</v>
      </c>
      <c r="E281" s="14">
        <v>9</v>
      </c>
      <c r="F281" s="14">
        <v>669</v>
      </c>
      <c r="G281" s="4">
        <v>27006</v>
      </c>
      <c r="H281" s="10">
        <v>4</v>
      </c>
      <c r="I281" s="2" t="s">
        <v>15</v>
      </c>
      <c r="J281" s="2" t="s">
        <v>14</v>
      </c>
      <c r="K281" s="2" t="s">
        <v>14</v>
      </c>
      <c r="L281" s="1"/>
      <c r="M281" s="64"/>
      <c r="N281" s="64"/>
      <c r="O281" s="64"/>
      <c r="P281" s="64"/>
      <c r="Q281" s="64"/>
      <c r="R281" s="64"/>
      <c r="S281" s="64"/>
      <c r="T281" s="64"/>
      <c r="U281" s="30">
        <v>4173</v>
      </c>
      <c r="V281" s="31">
        <f>SUMIF('RawData'!A:A,Operative_Fabio_Mencio!U281,'RawData'!F:F)</f>
        <v>951</v>
      </c>
      <c r="W281" s="31"/>
      <c r="X281" s="31" t="b">
        <f t="shared" si="12"/>
        <v>1</v>
      </c>
      <c r="Y281" s="32"/>
      <c r="Z281" s="31"/>
      <c r="AA281" s="31">
        <v>4173</v>
      </c>
      <c r="AB281" s="31" t="str">
        <f>VLOOKUP(Operative_Fabio_Mencio!AA281,'RawData'!A:K,9,FALSE)</f>
        <v>Sì</v>
      </c>
      <c r="AC281" s="31"/>
      <c r="AD281" s="32"/>
      <c r="AE281" s="31">
        <v>4173</v>
      </c>
      <c r="AF281" s="34">
        <f>VLOOKUP(Operative_Fabio_Mencio!AA281,'RawData'!A:K,7,FALSE)</f>
        <v>22743</v>
      </c>
      <c r="AG281" s="35">
        <f t="shared" ca="1" si="13"/>
        <v>64</v>
      </c>
      <c r="AH281" s="35" t="b">
        <f t="shared" ca="1" si="14"/>
        <v>0</v>
      </c>
      <c r="AI281" s="31"/>
      <c r="AJ281" s="31"/>
      <c r="AK281" s="31"/>
      <c r="AL281" s="32"/>
      <c r="AM281" s="64"/>
      <c r="AN281" s="64"/>
      <c r="AO281" s="30">
        <v>3341</v>
      </c>
      <c r="AP281" s="35">
        <f>VLOOKUP(AO281,'RawData'!A:K,8,FALSE)</f>
        <v>5</v>
      </c>
      <c r="AQ281" s="45" t="str">
        <f>VLOOKUP(AO281,'RawData'!A:K,9,FALSE)</f>
        <v>Sì</v>
      </c>
      <c r="AR281" s="31"/>
      <c r="AS281" s="32"/>
      <c r="AT281" s="64"/>
      <c r="AU281" s="30">
        <v>3341</v>
      </c>
      <c r="AV281" s="31" t="str">
        <f>VLOOKUP(AU281,'RawData'!A:K,11)</f>
        <v>Sì</v>
      </c>
      <c r="AW281" s="31">
        <f>VLOOKUP(AU281,A:K,6,FALSE)</f>
        <v>600</v>
      </c>
      <c r="AX281" s="31"/>
      <c r="AY281" s="31"/>
      <c r="AZ281" s="32"/>
      <c r="BA281" s="64"/>
      <c r="BB281" s="64"/>
      <c r="BC281" s="30">
        <v>3341</v>
      </c>
      <c r="BD281" s="31" t="str">
        <f>VLOOKUP(BC281,'RawData'!A:K,11,FALSE)</f>
        <v>Sì</v>
      </c>
      <c r="BE281" s="31">
        <f>VLOOKUP(BC281,A:K,6,FALSE)</f>
        <v>600</v>
      </c>
      <c r="BF281" s="64"/>
      <c r="BG281" s="64"/>
      <c r="BH281" s="64"/>
      <c r="BI281" s="64"/>
      <c r="BJ281" s="64"/>
      <c r="BK281" s="64"/>
      <c r="BL281" s="64"/>
      <c r="BM281" s="68" t="s">
        <v>626</v>
      </c>
      <c r="BO281" s="64"/>
      <c r="BP281" s="64"/>
    </row>
    <row r="282" spans="1:68" ht="15" hidden="1">
      <c r="A282" s="12">
        <v>4858</v>
      </c>
      <c r="B282" s="3" t="s">
        <v>296</v>
      </c>
      <c r="C282" s="3" t="s">
        <v>297</v>
      </c>
      <c r="D282" s="23" t="s">
        <v>53</v>
      </c>
      <c r="E282" s="14">
        <v>7</v>
      </c>
      <c r="F282" s="14">
        <v>149</v>
      </c>
      <c r="G282" s="4">
        <v>28021</v>
      </c>
      <c r="H282" s="10">
        <v>8</v>
      </c>
      <c r="I282" s="2" t="s">
        <v>15</v>
      </c>
      <c r="J282" s="2" t="s">
        <v>14</v>
      </c>
      <c r="K282" s="2" t="s">
        <v>15</v>
      </c>
      <c r="L282" s="1"/>
      <c r="M282" s="64"/>
      <c r="N282" s="64"/>
      <c r="O282" s="64"/>
      <c r="P282" s="64"/>
      <c r="Q282" s="64"/>
      <c r="R282" s="64"/>
      <c r="S282" s="64"/>
      <c r="T282" s="64"/>
      <c r="U282" s="30">
        <v>2810</v>
      </c>
      <c r="V282" s="31">
        <f>SUMIF('RawData'!A:A,Operative_Fabio_Mencio!U282,'RawData'!F:F)</f>
        <v>466</v>
      </c>
      <c r="W282" s="31"/>
      <c r="X282" s="31" t="b">
        <f t="shared" si="12"/>
        <v>0</v>
      </c>
      <c r="Y282" s="32"/>
      <c r="Z282" s="31"/>
      <c r="AA282" s="31">
        <v>2810</v>
      </c>
      <c r="AB282" s="31" t="str">
        <f>VLOOKUP(Operative_Fabio_Mencio!AA282,'RawData'!A:K,9,FALSE)</f>
        <v>No</v>
      </c>
      <c r="AC282" s="31"/>
      <c r="AD282" s="32"/>
      <c r="AE282" s="31">
        <v>2810</v>
      </c>
      <c r="AF282" s="34">
        <f>VLOOKUP(Operative_Fabio_Mencio!AA282,'RawData'!A:K,7,FALSE)</f>
        <v>34187</v>
      </c>
      <c r="AG282" s="35">
        <f t="shared" ca="1" si="13"/>
        <v>32</v>
      </c>
      <c r="AH282" s="35" t="b">
        <f t="shared" ca="1" si="14"/>
        <v>0</v>
      </c>
      <c r="AI282" s="31"/>
      <c r="AJ282" s="31"/>
      <c r="AK282" s="31"/>
      <c r="AL282" s="32"/>
      <c r="AM282" s="64"/>
      <c r="AN282" s="64"/>
      <c r="AO282" s="30">
        <v>4636</v>
      </c>
      <c r="AP282" s="35">
        <f>VLOOKUP(AO282,'RawData'!A:K,8,FALSE)</f>
        <v>7</v>
      </c>
      <c r="AQ282" s="45" t="str">
        <f>VLOOKUP(AO282,'RawData'!A:K,9,FALSE)</f>
        <v>No</v>
      </c>
      <c r="AR282" s="31"/>
      <c r="AS282" s="32"/>
      <c r="AT282" s="64"/>
      <c r="AU282" s="30">
        <v>4636</v>
      </c>
      <c r="AV282" s="31" t="str">
        <f>VLOOKUP(AU282,'RawData'!A:K,11)</f>
        <v>Sì</v>
      </c>
      <c r="AW282" s="31">
        <f>VLOOKUP(AU282,A:K,6,FALSE)</f>
        <v>335</v>
      </c>
      <c r="AX282" s="31"/>
      <c r="AY282" s="31"/>
      <c r="AZ282" s="32"/>
      <c r="BA282" s="64"/>
      <c r="BB282" s="57"/>
      <c r="BC282" s="57">
        <v>4636</v>
      </c>
      <c r="BD282" s="58" t="str">
        <f>VLOOKUP(BC282,'RawData'!A:K,11,FALSE)</f>
        <v>Sì</v>
      </c>
      <c r="BE282" s="58">
        <f>VLOOKUP(BC282,A:K,6,FALSE)</f>
        <v>335</v>
      </c>
      <c r="BF282" s="58"/>
      <c r="BG282" s="58"/>
      <c r="BH282" s="58"/>
      <c r="BI282" s="59"/>
      <c r="BJ282" s="64"/>
      <c r="BK282" s="64"/>
      <c r="BL282" s="64"/>
      <c r="BM282" s="68" t="s">
        <v>627</v>
      </c>
      <c r="BO282" s="64"/>
      <c r="BP282" s="64"/>
    </row>
    <row r="283" spans="1:68" ht="15" hidden="1">
      <c r="A283" s="12">
        <v>5256</v>
      </c>
      <c r="B283" s="3" t="s">
        <v>298</v>
      </c>
      <c r="C283" s="3" t="s">
        <v>32</v>
      </c>
      <c r="D283" s="23" t="s">
        <v>33</v>
      </c>
      <c r="E283" s="14">
        <v>14</v>
      </c>
      <c r="F283" s="14">
        <v>353</v>
      </c>
      <c r="G283" s="4">
        <v>23160</v>
      </c>
      <c r="H283" s="10">
        <v>9</v>
      </c>
      <c r="I283" s="2" t="s">
        <v>14</v>
      </c>
      <c r="J283" s="2" t="s">
        <v>14</v>
      </c>
      <c r="K283" s="2" t="s">
        <v>14</v>
      </c>
      <c r="L283" s="1"/>
      <c r="M283" s="64"/>
      <c r="N283" s="64"/>
      <c r="O283" s="64"/>
      <c r="P283" s="64"/>
      <c r="Q283" s="64"/>
      <c r="R283" s="64"/>
      <c r="S283" s="64"/>
      <c r="T283" s="64"/>
      <c r="U283" s="30">
        <v>2382</v>
      </c>
      <c r="V283" s="31">
        <f>SUMIF('RawData'!A:A,Operative_Fabio_Mencio!U283,'RawData'!F:F)</f>
        <v>391</v>
      </c>
      <c r="W283" s="31"/>
      <c r="X283" s="31" t="b">
        <f t="shared" si="12"/>
        <v>0</v>
      </c>
      <c r="Y283" s="32"/>
      <c r="Z283" s="31"/>
      <c r="AA283" s="31">
        <v>2382</v>
      </c>
      <c r="AB283" s="31" t="str">
        <f>VLOOKUP(Operative_Fabio_Mencio!AA283,'RawData'!A:K,9,FALSE)</f>
        <v>No</v>
      </c>
      <c r="AC283" s="31"/>
      <c r="AD283" s="32"/>
      <c r="AE283" s="31">
        <v>2382</v>
      </c>
      <c r="AF283" s="34">
        <f>VLOOKUP(Operative_Fabio_Mencio!AA283,'RawData'!A:K,7,FALSE)</f>
        <v>34346</v>
      </c>
      <c r="AG283" s="35">
        <f t="shared" ca="1" si="13"/>
        <v>32</v>
      </c>
      <c r="AH283" s="35" t="b">
        <f t="shared" ca="1" si="14"/>
        <v>0</v>
      </c>
      <c r="AI283" s="31"/>
      <c r="AJ283" s="31"/>
      <c r="AK283" s="31"/>
      <c r="AL283" s="32"/>
      <c r="AM283" s="64"/>
      <c r="AN283" s="64"/>
      <c r="AO283" s="30">
        <v>2731</v>
      </c>
      <c r="AP283" s="35">
        <f>VLOOKUP(AO283,'RawData'!A:K,8,FALSE)</f>
        <v>4</v>
      </c>
      <c r="AQ283" s="45" t="str">
        <f>VLOOKUP(AO283,'RawData'!A:K,9,FALSE)</f>
        <v>No</v>
      </c>
      <c r="AR283" s="31"/>
      <c r="AS283" s="32"/>
      <c r="AT283" s="64"/>
      <c r="AU283" s="30">
        <v>2731</v>
      </c>
      <c r="AV283" s="31" t="str">
        <f>VLOOKUP(AU283,'RawData'!A:K,11)</f>
        <v>No</v>
      </c>
      <c r="AW283" s="31">
        <f>VLOOKUP(AU283,A:K,6,FALSE)</f>
        <v>245</v>
      </c>
      <c r="AX283" s="31"/>
      <c r="AY283" s="31"/>
      <c r="AZ283" s="32"/>
      <c r="BA283" s="64"/>
      <c r="BB283" s="64"/>
      <c r="BC283" s="30">
        <v>2731</v>
      </c>
      <c r="BD283" s="31" t="str">
        <f>VLOOKUP(BC283,'RawData'!A:K,11,FALSE)</f>
        <v>No</v>
      </c>
      <c r="BE283" s="31">
        <f>VLOOKUP(BC283,A:K,6,FALSE)</f>
        <v>245</v>
      </c>
      <c r="BF283" s="64"/>
      <c r="BG283" s="64"/>
      <c r="BH283" s="64"/>
      <c r="BI283" s="64"/>
      <c r="BJ283" s="64"/>
      <c r="BK283" s="64"/>
      <c r="BL283" s="64"/>
      <c r="BM283" s="68" t="s">
        <v>628</v>
      </c>
      <c r="BO283" s="64"/>
      <c r="BP283" s="64"/>
    </row>
    <row r="284" spans="1:68" ht="15" hidden="1">
      <c r="A284" s="12">
        <v>3894</v>
      </c>
      <c r="B284" s="3" t="s">
        <v>299</v>
      </c>
      <c r="C284" s="3" t="s">
        <v>300</v>
      </c>
      <c r="D284" s="23" t="s">
        <v>44</v>
      </c>
      <c r="E284" s="14">
        <v>11</v>
      </c>
      <c r="F284" s="14">
        <v>121</v>
      </c>
      <c r="G284" s="4">
        <v>27270</v>
      </c>
      <c r="H284" s="10">
        <v>1</v>
      </c>
      <c r="I284" s="2" t="s">
        <v>15</v>
      </c>
      <c r="J284" s="2" t="s">
        <v>15</v>
      </c>
      <c r="K284" s="2" t="s">
        <v>14</v>
      </c>
      <c r="L284" s="1"/>
      <c r="M284" s="64"/>
      <c r="N284" s="64"/>
      <c r="O284" s="64"/>
      <c r="P284" s="64"/>
      <c r="Q284" s="64"/>
      <c r="R284" s="64"/>
      <c r="S284" s="64"/>
      <c r="T284" s="64"/>
      <c r="U284" s="30">
        <v>3811</v>
      </c>
      <c r="V284" s="31">
        <f>SUMIF('RawData'!A:A,Operative_Fabio_Mencio!U284,'RawData'!F:F)</f>
        <v>992</v>
      </c>
      <c r="W284" s="31"/>
      <c r="X284" s="31" t="b">
        <f t="shared" si="12"/>
        <v>1</v>
      </c>
      <c r="Y284" s="32"/>
      <c r="Z284" s="31"/>
      <c r="AA284" s="31">
        <v>3811</v>
      </c>
      <c r="AB284" s="31" t="str">
        <f>VLOOKUP(Operative_Fabio_Mencio!AA284,'RawData'!A:K,9,FALSE)</f>
        <v>No</v>
      </c>
      <c r="AC284" s="31"/>
      <c r="AD284" s="32"/>
      <c r="AE284" s="31">
        <v>3811</v>
      </c>
      <c r="AF284" s="34">
        <f>VLOOKUP(Operative_Fabio_Mencio!AA284,'RawData'!A:K,7,FALSE)</f>
        <v>24098</v>
      </c>
      <c r="AG284" s="35">
        <f t="shared" ca="1" si="13"/>
        <v>60</v>
      </c>
      <c r="AH284" s="35" t="b">
        <f t="shared" ca="1" si="14"/>
        <v>0</v>
      </c>
      <c r="AI284" s="31"/>
      <c r="AJ284" s="31"/>
      <c r="AK284" s="31"/>
      <c r="AL284" s="32"/>
      <c r="AM284" s="64"/>
      <c r="AN284" s="64"/>
      <c r="AO284" s="30">
        <v>4071</v>
      </c>
      <c r="AP284" s="35">
        <f>VLOOKUP(AO284,'RawData'!A:K,8,FALSE)</f>
        <v>9</v>
      </c>
      <c r="AQ284" s="45" t="str">
        <f>VLOOKUP(AO284,'RawData'!A:K,9,FALSE)</f>
        <v>No</v>
      </c>
      <c r="AR284" s="31"/>
      <c r="AS284" s="32"/>
      <c r="AT284" s="64"/>
      <c r="AU284" s="30">
        <v>4071</v>
      </c>
      <c r="AV284" s="31" t="str">
        <f>VLOOKUP(AU284,'RawData'!A:K,11)</f>
        <v>Sì</v>
      </c>
      <c r="AW284" s="31">
        <f>VLOOKUP(AU284,A:K,6,FALSE)</f>
        <v>784</v>
      </c>
      <c r="AX284" s="31"/>
      <c r="AY284" s="31"/>
      <c r="AZ284" s="32"/>
      <c r="BA284" s="64"/>
      <c r="BB284" s="64"/>
      <c r="BC284" s="30">
        <v>4071</v>
      </c>
      <c r="BD284" s="31" t="str">
        <f>VLOOKUP(BC284,'RawData'!A:K,11,FALSE)</f>
        <v>No</v>
      </c>
      <c r="BE284" s="31">
        <f>VLOOKUP(BC284,A:K,6,FALSE)</f>
        <v>784</v>
      </c>
      <c r="BF284" s="64"/>
      <c r="BG284" s="64"/>
      <c r="BH284" s="64"/>
      <c r="BI284" s="64"/>
      <c r="BJ284" s="64"/>
      <c r="BK284" s="64"/>
      <c r="BL284" s="64"/>
      <c r="BM284" s="68" t="s">
        <v>629</v>
      </c>
      <c r="BO284" s="64"/>
      <c r="BP284" s="64"/>
    </row>
    <row r="285" spans="1:68" ht="15" hidden="1">
      <c r="A285" s="12">
        <v>2500</v>
      </c>
      <c r="B285" s="3" t="s">
        <v>301</v>
      </c>
      <c r="C285" s="3" t="s">
        <v>86</v>
      </c>
      <c r="D285" s="23" t="s">
        <v>33</v>
      </c>
      <c r="E285" s="14">
        <v>13</v>
      </c>
      <c r="F285" s="14">
        <v>424</v>
      </c>
      <c r="G285" s="4">
        <v>27642</v>
      </c>
      <c r="H285" s="10">
        <v>1</v>
      </c>
      <c r="I285" s="2" t="s">
        <v>14</v>
      </c>
      <c r="J285" s="2" t="s">
        <v>14</v>
      </c>
      <c r="K285" s="2" t="s">
        <v>14</v>
      </c>
      <c r="L285" s="1"/>
      <c r="M285" s="64"/>
      <c r="N285" s="64"/>
      <c r="O285" s="64"/>
      <c r="P285" s="64"/>
      <c r="Q285" s="64"/>
      <c r="R285" s="64"/>
      <c r="S285" s="64"/>
      <c r="T285" s="64"/>
      <c r="U285" s="30">
        <v>3341</v>
      </c>
      <c r="V285" s="31">
        <f>SUMIF('RawData'!A:A,Operative_Fabio_Mencio!U285,'RawData'!F:F)</f>
        <v>600</v>
      </c>
      <c r="W285" s="31"/>
      <c r="X285" s="31" t="b">
        <f t="shared" si="12"/>
        <v>1</v>
      </c>
      <c r="Y285" s="32"/>
      <c r="Z285" s="31"/>
      <c r="AA285" s="31">
        <v>3341</v>
      </c>
      <c r="AB285" s="31" t="str">
        <f>VLOOKUP(Operative_Fabio_Mencio!AA285,'RawData'!A:K,9,FALSE)</f>
        <v>Sì</v>
      </c>
      <c r="AC285" s="31"/>
      <c r="AD285" s="32"/>
      <c r="AE285" s="31">
        <v>3341</v>
      </c>
      <c r="AF285" s="34">
        <f>VLOOKUP(Operative_Fabio_Mencio!AA285,'RawData'!A:K,7,FALSE)</f>
        <v>30205</v>
      </c>
      <c r="AG285" s="35">
        <f t="shared" ca="1" si="13"/>
        <v>43</v>
      </c>
      <c r="AH285" s="35" t="b">
        <f t="shared" ca="1" si="14"/>
        <v>0</v>
      </c>
      <c r="AI285" s="31"/>
      <c r="AJ285" s="31"/>
      <c r="AK285" s="31"/>
      <c r="AL285" s="32"/>
      <c r="AM285" s="64"/>
      <c r="AN285" s="64"/>
      <c r="AO285" s="30">
        <v>4333</v>
      </c>
      <c r="AP285" s="35">
        <f>VLOOKUP(AO285,'RawData'!A:K,8,FALSE)</f>
        <v>7</v>
      </c>
      <c r="AQ285" s="45" t="str">
        <f>VLOOKUP(AO285,'RawData'!A:K,9,FALSE)</f>
        <v>No</v>
      </c>
      <c r="AR285" s="31"/>
      <c r="AS285" s="32"/>
      <c r="AT285" s="64"/>
      <c r="AU285" s="30">
        <v>4333</v>
      </c>
      <c r="AV285" s="31" t="str">
        <f>VLOOKUP(AU285,'RawData'!A:K,11)</f>
        <v>Sì</v>
      </c>
      <c r="AW285" s="31">
        <f>VLOOKUP(AU285,A:K,6,FALSE)</f>
        <v>295</v>
      </c>
      <c r="AX285" s="31"/>
      <c r="AY285" s="31"/>
      <c r="AZ285" s="32"/>
      <c r="BA285" s="64"/>
      <c r="BB285" s="64"/>
      <c r="BC285" s="30">
        <v>4333</v>
      </c>
      <c r="BD285" s="31" t="str">
        <f>VLOOKUP(BC285,'RawData'!A:K,11,FALSE)</f>
        <v>Sì</v>
      </c>
      <c r="BE285" s="31">
        <f>VLOOKUP(BC285,A:K,6,FALSE)</f>
        <v>295</v>
      </c>
      <c r="BF285" s="64"/>
      <c r="BG285" s="64"/>
      <c r="BH285" s="64"/>
      <c r="BI285" s="64"/>
      <c r="BJ285" s="64"/>
      <c r="BK285" s="64"/>
      <c r="BL285" s="64"/>
      <c r="BM285" s="68" t="s">
        <v>630</v>
      </c>
      <c r="BO285" s="64"/>
      <c r="BP285" s="64"/>
    </row>
    <row r="286" spans="1:68" ht="15" hidden="1">
      <c r="A286" s="12">
        <v>3488</v>
      </c>
      <c r="B286" s="3" t="s">
        <v>302</v>
      </c>
      <c r="C286" s="3" t="s">
        <v>244</v>
      </c>
      <c r="D286" s="23" t="s">
        <v>64</v>
      </c>
      <c r="E286" s="14">
        <v>11</v>
      </c>
      <c r="F286" s="14">
        <v>677</v>
      </c>
      <c r="G286" s="4">
        <v>27366</v>
      </c>
      <c r="H286" s="10">
        <v>8</v>
      </c>
      <c r="I286" s="2" t="s">
        <v>14</v>
      </c>
      <c r="J286" s="2" t="s">
        <v>14</v>
      </c>
      <c r="K286" s="2" t="s">
        <v>14</v>
      </c>
      <c r="L286" s="1"/>
      <c r="M286" s="64"/>
      <c r="N286" s="64"/>
      <c r="O286" s="64"/>
      <c r="P286" s="64"/>
      <c r="Q286" s="64"/>
      <c r="R286" s="64"/>
      <c r="S286" s="64"/>
      <c r="T286" s="64"/>
      <c r="U286" s="30">
        <v>4636</v>
      </c>
      <c r="V286" s="31">
        <f>SUMIF('RawData'!A:A,Operative_Fabio_Mencio!U286,'RawData'!F:F)</f>
        <v>335</v>
      </c>
      <c r="W286" s="31"/>
      <c r="X286" s="31" t="b">
        <f t="shared" si="12"/>
        <v>0</v>
      </c>
      <c r="Y286" s="32"/>
      <c r="Z286" s="31"/>
      <c r="AA286" s="31">
        <v>4636</v>
      </c>
      <c r="AB286" s="31" t="str">
        <f>VLOOKUP(Operative_Fabio_Mencio!AA286,'RawData'!A:K,9,FALSE)</f>
        <v>No</v>
      </c>
      <c r="AC286" s="31"/>
      <c r="AD286" s="32"/>
      <c r="AE286" s="31">
        <v>4636</v>
      </c>
      <c r="AF286" s="34">
        <f>VLOOKUP(Operative_Fabio_Mencio!AA286,'RawData'!A:K,7,FALSE)</f>
        <v>22298</v>
      </c>
      <c r="AG286" s="35">
        <f t="shared" ca="1" si="13"/>
        <v>65</v>
      </c>
      <c r="AH286" s="35" t="b">
        <f t="shared" ca="1" si="14"/>
        <v>0</v>
      </c>
      <c r="AI286" s="31"/>
      <c r="AJ286" s="31"/>
      <c r="AK286" s="31"/>
      <c r="AL286" s="32"/>
      <c r="AM286" s="64"/>
      <c r="AN286" s="64"/>
      <c r="AO286" s="30">
        <v>0</v>
      </c>
      <c r="AP286" s="31" t="e">
        <f>VLOOKUP(AO286,'RawData'!A:K,8,FALSE)</f>
        <v>#N/A</v>
      </c>
      <c r="AQ286" s="31" t="e">
        <f>VLOOKUP(AO286,'RawData'!A:K,9,FALSE)</f>
        <v>#N/A</v>
      </c>
      <c r="AR286" s="31"/>
      <c r="AS286" s="32"/>
      <c r="AT286" s="64"/>
      <c r="AU286" s="30">
        <v>0</v>
      </c>
      <c r="AV286" s="31"/>
      <c r="AW286" s="31"/>
      <c r="AX286" s="31"/>
      <c r="AY286" s="31"/>
      <c r="AZ286" s="32"/>
      <c r="BA286" s="64"/>
      <c r="BB286" s="64"/>
      <c r="BC286" s="30">
        <v>0</v>
      </c>
      <c r="BF286" s="64"/>
      <c r="BG286" s="64"/>
      <c r="BH286" s="64"/>
      <c r="BI286" s="64"/>
      <c r="BJ286" s="64"/>
      <c r="BK286" s="64"/>
      <c r="BL286" s="64"/>
      <c r="BM286" s="68" t="s">
        <v>631</v>
      </c>
      <c r="BO286" s="64"/>
      <c r="BP286" s="64"/>
    </row>
    <row r="287" spans="1:68" ht="15" hidden="1">
      <c r="A287" s="12">
        <v>2639</v>
      </c>
      <c r="B287" s="3" t="s">
        <v>303</v>
      </c>
      <c r="C287" s="3" t="s">
        <v>97</v>
      </c>
      <c r="D287" s="23" t="s">
        <v>13</v>
      </c>
      <c r="E287" s="14">
        <v>8</v>
      </c>
      <c r="F287" s="14">
        <v>738</v>
      </c>
      <c r="G287" s="4">
        <v>26625</v>
      </c>
      <c r="H287" s="10">
        <v>10</v>
      </c>
      <c r="I287" s="2" t="s">
        <v>15</v>
      </c>
      <c r="J287" s="2" t="s">
        <v>15</v>
      </c>
      <c r="K287" s="2" t="s">
        <v>14</v>
      </c>
      <c r="L287" s="1"/>
      <c r="M287" s="64"/>
      <c r="N287" s="64"/>
      <c r="O287" s="64"/>
      <c r="P287" s="64"/>
      <c r="Q287" s="64"/>
      <c r="R287" s="64"/>
      <c r="S287" s="64"/>
      <c r="T287" s="64"/>
      <c r="U287" s="30">
        <v>2731</v>
      </c>
      <c r="V287" s="31">
        <f>SUMIF('RawData'!A:A,Operative_Fabio_Mencio!U287,'RawData'!F:F)</f>
        <v>245</v>
      </c>
      <c r="W287" s="31"/>
      <c r="X287" s="31" t="b">
        <f t="shared" si="12"/>
        <v>0</v>
      </c>
      <c r="Y287" s="32"/>
      <c r="Z287" s="31"/>
      <c r="AA287" s="31">
        <v>2731</v>
      </c>
      <c r="AB287" s="31" t="str">
        <f>VLOOKUP(Operative_Fabio_Mencio!AA287,'RawData'!A:K,9,FALSE)</f>
        <v>No</v>
      </c>
      <c r="AC287" s="31"/>
      <c r="AD287" s="32"/>
      <c r="AE287" s="31">
        <v>2731</v>
      </c>
      <c r="AF287" s="34">
        <f>VLOOKUP(Operative_Fabio_Mencio!AA287,'RawData'!A:K,7,FALSE)</f>
        <v>34600</v>
      </c>
      <c r="AG287" s="35">
        <f t="shared" ca="1" si="13"/>
        <v>31</v>
      </c>
      <c r="AH287" s="35" t="b">
        <f t="shared" ca="1" si="14"/>
        <v>0</v>
      </c>
      <c r="AI287" s="31"/>
      <c r="AJ287" s="31"/>
      <c r="AK287" s="31"/>
      <c r="AL287" s="32"/>
      <c r="AM287" s="64"/>
      <c r="AN287" s="64"/>
      <c r="AO287" s="30"/>
      <c r="AP287" s="31"/>
      <c r="AQ287" s="31"/>
      <c r="AR287" s="31"/>
      <c r="AS287" s="32"/>
      <c r="AT287" s="64"/>
      <c r="AU287" s="30"/>
      <c r="AV287" s="31"/>
      <c r="AW287" s="31"/>
      <c r="AX287" s="31"/>
      <c r="AY287" s="31"/>
      <c r="AZ287" s="32"/>
      <c r="BA287" s="64"/>
      <c r="BB287" s="64"/>
      <c r="BC287" s="30"/>
      <c r="BF287" s="64"/>
      <c r="BG287" s="64"/>
      <c r="BH287" s="64"/>
      <c r="BI287" s="64"/>
      <c r="BJ287" s="64"/>
      <c r="BK287" s="64"/>
      <c r="BL287" s="64"/>
      <c r="BM287" s="68" t="s">
        <v>632</v>
      </c>
      <c r="BO287" s="64"/>
      <c r="BP287" s="64"/>
    </row>
    <row r="288" spans="1:68" ht="15" hidden="1">
      <c r="A288" s="12">
        <v>4622</v>
      </c>
      <c r="B288" s="3" t="s">
        <v>304</v>
      </c>
      <c r="C288" s="3" t="s">
        <v>20</v>
      </c>
      <c r="D288" s="23" t="s">
        <v>21</v>
      </c>
      <c r="E288" s="14">
        <v>6</v>
      </c>
      <c r="F288" s="14">
        <v>909</v>
      </c>
      <c r="G288" s="4">
        <v>32184</v>
      </c>
      <c r="H288" s="10">
        <v>10</v>
      </c>
      <c r="I288" s="2" t="s">
        <v>14</v>
      </c>
      <c r="J288" s="2" t="s">
        <v>15</v>
      </c>
      <c r="K288" s="2" t="s">
        <v>14</v>
      </c>
      <c r="L288" s="1"/>
      <c r="M288" s="64"/>
      <c r="N288" s="64"/>
      <c r="O288" s="64"/>
      <c r="P288" s="64"/>
      <c r="Q288" s="64"/>
      <c r="R288" s="64"/>
      <c r="S288" s="64"/>
      <c r="T288" s="64"/>
      <c r="U288" s="30">
        <v>4071</v>
      </c>
      <c r="V288" s="31">
        <f>SUMIF('RawData'!A:A,Operative_Fabio_Mencio!U288,'RawData'!F:F)</f>
        <v>784</v>
      </c>
      <c r="W288" s="31"/>
      <c r="X288" s="31" t="b">
        <f t="shared" si="12"/>
        <v>1</v>
      </c>
      <c r="Y288" s="32"/>
      <c r="Z288" s="31"/>
      <c r="AA288" s="31">
        <v>4071</v>
      </c>
      <c r="AB288" s="31" t="str">
        <f>VLOOKUP(Operative_Fabio_Mencio!AA288,'RawData'!A:K,9,FALSE)</f>
        <v>No</v>
      </c>
      <c r="AC288" s="31"/>
      <c r="AD288" s="32"/>
      <c r="AE288" s="31">
        <v>4071</v>
      </c>
      <c r="AF288" s="34">
        <f>VLOOKUP(Operative_Fabio_Mencio!AA288,'RawData'!A:K,7,FALSE)</f>
        <v>32262</v>
      </c>
      <c r="AG288" s="35">
        <f t="shared" ca="1" si="13"/>
        <v>38</v>
      </c>
      <c r="AH288" s="35" t="b">
        <f t="shared" ca="1" si="14"/>
        <v>0</v>
      </c>
      <c r="AI288" s="31"/>
      <c r="AJ288" s="31"/>
      <c r="AK288" s="31"/>
      <c r="AL288" s="32"/>
      <c r="AM288" s="64"/>
      <c r="AN288" s="64"/>
      <c r="AO288" s="30"/>
      <c r="AP288" s="31"/>
      <c r="AQ288" s="31"/>
      <c r="AR288" s="31"/>
      <c r="AS288" s="32"/>
      <c r="AT288" s="64"/>
      <c r="AU288" s="30"/>
      <c r="AV288" s="31"/>
      <c r="AW288" s="31"/>
      <c r="AX288" s="31"/>
      <c r="AY288" s="31"/>
      <c r="AZ288" s="32"/>
      <c r="BA288" s="64"/>
      <c r="BB288" s="64"/>
      <c r="BC288" s="30"/>
      <c r="BF288" s="64"/>
      <c r="BG288" s="64"/>
      <c r="BH288" s="64"/>
      <c r="BI288" s="64"/>
      <c r="BJ288" s="64"/>
      <c r="BK288" s="64"/>
      <c r="BL288" s="64"/>
      <c r="BM288" s="68" t="s">
        <v>633</v>
      </c>
      <c r="BO288" s="64"/>
      <c r="BP288" s="64"/>
    </row>
    <row r="289" spans="1:68" ht="15" hidden="1">
      <c r="A289" s="12">
        <v>2891</v>
      </c>
      <c r="B289" s="3" t="s">
        <v>305</v>
      </c>
      <c r="C289" s="3" t="s">
        <v>95</v>
      </c>
      <c r="D289" s="23" t="s">
        <v>18</v>
      </c>
      <c r="E289" s="14">
        <v>9</v>
      </c>
      <c r="F289" s="14">
        <v>517</v>
      </c>
      <c r="G289" s="4">
        <v>23346</v>
      </c>
      <c r="H289" s="10">
        <v>9</v>
      </c>
      <c r="I289" s="2" t="s">
        <v>15</v>
      </c>
      <c r="J289" s="2" t="s">
        <v>15</v>
      </c>
      <c r="K289" s="2" t="s">
        <v>15</v>
      </c>
      <c r="L289" s="1"/>
      <c r="M289" s="64"/>
      <c r="N289" s="64"/>
      <c r="O289" s="64"/>
      <c r="P289" s="64"/>
      <c r="Q289" s="64"/>
      <c r="R289" s="64"/>
      <c r="S289" s="64"/>
      <c r="T289" s="64"/>
      <c r="U289" s="30">
        <v>4333</v>
      </c>
      <c r="V289" s="31">
        <f>SUMIF('RawData'!A:A,Operative_Fabio_Mencio!U289,'RawData'!F:F)</f>
        <v>295</v>
      </c>
      <c r="W289" s="31"/>
      <c r="X289" s="31" t="b">
        <f t="shared" si="12"/>
        <v>0</v>
      </c>
      <c r="Y289" s="32"/>
      <c r="Z289" s="31"/>
      <c r="AA289" s="31">
        <v>4333</v>
      </c>
      <c r="AB289" s="31" t="str">
        <f>VLOOKUP(Operative_Fabio_Mencio!AA289,'RawData'!A:K,9,FALSE)</f>
        <v>No</v>
      </c>
      <c r="AC289" s="31"/>
      <c r="AD289" s="32"/>
      <c r="AE289" s="31">
        <v>4333</v>
      </c>
      <c r="AF289" s="34">
        <f>VLOOKUP(Operative_Fabio_Mencio!AA289,'RawData'!A:K,7,FALSE)</f>
        <v>32937</v>
      </c>
      <c r="AG289" s="35">
        <f t="shared" ca="1" si="13"/>
        <v>36</v>
      </c>
      <c r="AH289" s="35" t="b">
        <f t="shared" ca="1" si="14"/>
        <v>0</v>
      </c>
      <c r="AI289" s="31"/>
      <c r="AJ289" s="31"/>
      <c r="AK289" s="31"/>
      <c r="AL289" s="32"/>
      <c r="AM289" s="64"/>
      <c r="AN289" s="64"/>
      <c r="AO289" s="30"/>
      <c r="AP289" s="31"/>
      <c r="AQ289" s="31"/>
      <c r="AR289" s="31"/>
      <c r="AS289" s="32"/>
      <c r="AT289" s="64"/>
      <c r="AU289" s="30"/>
      <c r="AV289" s="31"/>
      <c r="AW289" s="31"/>
      <c r="AX289" s="31"/>
      <c r="AY289" s="31"/>
      <c r="AZ289" s="32"/>
      <c r="BA289" s="64"/>
      <c r="BB289" s="57"/>
      <c r="BC289" s="57"/>
      <c r="BD289" s="58"/>
      <c r="BE289" s="58"/>
      <c r="BF289" s="58"/>
      <c r="BG289" s="58"/>
      <c r="BH289" s="58"/>
      <c r="BI289" s="59"/>
      <c r="BJ289" s="64"/>
      <c r="BK289" s="64"/>
      <c r="BL289" s="64"/>
      <c r="BM289" s="68" t="s">
        <v>634</v>
      </c>
      <c r="BO289" s="64"/>
      <c r="BP289" s="64"/>
    </row>
    <row r="290" spans="1:68" ht="15" hidden="1">
      <c r="A290" s="12">
        <v>4981</v>
      </c>
      <c r="B290" s="3" t="s">
        <v>306</v>
      </c>
      <c r="C290" s="3" t="s">
        <v>236</v>
      </c>
      <c r="D290" s="23" t="s">
        <v>27</v>
      </c>
      <c r="E290" s="14">
        <v>15</v>
      </c>
      <c r="F290" s="14">
        <v>136</v>
      </c>
      <c r="G290" s="4">
        <v>24661</v>
      </c>
      <c r="H290" s="10">
        <v>8</v>
      </c>
      <c r="I290" s="2" t="s">
        <v>14</v>
      </c>
      <c r="J290" s="2" t="s">
        <v>15</v>
      </c>
      <c r="K290" s="2" t="s">
        <v>14</v>
      </c>
      <c r="L290" s="1"/>
      <c r="M290" s="64"/>
      <c r="N290" s="64"/>
      <c r="O290" s="64"/>
      <c r="P290" s="64"/>
      <c r="Q290" s="64"/>
      <c r="R290" s="64"/>
      <c r="S290" s="64"/>
      <c r="T290" s="64"/>
      <c r="U290" s="36">
        <v>0</v>
      </c>
      <c r="V290" s="39"/>
      <c r="W290" s="39"/>
      <c r="X290" s="39" t="b">
        <f t="shared" si="12"/>
        <v>0</v>
      </c>
      <c r="Y290" s="40"/>
      <c r="Z290" s="39"/>
      <c r="AA290" s="39">
        <v>0</v>
      </c>
      <c r="AB290" s="39" t="e">
        <f>VLOOKUP(Operative_Fabio_Mencio!AA290,'RawData'!A:K,9,FALSE)</f>
        <v>#N/A</v>
      </c>
      <c r="AC290" s="39"/>
      <c r="AD290" s="40"/>
      <c r="AE290" s="39">
        <v>0</v>
      </c>
      <c r="AF290" s="37" t="e">
        <f>VLOOKUP(Operative_Fabio_Mencio!AA290,'RawData'!A:K,7,FALSE)</f>
        <v>#N/A</v>
      </c>
      <c r="AG290" s="38" t="e">
        <f t="shared" ca="1" si="13"/>
        <v>#N/A</v>
      </c>
      <c r="AH290" s="38" t="e">
        <f t="shared" ca="1" si="14"/>
        <v>#N/A</v>
      </c>
      <c r="AI290" s="39"/>
      <c r="AJ290" s="39"/>
      <c r="AK290" s="39"/>
      <c r="AL290" s="40"/>
      <c r="AM290" s="64"/>
      <c r="AN290" s="64"/>
      <c r="AO290" s="36"/>
      <c r="AP290" s="39"/>
      <c r="AQ290" s="39"/>
      <c r="AR290" s="39"/>
      <c r="AS290" s="40"/>
      <c r="AT290" s="64"/>
      <c r="AU290" s="36"/>
      <c r="AV290" s="39"/>
      <c r="AW290" s="39"/>
      <c r="AX290" s="39"/>
      <c r="AY290" s="39"/>
      <c r="AZ290" s="40"/>
      <c r="BA290" s="64"/>
      <c r="BB290" s="64"/>
      <c r="BC290" s="30"/>
      <c r="BF290" s="64"/>
      <c r="BG290" s="64"/>
      <c r="BH290" s="64"/>
      <c r="BI290" s="64"/>
      <c r="BJ290" s="64"/>
      <c r="BK290" s="64"/>
      <c r="BL290" s="64"/>
      <c r="BM290" s="68" t="s">
        <v>635</v>
      </c>
      <c r="BO290" s="64"/>
      <c r="BP290" s="64"/>
    </row>
    <row r="291" spans="1:68" ht="15" hidden="1">
      <c r="A291" s="12">
        <v>3383</v>
      </c>
      <c r="B291" s="3" t="s">
        <v>307</v>
      </c>
      <c r="C291" s="3" t="s">
        <v>73</v>
      </c>
      <c r="D291" s="23" t="s">
        <v>36</v>
      </c>
      <c r="E291" s="14">
        <v>10</v>
      </c>
      <c r="F291" s="14">
        <v>854</v>
      </c>
      <c r="G291" s="4">
        <v>33666</v>
      </c>
      <c r="H291" s="10">
        <v>8</v>
      </c>
      <c r="I291" s="2" t="s">
        <v>15</v>
      </c>
      <c r="J291" s="2" t="s">
        <v>14</v>
      </c>
      <c r="K291" s="2" t="s">
        <v>15</v>
      </c>
      <c r="L291" s="1"/>
      <c r="M291" s="64"/>
      <c r="N291" s="64"/>
      <c r="O291" s="64"/>
      <c r="P291" s="64"/>
      <c r="Q291" s="64"/>
      <c r="R291" s="64"/>
      <c r="S291" s="64"/>
      <c r="T291" s="64"/>
      <c r="U291" s="64"/>
      <c r="V291" s="64"/>
      <c r="W291" s="64"/>
      <c r="X291" s="64"/>
      <c r="Y291" s="64"/>
      <c r="Z291" s="64"/>
      <c r="AA291" s="64"/>
      <c r="AB291" s="64"/>
      <c r="AC291" s="64"/>
      <c r="AD291" s="64"/>
      <c r="AE291" s="64"/>
      <c r="AF291" s="64"/>
      <c r="AG291" s="64"/>
      <c r="AH291" s="64"/>
      <c r="AI291" s="64"/>
      <c r="AJ291" s="64"/>
      <c r="AK291" s="64"/>
      <c r="AL291" s="64"/>
      <c r="AM291" s="64"/>
      <c r="AN291" s="64"/>
      <c r="AO291" s="64"/>
      <c r="AP291" s="64"/>
      <c r="AQ291" s="64"/>
      <c r="AR291" s="64"/>
      <c r="AS291" s="64"/>
      <c r="AT291" s="64"/>
      <c r="AU291" s="64"/>
      <c r="AV291" s="64"/>
      <c r="AW291" s="64"/>
      <c r="AX291" s="64"/>
      <c r="AY291" s="64"/>
      <c r="AZ291" s="64"/>
      <c r="BA291" s="64"/>
      <c r="BB291" s="64"/>
      <c r="BF291" s="64"/>
      <c r="BG291" s="64"/>
      <c r="BH291" s="64"/>
      <c r="BI291" s="64"/>
      <c r="BJ291" s="64"/>
      <c r="BK291" s="64"/>
      <c r="BL291" s="64"/>
      <c r="BM291" s="68" t="s">
        <v>636</v>
      </c>
      <c r="BO291" s="64"/>
      <c r="BP291" s="64"/>
    </row>
    <row r="292" spans="1:68" ht="15" hidden="1">
      <c r="A292" s="12">
        <v>4173</v>
      </c>
      <c r="B292" s="3" t="s">
        <v>308</v>
      </c>
      <c r="C292" s="3" t="s">
        <v>309</v>
      </c>
      <c r="D292" s="23" t="s">
        <v>310</v>
      </c>
      <c r="E292" s="14">
        <v>12</v>
      </c>
      <c r="F292" s="14">
        <v>951</v>
      </c>
      <c r="G292" s="4">
        <v>22743</v>
      </c>
      <c r="H292" s="10">
        <v>8</v>
      </c>
      <c r="I292" s="2" t="s">
        <v>15</v>
      </c>
      <c r="J292" s="2" t="s">
        <v>15</v>
      </c>
      <c r="K292" s="2" t="s">
        <v>14</v>
      </c>
      <c r="L292" s="1"/>
      <c r="M292" s="64"/>
      <c r="N292" s="64"/>
      <c r="O292" s="64"/>
      <c r="P292" s="64"/>
      <c r="Q292" s="64"/>
      <c r="R292" s="64"/>
      <c r="S292" s="64"/>
      <c r="T292" s="64"/>
      <c r="U292" s="64"/>
      <c r="V292" s="64"/>
      <c r="W292" s="64"/>
      <c r="X292" s="64"/>
      <c r="Y292" s="64"/>
      <c r="Z292" s="64"/>
      <c r="AA292" s="64"/>
      <c r="AB292" s="64"/>
      <c r="AC292" s="64"/>
      <c r="AD292" s="64"/>
      <c r="AE292" s="64"/>
      <c r="AF292" s="64"/>
      <c r="AG292" s="64"/>
      <c r="AH292" s="64"/>
      <c r="AI292" s="64"/>
      <c r="AJ292" s="64"/>
      <c r="AK292" s="64"/>
      <c r="AL292" s="64"/>
      <c r="AM292" s="64"/>
      <c r="AN292" s="64"/>
      <c r="AO292" s="64"/>
      <c r="AP292" s="64"/>
      <c r="AQ292" s="64"/>
      <c r="AR292" s="64"/>
      <c r="AS292" s="64"/>
      <c r="AT292" s="64"/>
      <c r="AU292" s="64"/>
      <c r="AV292" s="64"/>
      <c r="AW292" s="64"/>
      <c r="AX292" s="64"/>
      <c r="AY292" s="64"/>
      <c r="AZ292" s="64"/>
      <c r="BA292" s="64"/>
      <c r="BB292" s="64"/>
      <c r="BC292" s="64"/>
      <c r="BD292" s="64"/>
      <c r="BE292" s="64"/>
      <c r="BF292" s="64"/>
      <c r="BG292" s="64"/>
      <c r="BH292" s="64"/>
      <c r="BI292" s="64"/>
      <c r="BJ292" s="64"/>
      <c r="BK292" s="64"/>
      <c r="BL292" s="64"/>
      <c r="BM292" s="68" t="s">
        <v>637</v>
      </c>
      <c r="BO292" s="64"/>
      <c r="BP292" s="64"/>
    </row>
    <row r="293" spans="1:68" ht="15" hidden="1">
      <c r="A293" s="12">
        <v>2810</v>
      </c>
      <c r="B293" s="3" t="s">
        <v>311</v>
      </c>
      <c r="C293" s="3" t="s">
        <v>23</v>
      </c>
      <c r="D293" s="23" t="s">
        <v>24</v>
      </c>
      <c r="E293" s="14">
        <v>3</v>
      </c>
      <c r="F293" s="14">
        <v>466</v>
      </c>
      <c r="G293" s="4">
        <v>34187</v>
      </c>
      <c r="H293" s="10">
        <v>10</v>
      </c>
      <c r="I293" s="2" t="s">
        <v>14</v>
      </c>
      <c r="J293" s="2" t="s">
        <v>14</v>
      </c>
      <c r="K293" s="2" t="s">
        <v>14</v>
      </c>
      <c r="L293" s="1"/>
      <c r="M293" s="64"/>
      <c r="N293" s="64"/>
      <c r="O293" s="64"/>
      <c r="P293" s="64"/>
      <c r="Q293" s="64"/>
      <c r="R293" s="64"/>
      <c r="S293" s="64"/>
      <c r="T293" s="64"/>
      <c r="U293" s="64"/>
      <c r="V293" s="64"/>
      <c r="W293" s="64"/>
      <c r="X293" s="64"/>
      <c r="Y293" s="64"/>
      <c r="Z293" s="64"/>
      <c r="AA293" s="64"/>
      <c r="AB293" s="64"/>
      <c r="AC293" s="64"/>
      <c r="AD293" s="64"/>
      <c r="AE293" s="64"/>
      <c r="AF293" s="64"/>
      <c r="AG293" s="64"/>
      <c r="AH293" s="64"/>
      <c r="AI293" s="64"/>
      <c r="AJ293" s="64"/>
      <c r="AK293" s="64"/>
      <c r="AL293" s="64"/>
      <c r="AM293" s="64"/>
      <c r="AN293" s="64"/>
      <c r="AO293" s="64"/>
      <c r="AP293" s="64"/>
      <c r="AQ293" s="64"/>
      <c r="AR293" s="64"/>
      <c r="AS293" s="64"/>
      <c r="AT293" s="64"/>
      <c r="AU293" s="64"/>
      <c r="AV293" s="64"/>
      <c r="AW293" s="64"/>
      <c r="AX293" s="64"/>
      <c r="AY293" s="64"/>
      <c r="AZ293" s="64"/>
      <c r="BA293" s="64"/>
      <c r="BB293" s="64"/>
      <c r="BC293" s="64"/>
      <c r="BD293" s="64"/>
      <c r="BE293" s="64"/>
      <c r="BF293" s="64"/>
      <c r="BG293" s="64"/>
      <c r="BH293" s="64"/>
      <c r="BI293" s="64"/>
      <c r="BJ293" s="64"/>
      <c r="BK293" s="64"/>
      <c r="BL293" s="64"/>
      <c r="BM293" s="68" t="s">
        <v>638</v>
      </c>
      <c r="BO293" s="64"/>
      <c r="BP293" s="64"/>
    </row>
    <row r="294" spans="1:68" ht="15" hidden="1">
      <c r="A294" s="12">
        <v>2382</v>
      </c>
      <c r="B294" s="3" t="s">
        <v>312</v>
      </c>
      <c r="C294" s="3" t="s">
        <v>20</v>
      </c>
      <c r="D294" s="23" t="s">
        <v>21</v>
      </c>
      <c r="E294" s="14">
        <v>8</v>
      </c>
      <c r="F294" s="14">
        <v>391</v>
      </c>
      <c r="G294" s="4">
        <v>34346</v>
      </c>
      <c r="H294" s="10">
        <v>10</v>
      </c>
      <c r="I294" s="2" t="s">
        <v>14</v>
      </c>
      <c r="J294" s="2" t="s">
        <v>14</v>
      </c>
      <c r="K294" s="2" t="s">
        <v>15</v>
      </c>
      <c r="L294" s="1"/>
      <c r="M294" s="64"/>
      <c r="N294" s="64"/>
      <c r="O294" s="64"/>
      <c r="P294" s="64"/>
      <c r="Q294" s="64"/>
      <c r="R294" s="64"/>
      <c r="S294" s="64"/>
      <c r="T294" s="64"/>
      <c r="U294" s="64"/>
      <c r="V294" s="64"/>
      <c r="W294" s="64"/>
      <c r="X294" s="64"/>
      <c r="Y294" s="64"/>
      <c r="Z294" s="64"/>
      <c r="AA294" s="64"/>
      <c r="AB294" s="64"/>
      <c r="AC294" s="64"/>
      <c r="AD294" s="64"/>
      <c r="AE294" s="64"/>
      <c r="AF294" s="64"/>
      <c r="AG294" s="64"/>
      <c r="AH294" s="64"/>
      <c r="AI294" s="64"/>
      <c r="AJ294" s="64"/>
      <c r="AK294" s="64"/>
      <c r="AL294" s="64"/>
      <c r="AM294" s="64"/>
      <c r="AN294" s="64"/>
      <c r="AO294" s="64"/>
      <c r="AP294" s="64"/>
      <c r="AQ294" s="64"/>
      <c r="AR294" s="64"/>
      <c r="AS294" s="64"/>
      <c r="AT294" s="64"/>
      <c r="AU294" s="64"/>
      <c r="AV294" s="64"/>
      <c r="AW294" s="64"/>
      <c r="AX294" s="64"/>
      <c r="AY294" s="64"/>
      <c r="AZ294" s="64"/>
      <c r="BA294" s="64"/>
      <c r="BB294" s="64"/>
      <c r="BF294" s="64"/>
      <c r="BG294" s="64"/>
      <c r="BH294" s="64"/>
      <c r="BI294" s="64"/>
      <c r="BJ294" s="64"/>
      <c r="BK294" s="64"/>
      <c r="BL294" s="64"/>
      <c r="BM294" s="68" t="s">
        <v>639</v>
      </c>
      <c r="BO294" s="64"/>
      <c r="BP294" s="64"/>
    </row>
    <row r="295" spans="1:68" ht="15" hidden="1">
      <c r="A295" s="12">
        <v>3811</v>
      </c>
      <c r="B295" s="3" t="s">
        <v>313</v>
      </c>
      <c r="C295" s="3" t="s">
        <v>90</v>
      </c>
      <c r="D295" s="23" t="s">
        <v>27</v>
      </c>
      <c r="E295" s="14">
        <v>15</v>
      </c>
      <c r="F295" s="14">
        <v>992</v>
      </c>
      <c r="G295" s="4">
        <v>24098</v>
      </c>
      <c r="H295" s="10">
        <v>8</v>
      </c>
      <c r="I295" s="2" t="s">
        <v>14</v>
      </c>
      <c r="J295" s="2" t="s">
        <v>15</v>
      </c>
      <c r="K295" s="2" t="s">
        <v>14</v>
      </c>
      <c r="L295" s="1"/>
      <c r="M295" s="64"/>
      <c r="N295" s="64"/>
      <c r="O295" s="64"/>
      <c r="P295" s="64"/>
      <c r="Q295" s="64"/>
      <c r="R295" s="64"/>
      <c r="S295" s="64"/>
      <c r="T295" s="64"/>
      <c r="U295" s="64"/>
      <c r="V295" s="64"/>
      <c r="W295" s="64"/>
      <c r="X295" s="64"/>
      <c r="Y295" s="64"/>
      <c r="Z295" s="64"/>
      <c r="AA295" s="64"/>
      <c r="AB295" s="64"/>
      <c r="AC295" s="64"/>
      <c r="AD295" s="64"/>
      <c r="AE295" s="64"/>
      <c r="AF295" s="64"/>
      <c r="AG295" s="64"/>
      <c r="AH295" s="64"/>
      <c r="AI295" s="64"/>
      <c r="AJ295" s="64"/>
      <c r="AK295" s="64"/>
      <c r="AL295" s="64"/>
      <c r="AM295" s="64"/>
      <c r="AN295" s="64"/>
      <c r="AO295" s="64"/>
      <c r="AP295" s="64"/>
      <c r="AQ295" s="64"/>
      <c r="AR295" s="64"/>
      <c r="AS295" s="64"/>
      <c r="AT295" s="64"/>
      <c r="AU295" s="64"/>
      <c r="AV295" s="64"/>
      <c r="AW295" s="64"/>
      <c r="AX295" s="64"/>
      <c r="AY295" s="64"/>
      <c r="AZ295" s="64"/>
      <c r="BA295" s="64"/>
      <c r="BB295" s="64"/>
      <c r="BC295" s="64"/>
      <c r="BD295" s="64"/>
      <c r="BE295" s="64"/>
      <c r="BF295" s="64"/>
      <c r="BG295" s="64"/>
      <c r="BH295" s="64"/>
      <c r="BI295" s="64"/>
      <c r="BJ295" s="64"/>
      <c r="BK295" s="64"/>
      <c r="BL295" s="64"/>
      <c r="BM295" s="68" t="s">
        <v>640</v>
      </c>
      <c r="BO295" s="64"/>
      <c r="BP295" s="64"/>
    </row>
    <row r="296" spans="1:68" ht="15" hidden="1">
      <c r="A296" s="12">
        <v>3341</v>
      </c>
      <c r="B296" s="3" t="s">
        <v>314</v>
      </c>
      <c r="C296" s="3" t="s">
        <v>80</v>
      </c>
      <c r="D296" s="23" t="s">
        <v>39</v>
      </c>
      <c r="E296" s="14">
        <v>11</v>
      </c>
      <c r="F296" s="14">
        <v>600</v>
      </c>
      <c r="G296" s="4">
        <v>30205</v>
      </c>
      <c r="H296" s="10">
        <v>5</v>
      </c>
      <c r="I296" s="2" t="s">
        <v>15</v>
      </c>
      <c r="J296" s="2" t="s">
        <v>14</v>
      </c>
      <c r="K296" s="2" t="s">
        <v>15</v>
      </c>
      <c r="L296" s="1"/>
      <c r="M296" s="64"/>
      <c r="N296" s="64"/>
      <c r="O296" s="64"/>
      <c r="P296" s="64"/>
      <c r="Q296" s="64"/>
      <c r="R296" s="64"/>
      <c r="S296" s="64"/>
      <c r="T296" s="64"/>
      <c r="U296" s="64"/>
      <c r="V296" s="64"/>
      <c r="W296" s="64"/>
      <c r="X296" s="64"/>
      <c r="Y296" s="64"/>
      <c r="Z296" s="64"/>
      <c r="AA296" s="64"/>
      <c r="AB296" s="64"/>
      <c r="AC296" s="64"/>
      <c r="AD296" s="64"/>
      <c r="AE296" s="64"/>
      <c r="AF296" s="64"/>
      <c r="AG296" s="64"/>
      <c r="AH296" s="64"/>
      <c r="AI296" s="64"/>
      <c r="AJ296" s="64"/>
      <c r="AK296" s="64"/>
      <c r="AL296" s="64"/>
      <c r="AM296" s="64"/>
      <c r="AN296" s="64"/>
      <c r="AO296" s="64"/>
      <c r="AP296" s="64"/>
      <c r="AQ296" s="64"/>
      <c r="AR296" s="64"/>
      <c r="AS296" s="64"/>
      <c r="AT296" s="64"/>
      <c r="AU296" s="64"/>
      <c r="AV296" s="64"/>
      <c r="AW296" s="64"/>
      <c r="AX296" s="64"/>
      <c r="AY296" s="64"/>
      <c r="AZ296" s="64"/>
      <c r="BA296" s="64"/>
      <c r="BB296" s="64"/>
      <c r="BF296" s="64"/>
      <c r="BG296" s="64"/>
      <c r="BH296" s="64"/>
      <c r="BI296" s="64"/>
      <c r="BJ296" s="64"/>
      <c r="BK296" s="64"/>
      <c r="BL296" s="64"/>
      <c r="BM296" s="68" t="s">
        <v>641</v>
      </c>
      <c r="BO296" s="64"/>
      <c r="BP296" s="64"/>
    </row>
    <row r="297" spans="1:68" ht="15" hidden="1">
      <c r="A297" s="12">
        <v>4636</v>
      </c>
      <c r="B297" s="3" t="s">
        <v>315</v>
      </c>
      <c r="C297" s="3" t="s">
        <v>17</v>
      </c>
      <c r="D297" s="23" t="s">
        <v>18</v>
      </c>
      <c r="E297" s="14">
        <v>1</v>
      </c>
      <c r="F297" s="14">
        <v>335</v>
      </c>
      <c r="G297" s="4">
        <v>22298</v>
      </c>
      <c r="H297" s="10">
        <v>7</v>
      </c>
      <c r="I297" s="2" t="s">
        <v>14</v>
      </c>
      <c r="J297" s="2" t="s">
        <v>15</v>
      </c>
      <c r="K297" s="2" t="s">
        <v>15</v>
      </c>
      <c r="L297" s="1"/>
      <c r="M297" s="64"/>
      <c r="N297" s="64"/>
      <c r="O297" s="64"/>
      <c r="P297" s="64"/>
      <c r="Q297" s="64"/>
      <c r="R297" s="64"/>
      <c r="S297" s="64"/>
      <c r="T297" s="64"/>
      <c r="U297" s="64"/>
      <c r="V297" s="64"/>
      <c r="W297" s="64"/>
      <c r="X297" s="64"/>
      <c r="Y297" s="64"/>
      <c r="Z297" s="64"/>
      <c r="AA297" s="64"/>
      <c r="AB297" s="64"/>
      <c r="AC297" s="64"/>
      <c r="AD297" s="64"/>
      <c r="AE297" s="64"/>
      <c r="AF297" s="64"/>
      <c r="AG297" s="64"/>
      <c r="AH297" s="64"/>
      <c r="AI297" s="64"/>
      <c r="AJ297" s="64"/>
      <c r="AK297" s="64"/>
      <c r="AL297" s="64"/>
      <c r="AM297" s="64"/>
      <c r="AN297" s="64"/>
      <c r="AO297" s="64"/>
      <c r="AP297" s="64"/>
      <c r="AQ297" s="64"/>
      <c r="AR297" s="64"/>
      <c r="AS297" s="64"/>
      <c r="AT297" s="64"/>
      <c r="AU297" s="64"/>
      <c r="AV297" s="64"/>
      <c r="AW297" s="64"/>
      <c r="AX297" s="64"/>
      <c r="AY297" s="64"/>
      <c r="AZ297" s="64"/>
      <c r="BA297" s="64"/>
      <c r="BB297" s="64"/>
      <c r="BF297" s="64"/>
      <c r="BG297" s="64"/>
      <c r="BH297" s="64"/>
      <c r="BI297" s="64"/>
      <c r="BJ297" s="64"/>
      <c r="BK297" s="64"/>
      <c r="BL297" s="64"/>
      <c r="BM297" s="68" t="s">
        <v>642</v>
      </c>
      <c r="BO297" s="64"/>
      <c r="BP297" s="64"/>
    </row>
    <row r="298" spans="1:68" ht="15" hidden="1">
      <c r="A298" s="12">
        <v>5563</v>
      </c>
      <c r="B298" s="3" t="s">
        <v>316</v>
      </c>
      <c r="C298" s="3" t="s">
        <v>17</v>
      </c>
      <c r="D298" s="23" t="s">
        <v>18</v>
      </c>
      <c r="E298" s="14">
        <v>6</v>
      </c>
      <c r="F298" s="14">
        <v>462</v>
      </c>
      <c r="G298" s="4">
        <v>22871</v>
      </c>
      <c r="H298" s="10">
        <v>6</v>
      </c>
      <c r="I298" s="2" t="s">
        <v>14</v>
      </c>
      <c r="J298" s="2" t="s">
        <v>14</v>
      </c>
      <c r="K298" s="2" t="s">
        <v>15</v>
      </c>
      <c r="L298" s="1"/>
      <c r="M298" s="64"/>
      <c r="N298" s="64"/>
      <c r="O298" s="64"/>
      <c r="P298" s="64"/>
      <c r="Q298" s="64"/>
      <c r="R298" s="64"/>
      <c r="S298" s="64"/>
      <c r="T298" s="64"/>
      <c r="U298" s="64"/>
      <c r="V298" s="64"/>
      <c r="W298" s="64"/>
      <c r="X298" s="64"/>
      <c r="Y298" s="64"/>
      <c r="Z298" s="64"/>
      <c r="AA298" s="64"/>
      <c r="AB298" s="64"/>
      <c r="AC298" s="64"/>
      <c r="AD298" s="64"/>
      <c r="AE298" s="64"/>
      <c r="AF298" s="64"/>
      <c r="AG298" s="64"/>
      <c r="AH298" s="64"/>
      <c r="AI298" s="64"/>
      <c r="AJ298" s="64"/>
      <c r="AK298" s="64"/>
      <c r="AL298" s="64"/>
      <c r="AM298" s="64"/>
      <c r="AN298" s="64"/>
      <c r="AO298" s="64"/>
      <c r="AP298" s="64"/>
      <c r="AQ298" s="64"/>
      <c r="AR298" s="64"/>
      <c r="AS298" s="64"/>
      <c r="AT298" s="64"/>
      <c r="AU298" s="64"/>
      <c r="AV298" s="64"/>
      <c r="AW298" s="64"/>
      <c r="AX298" s="64"/>
      <c r="AY298" s="64"/>
      <c r="AZ298" s="64"/>
      <c r="BA298" s="64"/>
      <c r="BB298" s="64"/>
      <c r="BF298" s="64"/>
      <c r="BG298" s="64"/>
      <c r="BH298" s="64"/>
      <c r="BI298" s="64"/>
      <c r="BJ298" s="64"/>
      <c r="BK298" s="64"/>
      <c r="BL298" s="64"/>
      <c r="BM298" s="68" t="s">
        <v>643</v>
      </c>
      <c r="BO298" s="64"/>
      <c r="BP298" s="64"/>
    </row>
    <row r="299" spans="1:68" ht="15" hidden="1">
      <c r="A299" s="12">
        <v>2731</v>
      </c>
      <c r="B299" s="3" t="s">
        <v>317</v>
      </c>
      <c r="C299" s="3" t="s">
        <v>318</v>
      </c>
      <c r="D299" s="23" t="s">
        <v>18</v>
      </c>
      <c r="E299" s="14">
        <v>4</v>
      </c>
      <c r="F299" s="14">
        <v>245</v>
      </c>
      <c r="G299" s="4">
        <v>34600</v>
      </c>
      <c r="H299" s="10">
        <v>4</v>
      </c>
      <c r="I299" s="2" t="s">
        <v>14</v>
      </c>
      <c r="J299" s="2" t="s">
        <v>15</v>
      </c>
      <c r="K299" s="2" t="s">
        <v>14</v>
      </c>
      <c r="L299" s="1"/>
      <c r="M299" s="64"/>
      <c r="N299" s="64"/>
      <c r="O299" s="64"/>
      <c r="P299" s="64"/>
      <c r="Q299" s="64"/>
      <c r="R299" s="64"/>
      <c r="S299" s="64"/>
      <c r="T299" s="64"/>
      <c r="U299" s="64"/>
      <c r="V299" s="64"/>
      <c r="W299" s="64"/>
      <c r="X299" s="64"/>
      <c r="Y299" s="64"/>
      <c r="Z299" s="64"/>
      <c r="AA299" s="64"/>
      <c r="AB299" s="64"/>
      <c r="AC299" s="64"/>
      <c r="AD299" s="64"/>
      <c r="AE299" s="64"/>
      <c r="AF299" s="64"/>
      <c r="AG299" s="64"/>
      <c r="AH299" s="64"/>
      <c r="AI299" s="64"/>
      <c r="AJ299" s="64"/>
      <c r="AK299" s="64"/>
      <c r="AL299" s="64"/>
      <c r="AM299" s="64"/>
      <c r="AN299" s="64"/>
      <c r="AO299" s="64"/>
      <c r="AP299" s="64"/>
      <c r="AQ299" s="64"/>
      <c r="AR299" s="64"/>
      <c r="AS299" s="64"/>
      <c r="AT299" s="64"/>
      <c r="AU299" s="64"/>
      <c r="AV299" s="64"/>
      <c r="AW299" s="64"/>
      <c r="AX299" s="64"/>
      <c r="AY299" s="64"/>
      <c r="AZ299" s="64"/>
      <c r="BA299" s="64"/>
      <c r="BB299" s="64"/>
      <c r="BC299" s="64"/>
      <c r="BD299" s="64"/>
      <c r="BE299" s="64"/>
      <c r="BF299" s="64"/>
      <c r="BG299" s="64"/>
      <c r="BH299" s="64"/>
      <c r="BI299" s="64"/>
      <c r="BJ299" s="64"/>
      <c r="BK299" s="64"/>
      <c r="BL299" s="64"/>
      <c r="BM299" s="68" t="s">
        <v>644</v>
      </c>
      <c r="BO299" s="64"/>
      <c r="BP299" s="64"/>
    </row>
    <row r="300" spans="1:68" ht="15" hidden="1">
      <c r="A300" s="12">
        <v>4071</v>
      </c>
      <c r="B300" s="3" t="s">
        <v>319</v>
      </c>
      <c r="C300" s="3" t="s">
        <v>236</v>
      </c>
      <c r="D300" s="23" t="s">
        <v>27</v>
      </c>
      <c r="E300" s="14">
        <v>10</v>
      </c>
      <c r="F300" s="14">
        <v>784</v>
      </c>
      <c r="G300" s="4">
        <v>32262</v>
      </c>
      <c r="H300" s="10">
        <v>9</v>
      </c>
      <c r="I300" s="2" t="s">
        <v>14</v>
      </c>
      <c r="J300" s="2" t="s">
        <v>15</v>
      </c>
      <c r="K300" s="2" t="s">
        <v>14</v>
      </c>
      <c r="L300" s="1"/>
      <c r="M300" s="64"/>
      <c r="N300" s="64"/>
      <c r="O300" s="64"/>
      <c r="P300" s="64"/>
      <c r="Q300" s="64"/>
      <c r="R300" s="64"/>
      <c r="S300" s="64"/>
      <c r="T300" s="64"/>
      <c r="U300" s="64"/>
      <c r="V300" s="64"/>
      <c r="W300" s="64"/>
      <c r="X300" s="64"/>
      <c r="Y300" s="64"/>
      <c r="Z300" s="64"/>
      <c r="AA300" s="64"/>
      <c r="AB300" s="64"/>
      <c r="AC300" s="64"/>
      <c r="AD300" s="64"/>
      <c r="AE300" s="64"/>
      <c r="AF300" s="64"/>
      <c r="AG300" s="64"/>
      <c r="AH300" s="64"/>
      <c r="AI300" s="64"/>
      <c r="AJ300" s="64"/>
      <c r="AK300" s="64"/>
      <c r="AL300" s="64"/>
      <c r="AM300" s="64"/>
      <c r="AN300" s="64"/>
      <c r="AO300" s="64"/>
      <c r="AP300" s="64"/>
      <c r="AQ300" s="64"/>
      <c r="AR300" s="64"/>
      <c r="AS300" s="64"/>
      <c r="AT300" s="64"/>
      <c r="AU300" s="64"/>
      <c r="AV300" s="64"/>
      <c r="AW300" s="64"/>
      <c r="AX300" s="64"/>
      <c r="AY300" s="64"/>
      <c r="AZ300" s="64"/>
      <c r="BA300" s="64"/>
      <c r="BB300" s="64"/>
      <c r="BC300" s="64"/>
      <c r="BD300" s="64"/>
      <c r="BE300" s="64"/>
      <c r="BF300" s="64"/>
      <c r="BG300" s="64"/>
      <c r="BH300" s="64"/>
      <c r="BI300" s="64"/>
      <c r="BJ300" s="64"/>
      <c r="BK300" s="64"/>
      <c r="BL300" s="64"/>
      <c r="BM300" s="68" t="s">
        <v>645</v>
      </c>
      <c r="BO300" s="64"/>
      <c r="BP300" s="64"/>
    </row>
    <row r="301" spans="1:68" ht="15" hidden="1">
      <c r="A301" s="12">
        <v>4333</v>
      </c>
      <c r="B301" s="3" t="s">
        <v>320</v>
      </c>
      <c r="C301" s="3" t="s">
        <v>321</v>
      </c>
      <c r="D301" s="23" t="s">
        <v>64</v>
      </c>
      <c r="E301" s="14">
        <v>14</v>
      </c>
      <c r="F301" s="14">
        <v>295</v>
      </c>
      <c r="G301" s="4">
        <v>32937</v>
      </c>
      <c r="H301" s="10">
        <v>7</v>
      </c>
      <c r="I301" s="2" t="s">
        <v>14</v>
      </c>
      <c r="J301" s="2" t="s">
        <v>14</v>
      </c>
      <c r="K301" s="2" t="s">
        <v>15</v>
      </c>
      <c r="L301" s="1"/>
      <c r="M301" s="64"/>
      <c r="N301" s="64"/>
      <c r="O301" s="64"/>
      <c r="P301" s="64"/>
      <c r="Q301" s="64"/>
      <c r="R301" s="64"/>
      <c r="S301" s="64"/>
      <c r="T301" s="64"/>
      <c r="U301" s="64"/>
      <c r="V301" s="64"/>
      <c r="W301" s="64"/>
      <c r="X301" s="64"/>
      <c r="Y301" s="64"/>
      <c r="Z301" s="64"/>
      <c r="AA301" s="64"/>
      <c r="AB301" s="64"/>
      <c r="AC301" s="64"/>
      <c r="AD301" s="64"/>
      <c r="AE301" s="64"/>
      <c r="AF301" s="64"/>
      <c r="AG301" s="64"/>
      <c r="AH301" s="64"/>
      <c r="AI301" s="64"/>
      <c r="AJ301" s="64"/>
      <c r="AK301" s="64"/>
      <c r="AL301" s="64"/>
      <c r="AM301" s="64"/>
      <c r="AN301" s="64"/>
      <c r="AO301" s="64"/>
      <c r="AP301" s="64"/>
      <c r="AQ301" s="64"/>
      <c r="AR301" s="64"/>
      <c r="AS301" s="64"/>
      <c r="AT301" s="64"/>
      <c r="AU301" s="64"/>
      <c r="AV301" s="64"/>
      <c r="AW301" s="64"/>
      <c r="AX301" s="64"/>
      <c r="AY301" s="64"/>
      <c r="AZ301" s="64"/>
      <c r="BA301" s="64"/>
      <c r="BB301" s="64"/>
      <c r="BF301" s="64"/>
      <c r="BG301" s="64"/>
      <c r="BH301" s="64"/>
      <c r="BI301" s="64"/>
      <c r="BJ301" s="64"/>
      <c r="BK301" s="64"/>
      <c r="BL301" s="64"/>
      <c r="BM301" s="68" t="s">
        <v>646</v>
      </c>
      <c r="BO301" s="64"/>
      <c r="BP301" s="64"/>
    </row>
    <row r="302" spans="1:68" hidden="1">
      <c r="A302" s="13"/>
      <c r="B302" s="1"/>
      <c r="C302" s="1"/>
      <c r="D302" s="24"/>
      <c r="E302" s="11"/>
      <c r="F302" s="11"/>
      <c r="G302" s="15"/>
      <c r="H302" s="11"/>
      <c r="I302" s="1"/>
      <c r="J302" s="1"/>
      <c r="K302" s="1"/>
      <c r="L302" s="1"/>
      <c r="M302" s="64"/>
      <c r="N302" s="64"/>
      <c r="O302" s="64"/>
      <c r="P302" s="64"/>
      <c r="Q302" s="64"/>
      <c r="R302" s="64"/>
      <c r="S302" s="64"/>
      <c r="T302" s="64"/>
      <c r="U302" s="64"/>
      <c r="V302" s="64"/>
      <c r="W302" s="64"/>
      <c r="X302" s="64"/>
      <c r="Y302" s="64"/>
      <c r="Z302" s="64"/>
      <c r="AA302" s="64"/>
      <c r="AB302" s="64"/>
      <c r="AC302" s="64"/>
      <c r="AD302" s="64"/>
      <c r="AE302" s="64"/>
      <c r="AF302" s="64"/>
      <c r="AG302" s="64"/>
      <c r="AH302" s="64"/>
      <c r="AI302" s="64"/>
      <c r="AJ302" s="64"/>
      <c r="AK302" s="64"/>
      <c r="AL302" s="64"/>
      <c r="AM302" s="64"/>
      <c r="AN302" s="64"/>
      <c r="AO302" s="64"/>
      <c r="AP302" s="64"/>
      <c r="AQ302" s="64"/>
      <c r="AR302" s="64"/>
      <c r="AS302" s="64"/>
      <c r="AT302" s="64"/>
      <c r="AU302" s="64"/>
      <c r="AV302" s="64"/>
      <c r="AW302" s="64"/>
      <c r="AX302" s="64"/>
      <c r="AY302" s="64"/>
      <c r="AZ302" s="64"/>
      <c r="BA302" s="64"/>
      <c r="BB302" s="64"/>
      <c r="BF302" s="64"/>
      <c r="BG302" s="64"/>
      <c r="BH302" s="64"/>
      <c r="BI302" s="64"/>
      <c r="BJ302" s="64"/>
      <c r="BK302" s="64"/>
      <c r="BL302" s="64"/>
      <c r="BM302" s="68" t="s">
        <v>647</v>
      </c>
      <c r="BO302" s="64"/>
      <c r="BP302" s="64"/>
    </row>
    <row r="303" spans="1:68" hidden="1">
      <c r="A303" s="13"/>
      <c r="B303" s="1"/>
      <c r="C303" s="1"/>
      <c r="D303" s="24"/>
      <c r="E303" s="11"/>
      <c r="F303" s="11"/>
      <c r="G303" s="15"/>
      <c r="H303" s="11"/>
      <c r="I303" s="1"/>
      <c r="J303" s="1"/>
      <c r="K303" s="1"/>
      <c r="L303" s="1"/>
      <c r="M303" s="64"/>
      <c r="N303" s="64"/>
      <c r="O303" s="64"/>
      <c r="P303" s="64"/>
      <c r="Q303" s="64"/>
      <c r="R303" s="64"/>
      <c r="S303" s="64"/>
      <c r="T303" s="64"/>
      <c r="U303" s="64"/>
      <c r="V303" s="64"/>
      <c r="W303" s="64"/>
      <c r="X303" s="64"/>
      <c r="Y303" s="64"/>
      <c r="Z303" s="64"/>
      <c r="AA303" s="64"/>
      <c r="AB303" s="64"/>
      <c r="AC303" s="64"/>
      <c r="AD303" s="64"/>
      <c r="AE303" s="64"/>
      <c r="AF303" s="64"/>
      <c r="AG303" s="64"/>
      <c r="AH303" s="64"/>
      <c r="AI303" s="64"/>
      <c r="AJ303" s="64"/>
      <c r="AK303" s="64"/>
      <c r="AL303" s="64"/>
      <c r="AM303" s="64"/>
      <c r="AN303" s="64"/>
      <c r="AO303" s="64"/>
      <c r="AP303" s="64"/>
      <c r="AQ303" s="64"/>
      <c r="AR303" s="64"/>
      <c r="AS303" s="64"/>
      <c r="AT303" s="64"/>
      <c r="AU303" s="64"/>
      <c r="AV303" s="64"/>
      <c r="AW303" s="64"/>
      <c r="AX303" s="64"/>
      <c r="AY303" s="64"/>
      <c r="AZ303" s="64"/>
      <c r="BA303" s="64"/>
      <c r="BB303" s="64"/>
      <c r="BF303" s="64"/>
      <c r="BG303" s="64"/>
      <c r="BH303" s="64"/>
      <c r="BI303" s="64"/>
      <c r="BJ303" s="64"/>
      <c r="BK303" s="64"/>
      <c r="BL303" s="64"/>
      <c r="BM303" s="68" t="s">
        <v>648</v>
      </c>
      <c r="BO303" s="64"/>
      <c r="BP303" s="64"/>
    </row>
    <row r="304" spans="1:68" hidden="1">
      <c r="A304" s="13"/>
      <c r="B304" s="1"/>
      <c r="C304" s="1"/>
      <c r="D304" s="24"/>
      <c r="E304" s="11"/>
      <c r="F304" s="11"/>
      <c r="G304" s="15"/>
      <c r="H304" s="11"/>
      <c r="I304" s="1"/>
      <c r="J304" s="1"/>
      <c r="K304" s="1"/>
      <c r="L304" s="1"/>
      <c r="M304" s="64"/>
      <c r="N304" s="64"/>
      <c r="O304" s="64"/>
      <c r="P304" s="64"/>
      <c r="Q304" s="64"/>
      <c r="R304" s="64"/>
      <c r="S304" s="64"/>
      <c r="T304" s="64"/>
      <c r="U304" s="64"/>
      <c r="V304" s="64"/>
      <c r="W304" s="64"/>
      <c r="X304" s="64"/>
      <c r="Y304" s="64"/>
      <c r="Z304" s="64"/>
      <c r="AA304" s="64"/>
      <c r="AB304" s="64"/>
      <c r="AC304" s="64"/>
      <c r="AD304" s="64"/>
      <c r="AE304" s="64"/>
      <c r="AF304" s="64"/>
      <c r="AG304" s="64"/>
      <c r="AH304" s="64"/>
      <c r="AI304" s="64"/>
      <c r="AJ304" s="64"/>
      <c r="AK304" s="64"/>
      <c r="AL304" s="64"/>
      <c r="AM304" s="64"/>
      <c r="AN304" s="64"/>
      <c r="AO304" s="64"/>
      <c r="AP304" s="64"/>
      <c r="AQ304" s="64"/>
      <c r="AR304" s="64"/>
      <c r="AS304" s="64"/>
      <c r="AT304" s="64"/>
      <c r="AU304" s="64"/>
      <c r="AV304" s="64"/>
      <c r="AW304" s="64"/>
      <c r="AX304" s="64"/>
      <c r="AY304" s="64"/>
      <c r="AZ304" s="64"/>
      <c r="BA304" s="64"/>
      <c r="BB304" s="64"/>
      <c r="BF304" s="64"/>
      <c r="BG304" s="64"/>
      <c r="BH304" s="64"/>
      <c r="BI304" s="64"/>
      <c r="BJ304" s="64"/>
      <c r="BK304" s="64"/>
      <c r="BL304" s="64"/>
      <c r="BM304" s="68" t="s">
        <v>649</v>
      </c>
      <c r="BO304" s="64"/>
      <c r="BP304" s="64"/>
    </row>
    <row r="305" spans="1:68" hidden="1">
      <c r="A305" s="13"/>
      <c r="B305" s="1"/>
      <c r="C305" s="1"/>
      <c r="D305" s="24"/>
      <c r="E305" s="11"/>
      <c r="F305" s="11"/>
      <c r="G305" s="15"/>
      <c r="H305" s="11"/>
      <c r="I305" s="1"/>
      <c r="J305" s="1"/>
      <c r="K305" s="1"/>
      <c r="L305" s="1"/>
      <c r="M305" s="64"/>
      <c r="N305" s="64"/>
      <c r="O305" s="64"/>
      <c r="P305" s="64"/>
      <c r="Q305" s="64"/>
      <c r="R305" s="64"/>
      <c r="S305" s="64"/>
      <c r="T305" s="64"/>
      <c r="U305" s="64"/>
      <c r="V305" s="64"/>
      <c r="W305" s="64"/>
      <c r="X305" s="64"/>
      <c r="Y305" s="64"/>
      <c r="Z305" s="64"/>
      <c r="AA305" s="64"/>
      <c r="AB305" s="64"/>
      <c r="AC305" s="64"/>
      <c r="AD305" s="64"/>
      <c r="AE305" s="64"/>
      <c r="AF305" s="64"/>
      <c r="AG305" s="64"/>
      <c r="AH305" s="64"/>
      <c r="AI305" s="64"/>
      <c r="AJ305" s="64"/>
      <c r="AK305" s="64"/>
      <c r="AL305" s="64"/>
      <c r="AM305" s="64"/>
      <c r="AN305" s="64"/>
      <c r="AO305" s="64"/>
      <c r="AP305" s="64"/>
      <c r="AQ305" s="64"/>
      <c r="AR305" s="64"/>
      <c r="AS305" s="64"/>
      <c r="AT305" s="64"/>
      <c r="AU305" s="64"/>
      <c r="AV305" s="64"/>
      <c r="AW305" s="64"/>
      <c r="AX305" s="64"/>
      <c r="AY305" s="64"/>
      <c r="AZ305" s="64"/>
      <c r="BA305" s="64"/>
      <c r="BB305" s="64"/>
      <c r="BF305" s="64"/>
      <c r="BG305" s="64"/>
      <c r="BH305" s="64"/>
      <c r="BI305" s="64"/>
      <c r="BJ305" s="64"/>
      <c r="BK305" s="64"/>
      <c r="BL305" s="64"/>
      <c r="BM305" s="68" t="s">
        <v>650</v>
      </c>
      <c r="BO305" s="64"/>
      <c r="BP305" s="64"/>
    </row>
    <row r="306" spans="1:68" hidden="1">
      <c r="A306" s="13"/>
      <c r="B306" s="1"/>
      <c r="C306" s="1"/>
      <c r="D306" s="24"/>
      <c r="E306" s="11"/>
      <c r="F306" s="11"/>
      <c r="G306" s="15"/>
      <c r="H306" s="11"/>
      <c r="I306" s="1"/>
      <c r="J306" s="1"/>
      <c r="K306" s="1"/>
      <c r="L306" s="1"/>
      <c r="M306" s="64"/>
      <c r="N306" s="64"/>
      <c r="O306" s="64"/>
      <c r="P306" s="64"/>
      <c r="Q306" s="64"/>
      <c r="R306" s="64"/>
      <c r="S306" s="64"/>
      <c r="T306" s="64"/>
      <c r="U306" s="64"/>
      <c r="V306" s="64"/>
      <c r="W306" s="64"/>
      <c r="X306" s="64"/>
      <c r="Y306" s="64"/>
      <c r="Z306" s="64"/>
      <c r="AA306" s="64"/>
      <c r="AB306" s="64"/>
      <c r="AC306" s="64"/>
      <c r="AD306" s="64"/>
      <c r="AE306" s="64"/>
      <c r="AF306" s="64"/>
      <c r="AG306" s="64"/>
      <c r="AH306" s="64"/>
      <c r="AI306" s="64"/>
      <c r="AJ306" s="64"/>
      <c r="AK306" s="64"/>
      <c r="AL306" s="64"/>
      <c r="AM306" s="64"/>
      <c r="AN306" s="64"/>
      <c r="AO306" s="64"/>
      <c r="AP306" s="64"/>
      <c r="AQ306" s="64"/>
      <c r="AR306" s="64"/>
      <c r="AS306" s="64"/>
      <c r="AT306" s="64"/>
      <c r="AU306" s="64"/>
      <c r="AV306" s="64"/>
      <c r="AW306" s="64"/>
      <c r="AX306" s="64"/>
      <c r="AY306" s="64"/>
      <c r="AZ306" s="64"/>
      <c r="BA306" s="64"/>
      <c r="BB306" s="64"/>
      <c r="BF306" s="64"/>
      <c r="BG306" s="64"/>
      <c r="BH306" s="64"/>
      <c r="BI306" s="64"/>
      <c r="BJ306" s="64"/>
      <c r="BK306" s="64"/>
      <c r="BL306" s="64"/>
      <c r="BM306" s="68" t="s">
        <v>651</v>
      </c>
      <c r="BO306" s="64"/>
      <c r="BP306" s="64"/>
    </row>
    <row r="307" spans="1:68" hidden="1">
      <c r="A307" s="13"/>
      <c r="B307" s="1"/>
      <c r="C307" s="1"/>
      <c r="D307" s="24"/>
      <c r="E307" s="11"/>
      <c r="F307" s="11"/>
      <c r="G307" s="15"/>
      <c r="H307" s="11"/>
      <c r="I307" s="1"/>
      <c r="J307" s="1"/>
      <c r="K307" s="1"/>
      <c r="L307" s="1"/>
      <c r="M307" s="64"/>
      <c r="N307" s="64"/>
      <c r="O307" s="64"/>
      <c r="P307" s="64"/>
      <c r="Q307" s="64"/>
      <c r="R307" s="64"/>
      <c r="S307" s="64"/>
      <c r="T307" s="64"/>
      <c r="U307" s="64"/>
      <c r="V307" s="64"/>
      <c r="W307" s="64"/>
      <c r="X307" s="64"/>
      <c r="Y307" s="64"/>
      <c r="Z307" s="64"/>
      <c r="AA307" s="64"/>
      <c r="AB307" s="64"/>
      <c r="AC307" s="64"/>
      <c r="AD307" s="64"/>
      <c r="AE307" s="64"/>
      <c r="AF307" s="64"/>
      <c r="AG307" s="64"/>
      <c r="AH307" s="64"/>
      <c r="AI307" s="64"/>
      <c r="AJ307" s="64"/>
      <c r="AK307" s="64"/>
      <c r="AL307" s="64"/>
      <c r="AM307" s="64"/>
      <c r="AN307" s="64"/>
      <c r="AO307" s="64"/>
      <c r="AP307" s="64"/>
      <c r="AQ307" s="64"/>
      <c r="AR307" s="64"/>
      <c r="AS307" s="64"/>
      <c r="AT307" s="64"/>
      <c r="AU307" s="64"/>
      <c r="AV307" s="64"/>
      <c r="AW307" s="64"/>
      <c r="AX307" s="64"/>
      <c r="AY307" s="64"/>
      <c r="AZ307" s="64"/>
      <c r="BA307" s="64"/>
      <c r="BB307" s="64"/>
      <c r="BF307" s="64"/>
      <c r="BG307" s="64"/>
      <c r="BH307" s="64"/>
      <c r="BI307" s="64"/>
      <c r="BJ307" s="64"/>
      <c r="BK307" s="64"/>
      <c r="BL307" s="64"/>
      <c r="BM307" s="68" t="s">
        <v>652</v>
      </c>
      <c r="BO307" s="64"/>
      <c r="BP307" s="64"/>
    </row>
    <row r="308" spans="1:68" hidden="1">
      <c r="A308" s="13"/>
      <c r="B308" s="1"/>
      <c r="C308" s="1"/>
      <c r="D308" s="24"/>
      <c r="E308" s="11"/>
      <c r="F308" s="11"/>
      <c r="G308" s="15"/>
      <c r="H308" s="11"/>
      <c r="I308" s="1"/>
      <c r="J308" s="1"/>
      <c r="K308" s="1"/>
      <c r="L308" s="1"/>
      <c r="M308" s="64"/>
      <c r="N308" s="64"/>
      <c r="O308" s="64"/>
      <c r="P308" s="64"/>
      <c r="Q308" s="64"/>
      <c r="R308" s="64"/>
      <c r="S308" s="64"/>
      <c r="T308" s="64"/>
      <c r="U308" s="64"/>
      <c r="V308" s="64"/>
      <c r="W308" s="64"/>
      <c r="X308" s="64"/>
      <c r="Y308" s="64"/>
      <c r="Z308" s="64"/>
      <c r="AA308" s="64"/>
      <c r="AB308" s="64"/>
      <c r="AC308" s="64"/>
      <c r="AD308" s="64"/>
      <c r="AE308" s="64"/>
      <c r="AF308" s="64"/>
      <c r="AG308" s="64"/>
      <c r="AH308" s="64"/>
      <c r="AI308" s="64"/>
      <c r="AJ308" s="64"/>
      <c r="AK308" s="64"/>
      <c r="AL308" s="64"/>
      <c r="AM308" s="64"/>
      <c r="AN308" s="64"/>
      <c r="AO308" s="64"/>
      <c r="AP308" s="64"/>
      <c r="AQ308" s="64"/>
      <c r="AR308" s="64"/>
      <c r="AS308" s="64"/>
      <c r="AT308" s="64"/>
      <c r="AU308" s="64"/>
      <c r="AV308" s="64"/>
      <c r="AW308" s="64"/>
      <c r="AX308" s="64"/>
      <c r="AY308" s="64"/>
      <c r="AZ308" s="64"/>
      <c r="BA308" s="64"/>
      <c r="BB308" s="64"/>
      <c r="BF308" s="64"/>
      <c r="BG308" s="64"/>
      <c r="BH308" s="64"/>
      <c r="BI308" s="64"/>
      <c r="BJ308" s="64"/>
      <c r="BK308" s="64"/>
      <c r="BL308" s="64"/>
      <c r="BM308" s="68" t="s">
        <v>653</v>
      </c>
      <c r="BO308" s="64"/>
      <c r="BP308" s="64"/>
    </row>
    <row r="309" spans="1:68" hidden="1">
      <c r="A309" s="13"/>
      <c r="B309" s="1"/>
      <c r="C309" s="1"/>
      <c r="D309" s="24"/>
      <c r="E309" s="11"/>
      <c r="F309" s="11"/>
      <c r="G309" s="15"/>
      <c r="H309" s="11"/>
      <c r="I309" s="1"/>
      <c r="J309" s="1"/>
      <c r="K309" s="1"/>
      <c r="L309" s="1"/>
      <c r="M309" s="64"/>
      <c r="N309" s="64"/>
      <c r="O309" s="64"/>
      <c r="P309" s="64"/>
      <c r="Q309" s="64"/>
      <c r="R309" s="64"/>
      <c r="S309" s="64"/>
      <c r="T309" s="64"/>
      <c r="U309" s="64"/>
      <c r="V309" s="64"/>
      <c r="W309" s="64"/>
      <c r="X309" s="64"/>
      <c r="Y309" s="64"/>
      <c r="Z309" s="64"/>
      <c r="AA309" s="64"/>
      <c r="AB309" s="64"/>
      <c r="AC309" s="64"/>
      <c r="AD309" s="64"/>
      <c r="AE309" s="64"/>
      <c r="AF309" s="64"/>
      <c r="AG309" s="64"/>
      <c r="AH309" s="64"/>
      <c r="AI309" s="64"/>
      <c r="AJ309" s="64"/>
      <c r="AK309" s="64"/>
      <c r="AL309" s="64"/>
      <c r="AM309" s="64"/>
      <c r="AN309" s="64"/>
      <c r="AO309" s="64"/>
      <c r="AP309" s="64"/>
      <c r="AQ309" s="64"/>
      <c r="AR309" s="64"/>
      <c r="AS309" s="64"/>
      <c r="AT309" s="64"/>
      <c r="AU309" s="64"/>
      <c r="AV309" s="64"/>
      <c r="AW309" s="64"/>
      <c r="AX309" s="64"/>
      <c r="AY309" s="64"/>
      <c r="AZ309" s="64"/>
      <c r="BA309" s="64"/>
      <c r="BB309" s="64"/>
      <c r="BF309" s="64"/>
      <c r="BG309" s="64"/>
      <c r="BH309" s="64"/>
      <c r="BI309" s="64"/>
      <c r="BJ309" s="64"/>
      <c r="BK309" s="64"/>
      <c r="BL309" s="64"/>
      <c r="BM309" s="68" t="s">
        <v>654</v>
      </c>
      <c r="BO309" s="64"/>
      <c r="BP309" s="64"/>
    </row>
    <row r="310" spans="1:68" hidden="1">
      <c r="A310" s="13"/>
      <c r="B310" s="1"/>
      <c r="C310" s="1"/>
      <c r="D310" s="24"/>
      <c r="E310" s="11"/>
      <c r="F310" s="11"/>
      <c r="G310" s="15"/>
      <c r="H310" s="11"/>
      <c r="I310" s="1"/>
      <c r="J310" s="1"/>
      <c r="K310" s="1"/>
      <c r="L310" s="1"/>
      <c r="M310" s="64"/>
      <c r="N310" s="64"/>
      <c r="O310" s="64"/>
      <c r="P310" s="64"/>
      <c r="Q310" s="64"/>
      <c r="R310" s="64"/>
      <c r="S310" s="64"/>
      <c r="T310" s="64"/>
      <c r="U310" s="64"/>
      <c r="V310" s="64"/>
      <c r="W310" s="64"/>
      <c r="X310" s="64"/>
      <c r="Y310" s="64"/>
      <c r="Z310" s="64"/>
      <c r="AA310" s="64"/>
      <c r="AB310" s="64"/>
      <c r="AC310" s="64"/>
      <c r="AD310" s="64"/>
      <c r="AE310" s="64"/>
      <c r="AF310" s="64"/>
      <c r="AG310" s="64"/>
      <c r="AH310" s="64"/>
      <c r="AI310" s="64"/>
      <c r="AJ310" s="64"/>
      <c r="AK310" s="64"/>
      <c r="AL310" s="64"/>
      <c r="AM310" s="64"/>
      <c r="AN310" s="64"/>
      <c r="AO310" s="64"/>
      <c r="AP310" s="64"/>
      <c r="AQ310" s="64"/>
      <c r="AR310" s="64"/>
      <c r="AS310" s="64"/>
      <c r="AT310" s="64"/>
      <c r="AU310" s="64"/>
      <c r="AV310" s="64"/>
      <c r="AW310" s="64"/>
      <c r="AX310" s="64"/>
      <c r="AY310" s="64"/>
      <c r="AZ310" s="64"/>
      <c r="BA310" s="64"/>
      <c r="BB310" s="64"/>
      <c r="BF310" s="64"/>
      <c r="BG310" s="64"/>
      <c r="BH310" s="64"/>
      <c r="BI310" s="64"/>
      <c r="BJ310" s="64"/>
      <c r="BK310" s="64"/>
      <c r="BL310" s="64"/>
      <c r="BM310" s="68" t="s">
        <v>655</v>
      </c>
      <c r="BO310" s="64"/>
      <c r="BP310" s="64"/>
    </row>
    <row r="311" spans="1:68" hidden="1">
      <c r="A311" s="13"/>
      <c r="B311" s="1"/>
      <c r="C311" s="1"/>
      <c r="D311" s="24"/>
      <c r="E311" s="11"/>
      <c r="F311" s="11"/>
      <c r="G311" s="15"/>
      <c r="H311" s="11"/>
      <c r="I311" s="1"/>
      <c r="J311" s="1"/>
      <c r="K311" s="1"/>
      <c r="L311" s="1"/>
      <c r="M311" s="64"/>
      <c r="N311" s="64"/>
      <c r="O311" s="64"/>
      <c r="P311" s="64"/>
      <c r="Q311" s="64"/>
      <c r="R311" s="64"/>
      <c r="S311" s="64"/>
      <c r="T311" s="64"/>
      <c r="U311" s="64"/>
      <c r="V311" s="64"/>
      <c r="W311" s="64"/>
      <c r="X311" s="64"/>
      <c r="Y311" s="64"/>
      <c r="Z311" s="64"/>
      <c r="AA311" s="64"/>
      <c r="AB311" s="64"/>
      <c r="AC311" s="64"/>
      <c r="AD311" s="64"/>
      <c r="AE311" s="64"/>
      <c r="AF311" s="64"/>
      <c r="AG311" s="64"/>
      <c r="AH311" s="64"/>
      <c r="AI311" s="64"/>
      <c r="AJ311" s="64"/>
      <c r="AK311" s="64"/>
      <c r="AL311" s="64"/>
      <c r="AM311" s="64"/>
      <c r="AN311" s="64"/>
      <c r="AO311" s="64"/>
      <c r="AP311" s="64"/>
      <c r="AQ311" s="64"/>
      <c r="AR311" s="64"/>
      <c r="AS311" s="64"/>
      <c r="AT311" s="64"/>
      <c r="AU311" s="64"/>
      <c r="AV311" s="64"/>
      <c r="AW311" s="64"/>
      <c r="AX311" s="64"/>
      <c r="AY311" s="64"/>
      <c r="AZ311" s="64"/>
      <c r="BA311" s="64"/>
      <c r="BB311" s="64"/>
      <c r="BF311" s="64"/>
      <c r="BG311" s="64"/>
      <c r="BH311" s="64"/>
      <c r="BI311" s="64"/>
      <c r="BJ311" s="64"/>
      <c r="BK311" s="64"/>
      <c r="BL311" s="64"/>
      <c r="BM311" s="68" t="s">
        <v>656</v>
      </c>
      <c r="BO311" s="64"/>
      <c r="BP311" s="64"/>
    </row>
    <row r="312" spans="1:68" hidden="1">
      <c r="A312" s="13"/>
      <c r="B312" s="1"/>
      <c r="C312" s="1"/>
      <c r="D312" s="24"/>
      <c r="E312" s="11"/>
      <c r="F312" s="11"/>
      <c r="G312" s="15"/>
      <c r="H312" s="11"/>
      <c r="I312" s="1"/>
      <c r="J312" s="1"/>
      <c r="K312" s="1"/>
      <c r="L312" s="1"/>
      <c r="M312" s="64"/>
      <c r="N312" s="64"/>
      <c r="O312" s="64"/>
      <c r="P312" s="64"/>
      <c r="Q312" s="64"/>
      <c r="R312" s="64"/>
      <c r="S312" s="64"/>
      <c r="T312" s="64"/>
      <c r="U312" s="64"/>
      <c r="V312" s="64"/>
      <c r="W312" s="64"/>
      <c r="X312" s="64"/>
      <c r="Y312" s="64"/>
      <c r="Z312" s="64"/>
      <c r="AA312" s="64"/>
      <c r="AB312" s="64"/>
      <c r="AC312" s="64"/>
      <c r="AD312" s="64"/>
      <c r="AE312" s="64"/>
      <c r="AF312" s="64"/>
      <c r="AG312" s="64"/>
      <c r="AH312" s="64"/>
      <c r="AI312" s="64"/>
      <c r="AJ312" s="64"/>
      <c r="AK312" s="64"/>
      <c r="AL312" s="64"/>
      <c r="AM312" s="64"/>
      <c r="AN312" s="64"/>
      <c r="AO312" s="64"/>
      <c r="AP312" s="64"/>
      <c r="AQ312" s="64"/>
      <c r="AR312" s="64"/>
      <c r="AS312" s="64"/>
      <c r="AT312" s="64"/>
      <c r="AU312" s="64"/>
      <c r="AV312" s="64"/>
      <c r="AW312" s="64"/>
      <c r="AX312" s="64"/>
      <c r="AY312" s="64"/>
      <c r="AZ312" s="64"/>
      <c r="BA312" s="64"/>
      <c r="BB312" s="64"/>
      <c r="BF312" s="64"/>
      <c r="BG312" s="64"/>
      <c r="BH312" s="64"/>
      <c r="BI312" s="64"/>
      <c r="BJ312" s="64"/>
      <c r="BK312" s="64"/>
      <c r="BL312" s="64"/>
      <c r="BM312" s="68" t="s">
        <v>225</v>
      </c>
      <c r="BO312" s="64"/>
      <c r="BP312" s="64"/>
    </row>
    <row r="313" spans="1:68" hidden="1">
      <c r="A313" s="13"/>
      <c r="B313" s="1"/>
      <c r="C313" s="1"/>
      <c r="D313" s="24"/>
      <c r="E313" s="11"/>
      <c r="F313" s="11"/>
      <c r="G313" s="15"/>
      <c r="H313" s="11"/>
      <c r="I313" s="1"/>
      <c r="J313" s="1"/>
      <c r="K313" s="1"/>
      <c r="L313" s="1"/>
      <c r="M313" s="64"/>
      <c r="N313" s="64"/>
      <c r="O313" s="64"/>
      <c r="P313" s="64"/>
      <c r="Q313" s="64"/>
      <c r="R313" s="64"/>
      <c r="S313" s="64"/>
      <c r="T313" s="64"/>
      <c r="U313" s="64"/>
      <c r="V313" s="64"/>
      <c r="W313" s="64"/>
      <c r="X313" s="64"/>
      <c r="Y313" s="64"/>
      <c r="Z313" s="64"/>
      <c r="AA313" s="64"/>
      <c r="AB313" s="64"/>
      <c r="AC313" s="64"/>
      <c r="AD313" s="64"/>
      <c r="AE313" s="64"/>
      <c r="AF313" s="64"/>
      <c r="AG313" s="64"/>
      <c r="AH313" s="64"/>
      <c r="AI313" s="64"/>
      <c r="AJ313" s="64"/>
      <c r="AK313" s="64"/>
      <c r="AL313" s="64"/>
      <c r="AM313" s="64"/>
      <c r="AN313" s="64"/>
      <c r="AO313" s="64"/>
      <c r="AP313" s="64"/>
      <c r="AQ313" s="64"/>
      <c r="AR313" s="64"/>
      <c r="AS313" s="64"/>
      <c r="AT313" s="64"/>
      <c r="AU313" s="64"/>
      <c r="AV313" s="64"/>
      <c r="AW313" s="64"/>
      <c r="AX313" s="64"/>
      <c r="AY313" s="64"/>
      <c r="AZ313" s="64"/>
      <c r="BA313" s="64"/>
      <c r="BB313" s="64"/>
      <c r="BF313" s="64"/>
      <c r="BG313" s="64"/>
      <c r="BH313" s="64"/>
      <c r="BI313" s="64"/>
      <c r="BJ313" s="64"/>
      <c r="BK313" s="64"/>
      <c r="BL313" s="64"/>
      <c r="BM313" s="68" t="s">
        <v>657</v>
      </c>
      <c r="BO313" s="64"/>
      <c r="BP313" s="64"/>
    </row>
    <row r="314" spans="1:68" hidden="1">
      <c r="A314" s="13"/>
      <c r="B314" s="1"/>
      <c r="C314" s="1"/>
      <c r="D314" s="24"/>
      <c r="E314" s="11"/>
      <c r="F314" s="11"/>
      <c r="G314" s="15"/>
      <c r="H314" s="11"/>
      <c r="I314" s="1"/>
      <c r="J314" s="1"/>
      <c r="K314" s="1"/>
      <c r="L314" s="1"/>
      <c r="M314" s="64"/>
      <c r="N314" s="64"/>
      <c r="O314" s="64"/>
      <c r="P314" s="64"/>
      <c r="Q314" s="64"/>
      <c r="R314" s="64"/>
      <c r="S314" s="64"/>
      <c r="T314" s="64"/>
      <c r="U314" s="64"/>
      <c r="V314" s="64"/>
      <c r="W314" s="64"/>
      <c r="X314" s="64"/>
      <c r="Y314" s="64"/>
      <c r="Z314" s="64"/>
      <c r="AA314" s="64"/>
      <c r="AB314" s="64"/>
      <c r="AC314" s="64"/>
      <c r="AD314" s="64"/>
      <c r="AE314" s="64"/>
      <c r="AF314" s="64"/>
      <c r="AG314" s="64"/>
      <c r="AH314" s="64"/>
      <c r="AI314" s="64"/>
      <c r="AJ314" s="64"/>
      <c r="AK314" s="64"/>
      <c r="AL314" s="64"/>
      <c r="AM314" s="64"/>
      <c r="AN314" s="64"/>
      <c r="AO314" s="64"/>
      <c r="AP314" s="64"/>
      <c r="AQ314" s="64"/>
      <c r="AR314" s="64"/>
      <c r="AS314" s="64"/>
      <c r="AT314" s="64"/>
      <c r="AU314" s="64"/>
      <c r="AV314" s="64"/>
      <c r="AW314" s="64"/>
      <c r="AX314" s="64"/>
      <c r="AY314" s="64"/>
      <c r="AZ314" s="64"/>
      <c r="BA314" s="64"/>
      <c r="BB314" s="64"/>
      <c r="BF314" s="64"/>
      <c r="BG314" s="64"/>
      <c r="BH314" s="64"/>
      <c r="BI314" s="64"/>
      <c r="BJ314" s="64"/>
      <c r="BK314" s="64"/>
      <c r="BL314" s="64"/>
      <c r="BM314" s="68" t="s">
        <v>658</v>
      </c>
      <c r="BO314" s="64"/>
      <c r="BP314" s="64"/>
    </row>
    <row r="315" spans="1:68" hidden="1">
      <c r="A315" s="13"/>
      <c r="B315" s="1"/>
      <c r="C315" s="1"/>
      <c r="D315" s="24"/>
      <c r="E315" s="11"/>
      <c r="F315" s="11"/>
      <c r="G315" s="15"/>
      <c r="H315" s="11"/>
      <c r="I315" s="1"/>
      <c r="J315" s="1"/>
      <c r="K315" s="1"/>
      <c r="L315" s="1"/>
      <c r="M315" s="64"/>
      <c r="N315" s="64"/>
      <c r="O315" s="64"/>
      <c r="P315" s="64"/>
      <c r="Q315" s="64"/>
      <c r="R315" s="64"/>
      <c r="S315" s="64"/>
      <c r="T315" s="64"/>
      <c r="U315" s="64"/>
      <c r="V315" s="64"/>
      <c r="W315" s="64"/>
      <c r="X315" s="64"/>
      <c r="Y315" s="64"/>
      <c r="Z315" s="64"/>
      <c r="AA315" s="64"/>
      <c r="AB315" s="64"/>
      <c r="AC315" s="64"/>
      <c r="AD315" s="64"/>
      <c r="AE315" s="64"/>
      <c r="AF315" s="64"/>
      <c r="AG315" s="64"/>
      <c r="AH315" s="64"/>
      <c r="AI315" s="64"/>
      <c r="AJ315" s="64"/>
      <c r="AK315" s="64"/>
      <c r="AL315" s="64"/>
      <c r="AM315" s="64"/>
      <c r="AN315" s="64"/>
      <c r="AO315" s="64"/>
      <c r="AP315" s="64"/>
      <c r="AQ315" s="64"/>
      <c r="AR315" s="64"/>
      <c r="AS315" s="64"/>
      <c r="AT315" s="64"/>
      <c r="AU315" s="64"/>
      <c r="AV315" s="64"/>
      <c r="AW315" s="64"/>
      <c r="AX315" s="64"/>
      <c r="AY315" s="64"/>
      <c r="AZ315" s="64"/>
      <c r="BA315" s="64"/>
      <c r="BB315" s="64"/>
      <c r="BF315" s="64"/>
      <c r="BG315" s="64"/>
      <c r="BH315" s="64"/>
      <c r="BI315" s="64"/>
      <c r="BJ315" s="64"/>
      <c r="BK315" s="64"/>
      <c r="BL315" s="64"/>
      <c r="BM315" s="68" t="s">
        <v>659</v>
      </c>
      <c r="BO315" s="64"/>
      <c r="BP315" s="64"/>
    </row>
    <row r="316" spans="1:68" hidden="1">
      <c r="A316" s="13"/>
      <c r="B316" s="1"/>
      <c r="C316" s="1"/>
      <c r="D316" s="24"/>
      <c r="E316" s="11"/>
      <c r="F316" s="11"/>
      <c r="G316" s="15"/>
      <c r="H316" s="11"/>
      <c r="I316" s="1"/>
      <c r="J316" s="1"/>
      <c r="K316" s="1"/>
      <c r="L316" s="1"/>
      <c r="M316" s="64"/>
      <c r="N316" s="64"/>
      <c r="O316" s="64"/>
      <c r="P316" s="64"/>
      <c r="Q316" s="64"/>
      <c r="R316" s="64"/>
      <c r="S316" s="64"/>
      <c r="T316" s="64"/>
      <c r="U316" s="64"/>
      <c r="V316" s="64"/>
      <c r="W316" s="64"/>
      <c r="X316" s="64"/>
      <c r="Y316" s="64"/>
      <c r="Z316" s="64"/>
      <c r="AA316" s="64"/>
      <c r="AB316" s="64"/>
      <c r="AC316" s="64"/>
      <c r="AD316" s="64"/>
      <c r="AE316" s="64"/>
      <c r="AF316" s="64"/>
      <c r="AG316" s="64"/>
      <c r="AH316" s="64"/>
      <c r="AI316" s="64"/>
      <c r="AJ316" s="64"/>
      <c r="AK316" s="64"/>
      <c r="AL316" s="64"/>
      <c r="AM316" s="64"/>
      <c r="AN316" s="64"/>
      <c r="AO316" s="64"/>
      <c r="AP316" s="64"/>
      <c r="AQ316" s="64"/>
      <c r="AR316" s="64"/>
      <c r="AS316" s="64"/>
      <c r="AT316" s="64"/>
      <c r="AU316" s="64"/>
      <c r="AV316" s="64"/>
      <c r="AW316" s="64"/>
      <c r="AX316" s="64"/>
      <c r="AY316" s="64"/>
      <c r="AZ316" s="64"/>
      <c r="BA316" s="64"/>
      <c r="BB316" s="64"/>
      <c r="BF316" s="64"/>
      <c r="BG316" s="64"/>
      <c r="BH316" s="64"/>
      <c r="BI316" s="64"/>
      <c r="BJ316" s="64"/>
      <c r="BK316" s="64"/>
      <c r="BL316" s="64"/>
      <c r="BM316" s="68" t="s">
        <v>660</v>
      </c>
      <c r="BO316" s="64"/>
      <c r="BP316" s="64"/>
    </row>
    <row r="317" spans="1:68" hidden="1">
      <c r="A317" s="13"/>
      <c r="B317" s="1"/>
      <c r="C317" s="1"/>
      <c r="D317" s="24"/>
      <c r="E317" s="11"/>
      <c r="F317" s="11"/>
      <c r="G317" s="15"/>
      <c r="H317" s="11"/>
      <c r="I317" s="1"/>
      <c r="J317" s="1"/>
      <c r="K317" s="1"/>
      <c r="L317" s="1"/>
      <c r="M317" s="64"/>
      <c r="N317" s="64"/>
      <c r="O317" s="64"/>
      <c r="P317" s="64"/>
      <c r="Q317" s="64"/>
      <c r="R317" s="64"/>
      <c r="S317" s="64"/>
      <c r="T317" s="64"/>
      <c r="U317" s="64"/>
      <c r="V317" s="64"/>
      <c r="W317" s="64"/>
      <c r="X317" s="64"/>
      <c r="Y317" s="64"/>
      <c r="Z317" s="64"/>
      <c r="AA317" s="64"/>
      <c r="AB317" s="64"/>
      <c r="AC317" s="64"/>
      <c r="AD317" s="64"/>
      <c r="AE317" s="64"/>
      <c r="AF317" s="64"/>
      <c r="AG317" s="64"/>
      <c r="AH317" s="64"/>
      <c r="AI317" s="64"/>
      <c r="AJ317" s="64"/>
      <c r="AK317" s="64"/>
      <c r="AL317" s="64"/>
      <c r="AM317" s="64"/>
      <c r="AN317" s="64"/>
      <c r="AO317" s="64"/>
      <c r="AP317" s="64"/>
      <c r="AQ317" s="64"/>
      <c r="AR317" s="64"/>
      <c r="AS317" s="64"/>
      <c r="AT317" s="64"/>
      <c r="AU317" s="64"/>
      <c r="AV317" s="64"/>
      <c r="AW317" s="64"/>
      <c r="AX317" s="64"/>
      <c r="AY317" s="64"/>
      <c r="AZ317" s="64"/>
      <c r="BA317" s="64"/>
      <c r="BB317" s="64"/>
      <c r="BF317" s="64"/>
      <c r="BG317" s="64"/>
      <c r="BH317" s="64"/>
      <c r="BI317" s="64"/>
      <c r="BJ317" s="64"/>
      <c r="BK317" s="64"/>
      <c r="BL317" s="64"/>
      <c r="BM317" s="68" t="s">
        <v>661</v>
      </c>
      <c r="BO317" s="64"/>
      <c r="BP317" s="64"/>
    </row>
    <row r="318" spans="1:68" hidden="1">
      <c r="A318" s="13"/>
      <c r="B318" s="1"/>
      <c r="C318" s="1"/>
      <c r="D318" s="24"/>
      <c r="E318" s="11"/>
      <c r="F318" s="11"/>
      <c r="G318" s="15"/>
      <c r="H318" s="11"/>
      <c r="I318" s="1"/>
      <c r="J318" s="1"/>
      <c r="K318" s="1"/>
      <c r="L318" s="1"/>
      <c r="M318" s="64"/>
      <c r="N318" s="64"/>
      <c r="O318" s="64"/>
      <c r="P318" s="64"/>
      <c r="Q318" s="64"/>
      <c r="R318" s="64"/>
      <c r="S318" s="64"/>
      <c r="T318" s="64"/>
      <c r="U318" s="64"/>
      <c r="V318" s="64"/>
      <c r="W318" s="64"/>
      <c r="X318" s="64"/>
      <c r="Y318" s="64"/>
      <c r="Z318" s="64"/>
      <c r="AA318" s="64"/>
      <c r="AB318" s="64"/>
      <c r="AC318" s="64"/>
      <c r="AD318" s="64"/>
      <c r="AE318" s="64"/>
      <c r="AF318" s="64"/>
      <c r="AG318" s="64"/>
      <c r="AH318" s="64"/>
      <c r="AI318" s="64"/>
      <c r="AJ318" s="64"/>
      <c r="AK318" s="64"/>
      <c r="AL318" s="64"/>
      <c r="AM318" s="64"/>
      <c r="AN318" s="64"/>
      <c r="AO318" s="64"/>
      <c r="AP318" s="64"/>
      <c r="AQ318" s="64"/>
      <c r="AR318" s="64"/>
      <c r="AS318" s="64"/>
      <c r="AT318" s="64"/>
      <c r="AU318" s="64"/>
      <c r="AV318" s="64"/>
      <c r="AW318" s="64"/>
      <c r="AX318" s="64"/>
      <c r="AY318" s="64"/>
      <c r="AZ318" s="64"/>
      <c r="BA318" s="64"/>
      <c r="BB318" s="64"/>
      <c r="BF318" s="64"/>
      <c r="BG318" s="64"/>
      <c r="BH318" s="64"/>
      <c r="BI318" s="64"/>
      <c r="BJ318" s="64"/>
      <c r="BK318" s="64"/>
      <c r="BL318" s="64"/>
      <c r="BM318" s="68" t="s">
        <v>662</v>
      </c>
      <c r="BO318" s="64"/>
      <c r="BP318" s="64"/>
    </row>
    <row r="319" spans="1:68" hidden="1">
      <c r="A319" s="13"/>
      <c r="B319" s="1"/>
      <c r="C319" s="1"/>
      <c r="D319" s="24"/>
      <c r="E319" s="11"/>
      <c r="F319" s="11"/>
      <c r="G319" s="15"/>
      <c r="H319" s="11"/>
      <c r="I319" s="1"/>
      <c r="J319" s="1"/>
      <c r="K319" s="1"/>
      <c r="L319" s="1"/>
      <c r="M319" s="64"/>
      <c r="N319" s="64"/>
      <c r="O319" s="64"/>
      <c r="P319" s="64"/>
      <c r="Q319" s="64"/>
      <c r="R319" s="64"/>
      <c r="S319" s="64"/>
      <c r="T319" s="64"/>
      <c r="U319" s="64"/>
      <c r="V319" s="64"/>
      <c r="W319" s="64"/>
      <c r="X319" s="64"/>
      <c r="Y319" s="64"/>
      <c r="Z319" s="64"/>
      <c r="AA319" s="64"/>
      <c r="AB319" s="64"/>
      <c r="AC319" s="64"/>
      <c r="AD319" s="64"/>
      <c r="AE319" s="64"/>
      <c r="AF319" s="64"/>
      <c r="AG319" s="64"/>
      <c r="AH319" s="64"/>
      <c r="AI319" s="64"/>
      <c r="AJ319" s="64"/>
      <c r="AK319" s="64"/>
      <c r="AL319" s="64"/>
      <c r="AM319" s="64"/>
      <c r="AN319" s="64"/>
      <c r="AO319" s="64"/>
      <c r="AP319" s="64"/>
      <c r="AQ319" s="64"/>
      <c r="AR319" s="64"/>
      <c r="AS319" s="64"/>
      <c r="AT319" s="64"/>
      <c r="AU319" s="64"/>
      <c r="AV319" s="64"/>
      <c r="AW319" s="64"/>
      <c r="AX319" s="64"/>
      <c r="AY319" s="64"/>
      <c r="AZ319" s="64"/>
      <c r="BA319" s="64"/>
      <c r="BB319" s="64"/>
      <c r="BF319" s="64"/>
      <c r="BG319" s="64"/>
      <c r="BH319" s="64"/>
      <c r="BI319" s="64"/>
      <c r="BJ319" s="64"/>
      <c r="BK319" s="64"/>
      <c r="BL319" s="64"/>
      <c r="BM319" s="68" t="s">
        <v>663</v>
      </c>
      <c r="BO319" s="64"/>
      <c r="BP319" s="64"/>
    </row>
    <row r="320" spans="1:68" hidden="1">
      <c r="A320" s="13"/>
      <c r="B320" s="1"/>
      <c r="C320" s="1"/>
      <c r="D320" s="24"/>
      <c r="E320" s="11"/>
      <c r="F320" s="11"/>
      <c r="G320" s="15"/>
      <c r="H320" s="11"/>
      <c r="I320" s="1"/>
      <c r="J320" s="1"/>
      <c r="K320" s="1"/>
      <c r="L320" s="1"/>
      <c r="M320" s="64"/>
      <c r="N320" s="64"/>
      <c r="O320" s="64"/>
      <c r="P320" s="64"/>
      <c r="Q320" s="64"/>
      <c r="R320" s="64"/>
      <c r="S320" s="64"/>
      <c r="T320" s="64"/>
      <c r="U320" s="64"/>
      <c r="V320" s="64"/>
      <c r="W320" s="64"/>
      <c r="X320" s="64"/>
      <c r="Y320" s="64"/>
      <c r="Z320" s="64"/>
      <c r="AA320" s="64"/>
      <c r="AB320" s="64"/>
      <c r="AC320" s="64"/>
      <c r="AD320" s="64"/>
      <c r="AE320" s="64"/>
      <c r="AF320" s="64"/>
      <c r="AG320" s="64"/>
      <c r="AH320" s="64"/>
      <c r="AI320" s="64"/>
      <c r="AJ320" s="64"/>
      <c r="AK320" s="64"/>
      <c r="AL320" s="64"/>
      <c r="AM320" s="64"/>
      <c r="AN320" s="64"/>
      <c r="AO320" s="64"/>
      <c r="AP320" s="64"/>
      <c r="AQ320" s="64"/>
      <c r="AR320" s="64"/>
      <c r="AS320" s="64"/>
      <c r="AT320" s="64"/>
      <c r="AU320" s="64"/>
      <c r="AV320" s="64"/>
      <c r="AW320" s="64"/>
      <c r="AX320" s="64"/>
      <c r="AY320" s="64"/>
      <c r="AZ320" s="64"/>
      <c r="BA320" s="64"/>
      <c r="BB320" s="64"/>
      <c r="BF320" s="64"/>
      <c r="BG320" s="64"/>
      <c r="BH320" s="64"/>
      <c r="BI320" s="64"/>
      <c r="BJ320" s="64"/>
      <c r="BK320" s="64"/>
      <c r="BL320" s="64"/>
      <c r="BM320" s="68" t="s">
        <v>119</v>
      </c>
      <c r="BO320" s="64"/>
      <c r="BP320" s="64"/>
    </row>
    <row r="321" spans="1:68" hidden="1">
      <c r="A321" s="13"/>
      <c r="B321" s="1"/>
      <c r="C321" s="1"/>
      <c r="D321" s="24"/>
      <c r="E321" s="11"/>
      <c r="F321" s="11"/>
      <c r="G321" s="15"/>
      <c r="H321" s="11"/>
      <c r="I321" s="1"/>
      <c r="J321" s="1"/>
      <c r="K321" s="1"/>
      <c r="L321" s="1"/>
      <c r="M321" s="64"/>
      <c r="N321" s="64"/>
      <c r="O321" s="64"/>
      <c r="P321" s="64"/>
      <c r="Q321" s="64"/>
      <c r="R321" s="64"/>
      <c r="S321" s="64"/>
      <c r="T321" s="64"/>
      <c r="U321" s="64"/>
      <c r="V321" s="64"/>
      <c r="W321" s="64"/>
      <c r="X321" s="64"/>
      <c r="Y321" s="64"/>
      <c r="Z321" s="64"/>
      <c r="AA321" s="64"/>
      <c r="AB321" s="64"/>
      <c r="AC321" s="64"/>
      <c r="AD321" s="64"/>
      <c r="AE321" s="64"/>
      <c r="AF321" s="64"/>
      <c r="AG321" s="64"/>
      <c r="AH321" s="64"/>
      <c r="AI321" s="64"/>
      <c r="AJ321" s="64"/>
      <c r="AK321" s="64"/>
      <c r="AL321" s="64"/>
      <c r="AM321" s="64"/>
      <c r="AN321" s="64"/>
      <c r="AO321" s="64"/>
      <c r="AP321" s="64"/>
      <c r="AQ321" s="64"/>
      <c r="AR321" s="64"/>
      <c r="AS321" s="64"/>
      <c r="AT321" s="64"/>
      <c r="AU321" s="64"/>
      <c r="AV321" s="64"/>
      <c r="AW321" s="64"/>
      <c r="AX321" s="64"/>
      <c r="AY321" s="64"/>
      <c r="AZ321" s="64"/>
      <c r="BA321" s="64"/>
      <c r="BB321" s="64"/>
      <c r="BF321" s="64"/>
      <c r="BG321" s="64"/>
      <c r="BH321" s="64"/>
      <c r="BI321" s="64"/>
      <c r="BJ321" s="64"/>
      <c r="BK321" s="64"/>
      <c r="BL321" s="64"/>
      <c r="BM321" s="68" t="s">
        <v>664</v>
      </c>
      <c r="BO321" s="64"/>
      <c r="BP321" s="64"/>
    </row>
    <row r="322" spans="1:68" hidden="1">
      <c r="A322" s="13"/>
      <c r="B322" s="1"/>
      <c r="C322" s="1"/>
      <c r="D322" s="24"/>
      <c r="E322" s="11"/>
      <c r="F322" s="11"/>
      <c r="G322" s="15"/>
      <c r="H322" s="11"/>
      <c r="I322" s="1"/>
      <c r="J322" s="1"/>
      <c r="K322" s="1"/>
      <c r="L322" s="1"/>
      <c r="M322" s="64"/>
      <c r="N322" s="64"/>
      <c r="O322" s="64"/>
      <c r="P322" s="64"/>
      <c r="Q322" s="64"/>
      <c r="R322" s="64"/>
      <c r="S322" s="64"/>
      <c r="T322" s="64"/>
      <c r="U322" s="64"/>
      <c r="V322" s="64"/>
      <c r="W322" s="64"/>
      <c r="X322" s="64"/>
      <c r="Y322" s="64"/>
      <c r="Z322" s="64"/>
      <c r="AA322" s="64"/>
      <c r="AB322" s="64"/>
      <c r="AC322" s="64"/>
      <c r="AD322" s="64"/>
      <c r="AE322" s="64"/>
      <c r="AF322" s="64"/>
      <c r="AG322" s="64"/>
      <c r="AH322" s="64"/>
      <c r="AI322" s="64"/>
      <c r="AJ322" s="64"/>
      <c r="AK322" s="64"/>
      <c r="AL322" s="64"/>
      <c r="AM322" s="64"/>
      <c r="AN322" s="64"/>
      <c r="AO322" s="64"/>
      <c r="AP322" s="64"/>
      <c r="AQ322" s="64"/>
      <c r="AR322" s="64"/>
      <c r="AS322" s="64"/>
      <c r="AT322" s="64"/>
      <c r="AU322" s="64"/>
      <c r="AV322" s="64"/>
      <c r="AW322" s="64"/>
      <c r="AX322" s="64"/>
      <c r="AY322" s="64"/>
      <c r="AZ322" s="64"/>
      <c r="BA322" s="64"/>
      <c r="BB322" s="64"/>
      <c r="BF322" s="64"/>
      <c r="BG322" s="64"/>
      <c r="BH322" s="64"/>
      <c r="BI322" s="64"/>
      <c r="BJ322" s="64"/>
      <c r="BK322" s="64"/>
      <c r="BL322" s="64"/>
      <c r="BM322" s="68" t="s">
        <v>665</v>
      </c>
      <c r="BO322" s="64"/>
      <c r="BP322" s="64"/>
    </row>
    <row r="323" spans="1:68" hidden="1">
      <c r="A323" s="13"/>
      <c r="B323" s="1"/>
      <c r="C323" s="1"/>
      <c r="D323" s="24"/>
      <c r="E323" s="11"/>
      <c r="F323" s="11"/>
      <c r="G323" s="15"/>
      <c r="H323" s="11"/>
      <c r="I323" s="1"/>
      <c r="J323" s="1"/>
      <c r="K323" s="1"/>
      <c r="L323" s="1"/>
      <c r="M323" s="64"/>
      <c r="N323" s="64"/>
      <c r="O323" s="64"/>
      <c r="P323" s="64"/>
      <c r="Q323" s="64"/>
      <c r="R323" s="64"/>
      <c r="S323" s="64"/>
      <c r="T323" s="64"/>
      <c r="U323" s="64"/>
      <c r="V323" s="64"/>
      <c r="W323" s="64"/>
      <c r="X323" s="64"/>
      <c r="Y323" s="64"/>
      <c r="Z323" s="64"/>
      <c r="AA323" s="64"/>
      <c r="AB323" s="64"/>
      <c r="AC323" s="64"/>
      <c r="AD323" s="64"/>
      <c r="AE323" s="64"/>
      <c r="AF323" s="64"/>
      <c r="AG323" s="64"/>
      <c r="AH323" s="64"/>
      <c r="AI323" s="64"/>
      <c r="AJ323" s="64"/>
      <c r="AK323" s="64"/>
      <c r="AL323" s="64"/>
      <c r="AM323" s="64"/>
      <c r="AN323" s="64"/>
      <c r="AO323" s="64"/>
      <c r="AP323" s="64"/>
      <c r="AQ323" s="64"/>
      <c r="AR323" s="64"/>
      <c r="AS323" s="64"/>
      <c r="AT323" s="64"/>
      <c r="AU323" s="64"/>
      <c r="AV323" s="64"/>
      <c r="AW323" s="64"/>
      <c r="AX323" s="64"/>
      <c r="AY323" s="64"/>
      <c r="AZ323" s="64"/>
      <c r="BA323" s="64"/>
      <c r="BB323" s="64"/>
      <c r="BF323" s="64"/>
      <c r="BG323" s="64"/>
      <c r="BH323" s="64"/>
      <c r="BI323" s="64"/>
      <c r="BJ323" s="64"/>
      <c r="BK323" s="64"/>
      <c r="BL323" s="64"/>
      <c r="BM323" s="68" t="s">
        <v>666</v>
      </c>
      <c r="BO323" s="64"/>
      <c r="BP323" s="64"/>
    </row>
    <row r="324" spans="1:68" hidden="1">
      <c r="A324" s="13"/>
      <c r="B324" s="1"/>
      <c r="C324" s="1"/>
      <c r="D324" s="24"/>
      <c r="E324" s="11"/>
      <c r="F324" s="11"/>
      <c r="G324" s="15"/>
      <c r="H324" s="11"/>
      <c r="I324" s="1"/>
      <c r="J324" s="1"/>
      <c r="K324" s="1"/>
      <c r="L324" s="1"/>
      <c r="M324" s="64"/>
      <c r="N324" s="64"/>
      <c r="O324" s="64"/>
      <c r="P324" s="64"/>
      <c r="Q324" s="64"/>
      <c r="R324" s="64"/>
      <c r="S324" s="64"/>
      <c r="T324" s="64"/>
      <c r="U324" s="64"/>
      <c r="V324" s="64"/>
      <c r="W324" s="64"/>
      <c r="X324" s="64"/>
      <c r="Y324" s="64"/>
      <c r="Z324" s="64"/>
      <c r="AA324" s="64"/>
      <c r="AB324" s="64"/>
      <c r="AC324" s="64"/>
      <c r="AD324" s="64"/>
      <c r="AE324" s="64"/>
      <c r="AF324" s="64"/>
      <c r="AG324" s="64"/>
      <c r="AH324" s="64"/>
      <c r="AI324" s="64"/>
      <c r="AJ324" s="64"/>
      <c r="AK324" s="64"/>
      <c r="AL324" s="64"/>
      <c r="AM324" s="64"/>
      <c r="AN324" s="64"/>
      <c r="AO324" s="64"/>
      <c r="AP324" s="64"/>
      <c r="AQ324" s="64"/>
      <c r="AR324" s="64"/>
      <c r="AS324" s="64"/>
      <c r="AT324" s="64"/>
      <c r="AU324" s="64"/>
      <c r="AV324" s="64"/>
      <c r="AW324" s="64"/>
      <c r="AX324" s="64"/>
      <c r="AY324" s="64"/>
      <c r="AZ324" s="64"/>
      <c r="BA324" s="64"/>
      <c r="BB324" s="64"/>
      <c r="BF324" s="64"/>
      <c r="BG324" s="64"/>
      <c r="BH324" s="64"/>
      <c r="BI324" s="64"/>
      <c r="BJ324" s="64"/>
      <c r="BK324" s="64"/>
      <c r="BL324" s="64"/>
      <c r="BM324" s="68" t="s">
        <v>667</v>
      </c>
      <c r="BO324" s="64"/>
      <c r="BP324" s="64"/>
    </row>
    <row r="325" spans="1:68" hidden="1">
      <c r="A325" s="13"/>
      <c r="B325" s="1"/>
      <c r="C325" s="1"/>
      <c r="D325" s="24"/>
      <c r="E325" s="11"/>
      <c r="F325" s="11"/>
      <c r="G325" s="15"/>
      <c r="H325" s="11"/>
      <c r="I325" s="1"/>
      <c r="J325" s="1"/>
      <c r="K325" s="1"/>
      <c r="L325" s="1"/>
      <c r="M325" s="64"/>
      <c r="N325" s="64"/>
      <c r="O325" s="64"/>
      <c r="P325" s="64"/>
      <c r="Q325" s="64"/>
      <c r="R325" s="64"/>
      <c r="S325" s="64"/>
      <c r="T325" s="64"/>
      <c r="U325" s="64"/>
      <c r="V325" s="64"/>
      <c r="W325" s="64"/>
      <c r="X325" s="64"/>
      <c r="Y325" s="64"/>
      <c r="Z325" s="64"/>
      <c r="AA325" s="64"/>
      <c r="AB325" s="64"/>
      <c r="AC325" s="64"/>
      <c r="AD325" s="64"/>
      <c r="AE325" s="64"/>
      <c r="AF325" s="64"/>
      <c r="AG325" s="64"/>
      <c r="AH325" s="64"/>
      <c r="AI325" s="64"/>
      <c r="AJ325" s="64"/>
      <c r="AK325" s="64"/>
      <c r="AL325" s="64"/>
      <c r="AM325" s="64"/>
      <c r="AN325" s="64"/>
      <c r="AO325" s="64"/>
      <c r="AP325" s="64"/>
      <c r="AQ325" s="64"/>
      <c r="AR325" s="64"/>
      <c r="AS325" s="64"/>
      <c r="AT325" s="64"/>
      <c r="AU325" s="64"/>
      <c r="AV325" s="64"/>
      <c r="AW325" s="64"/>
      <c r="AX325" s="64"/>
      <c r="AY325" s="64"/>
      <c r="AZ325" s="64"/>
      <c r="BA325" s="64"/>
      <c r="BB325" s="64"/>
      <c r="BF325" s="64"/>
      <c r="BG325" s="64"/>
      <c r="BH325" s="64"/>
      <c r="BI325" s="64"/>
      <c r="BJ325" s="64"/>
      <c r="BK325" s="64"/>
      <c r="BL325" s="64"/>
      <c r="BM325" s="68" t="s">
        <v>668</v>
      </c>
      <c r="BO325" s="64"/>
      <c r="BP325" s="64"/>
    </row>
    <row r="326" spans="1:68" hidden="1">
      <c r="A326" s="13"/>
      <c r="B326" s="1"/>
      <c r="C326" s="1"/>
      <c r="D326" s="24"/>
      <c r="E326" s="11"/>
      <c r="F326" s="11"/>
      <c r="G326" s="15"/>
      <c r="H326" s="11"/>
      <c r="I326" s="1"/>
      <c r="J326" s="1"/>
      <c r="K326" s="1"/>
      <c r="L326" s="1"/>
      <c r="M326" s="64"/>
      <c r="N326" s="64"/>
      <c r="O326" s="64"/>
      <c r="P326" s="64"/>
      <c r="Q326" s="64"/>
      <c r="R326" s="64"/>
      <c r="S326" s="64"/>
      <c r="T326" s="64"/>
      <c r="U326" s="64"/>
      <c r="V326" s="64"/>
      <c r="W326" s="64"/>
      <c r="X326" s="64"/>
      <c r="Y326" s="64"/>
      <c r="Z326" s="64"/>
      <c r="AA326" s="64"/>
      <c r="AB326" s="64"/>
      <c r="AC326" s="64"/>
      <c r="AD326" s="64"/>
      <c r="AE326" s="64"/>
      <c r="AF326" s="64"/>
      <c r="AG326" s="64"/>
      <c r="AH326" s="64"/>
      <c r="AI326" s="64"/>
      <c r="AJ326" s="64"/>
      <c r="AK326" s="64"/>
      <c r="AL326" s="64"/>
      <c r="AM326" s="64"/>
      <c r="AN326" s="64"/>
      <c r="AO326" s="64"/>
      <c r="AP326" s="64"/>
      <c r="AQ326" s="64"/>
      <c r="AR326" s="64"/>
      <c r="AS326" s="64"/>
      <c r="AT326" s="64"/>
      <c r="AU326" s="64"/>
      <c r="AV326" s="64"/>
      <c r="AW326" s="64"/>
      <c r="AX326" s="64"/>
      <c r="AY326" s="64"/>
      <c r="AZ326" s="64"/>
      <c r="BA326" s="64"/>
      <c r="BB326" s="64"/>
      <c r="BF326" s="64"/>
      <c r="BG326" s="64"/>
      <c r="BH326" s="64"/>
      <c r="BI326" s="64"/>
      <c r="BJ326" s="64"/>
      <c r="BK326" s="64"/>
      <c r="BL326" s="64"/>
      <c r="BM326" s="68" t="s">
        <v>669</v>
      </c>
      <c r="BO326" s="64"/>
      <c r="BP326" s="64"/>
    </row>
    <row r="327" spans="1:68" hidden="1">
      <c r="A327" s="13"/>
      <c r="B327" s="1"/>
      <c r="C327" s="1"/>
      <c r="D327" s="24"/>
      <c r="E327" s="11"/>
      <c r="F327" s="11"/>
      <c r="G327" s="15"/>
      <c r="H327" s="11"/>
      <c r="I327" s="1"/>
      <c r="J327" s="1"/>
      <c r="K327" s="1"/>
      <c r="L327" s="1"/>
      <c r="M327" s="64"/>
      <c r="N327" s="64"/>
      <c r="O327" s="64"/>
      <c r="P327" s="64"/>
      <c r="Q327" s="64"/>
      <c r="R327" s="64"/>
      <c r="S327" s="64"/>
      <c r="T327" s="64"/>
      <c r="U327" s="64"/>
      <c r="V327" s="64"/>
      <c r="W327" s="64"/>
      <c r="X327" s="64"/>
      <c r="Y327" s="64"/>
      <c r="Z327" s="64"/>
      <c r="AA327" s="64"/>
      <c r="AB327" s="64"/>
      <c r="AC327" s="64"/>
      <c r="AD327" s="64"/>
      <c r="AE327" s="64"/>
      <c r="AF327" s="64"/>
      <c r="AG327" s="64"/>
      <c r="AH327" s="64"/>
      <c r="AI327" s="64"/>
      <c r="AJ327" s="64"/>
      <c r="AK327" s="64"/>
      <c r="AL327" s="64"/>
      <c r="AM327" s="64"/>
      <c r="AN327" s="64"/>
      <c r="AO327" s="64"/>
      <c r="AP327" s="64"/>
      <c r="AQ327" s="64"/>
      <c r="AR327" s="64"/>
      <c r="AS327" s="64"/>
      <c r="AT327" s="64"/>
      <c r="AU327" s="64"/>
      <c r="AV327" s="64"/>
      <c r="AW327" s="64"/>
      <c r="AX327" s="64"/>
      <c r="AY327" s="64"/>
      <c r="AZ327" s="64"/>
      <c r="BA327" s="64"/>
      <c r="BB327" s="64"/>
      <c r="BF327" s="64"/>
      <c r="BG327" s="64"/>
      <c r="BH327" s="64"/>
      <c r="BI327" s="64"/>
      <c r="BJ327" s="64"/>
      <c r="BK327" s="64"/>
      <c r="BL327" s="64"/>
      <c r="BM327" s="68" t="s">
        <v>670</v>
      </c>
      <c r="BO327" s="64"/>
      <c r="BP327" s="64"/>
    </row>
    <row r="328" spans="1:68" hidden="1">
      <c r="A328" s="13"/>
      <c r="B328" s="1"/>
      <c r="C328" s="1"/>
      <c r="D328" s="24"/>
      <c r="E328" s="11"/>
      <c r="F328" s="11"/>
      <c r="G328" s="15"/>
      <c r="H328" s="11"/>
      <c r="I328" s="1"/>
      <c r="J328" s="1"/>
      <c r="K328" s="1"/>
      <c r="L328" s="1"/>
      <c r="M328" s="64"/>
      <c r="N328" s="64"/>
      <c r="O328" s="64"/>
      <c r="P328" s="64"/>
      <c r="Q328" s="64"/>
      <c r="R328" s="64"/>
      <c r="S328" s="64"/>
      <c r="T328" s="64"/>
      <c r="U328" s="64"/>
      <c r="V328" s="64"/>
      <c r="W328" s="64"/>
      <c r="X328" s="64"/>
      <c r="Y328" s="64"/>
      <c r="Z328" s="64"/>
      <c r="AA328" s="64"/>
      <c r="AB328" s="64"/>
      <c r="AC328" s="64"/>
      <c r="AD328" s="64"/>
      <c r="AE328" s="64"/>
      <c r="AF328" s="64"/>
      <c r="AG328" s="64"/>
      <c r="AH328" s="64"/>
      <c r="AI328" s="64"/>
      <c r="AJ328" s="64"/>
      <c r="AK328" s="64"/>
      <c r="AL328" s="64"/>
      <c r="AM328" s="64"/>
      <c r="AN328" s="64"/>
      <c r="AO328" s="64"/>
      <c r="AP328" s="64"/>
      <c r="AQ328" s="64"/>
      <c r="AR328" s="64"/>
      <c r="AS328" s="64"/>
      <c r="AT328" s="64"/>
      <c r="AU328" s="64"/>
      <c r="AV328" s="64"/>
      <c r="AW328" s="64"/>
      <c r="AX328" s="64"/>
      <c r="AY328" s="64"/>
      <c r="AZ328" s="64"/>
      <c r="BA328" s="64"/>
      <c r="BB328" s="64"/>
      <c r="BF328" s="64"/>
      <c r="BG328" s="64"/>
      <c r="BH328" s="64"/>
      <c r="BI328" s="64"/>
      <c r="BJ328" s="64"/>
      <c r="BK328" s="64"/>
      <c r="BL328" s="64"/>
      <c r="BM328" s="68" t="s">
        <v>671</v>
      </c>
      <c r="BO328" s="64"/>
      <c r="BP328" s="64"/>
    </row>
    <row r="329" spans="1:68" hidden="1">
      <c r="A329" s="13"/>
      <c r="B329" s="1"/>
      <c r="C329" s="1"/>
      <c r="D329" s="24"/>
      <c r="E329" s="11"/>
      <c r="F329" s="11"/>
      <c r="G329" s="15"/>
      <c r="H329" s="11"/>
      <c r="I329" s="1"/>
      <c r="J329" s="1"/>
      <c r="K329" s="1"/>
      <c r="L329" s="1"/>
      <c r="M329" s="64"/>
      <c r="N329" s="64"/>
      <c r="O329" s="64"/>
      <c r="P329" s="64"/>
      <c r="Q329" s="64"/>
      <c r="R329" s="64"/>
      <c r="S329" s="64"/>
      <c r="T329" s="64"/>
      <c r="U329" s="64"/>
      <c r="V329" s="64"/>
      <c r="W329" s="64"/>
      <c r="X329" s="64"/>
      <c r="Y329" s="64"/>
      <c r="Z329" s="64"/>
      <c r="AA329" s="64"/>
      <c r="AB329" s="64"/>
      <c r="AC329" s="64"/>
      <c r="AD329" s="64"/>
      <c r="AE329" s="64"/>
      <c r="AF329" s="64"/>
      <c r="AG329" s="64"/>
      <c r="AH329" s="64"/>
      <c r="AI329" s="64"/>
      <c r="AJ329" s="64"/>
      <c r="AK329" s="64"/>
      <c r="AL329" s="64"/>
      <c r="AM329" s="64"/>
      <c r="AN329" s="64"/>
      <c r="AO329" s="64"/>
      <c r="AP329" s="64"/>
      <c r="AQ329" s="64"/>
      <c r="AR329" s="64"/>
      <c r="AS329" s="64"/>
      <c r="AT329" s="64"/>
      <c r="AU329" s="64"/>
      <c r="AV329" s="64"/>
      <c r="AW329" s="64"/>
      <c r="AX329" s="64"/>
      <c r="AY329" s="64"/>
      <c r="AZ329" s="64"/>
      <c r="BA329" s="64"/>
      <c r="BB329" s="64"/>
      <c r="BF329" s="64"/>
      <c r="BG329" s="64"/>
      <c r="BH329" s="64"/>
      <c r="BI329" s="64"/>
      <c r="BJ329" s="64"/>
      <c r="BK329" s="64"/>
      <c r="BL329" s="64"/>
      <c r="BM329" s="68" t="s">
        <v>672</v>
      </c>
      <c r="BO329" s="64"/>
      <c r="BP329" s="64"/>
    </row>
    <row r="330" spans="1:68" hidden="1">
      <c r="A330" s="13"/>
      <c r="B330" s="1"/>
      <c r="C330" s="1"/>
      <c r="D330" s="24"/>
      <c r="E330" s="11"/>
      <c r="F330" s="11"/>
      <c r="G330" s="15"/>
      <c r="H330" s="11"/>
      <c r="I330" s="1"/>
      <c r="J330" s="1"/>
      <c r="K330" s="1"/>
      <c r="L330" s="1"/>
      <c r="M330" s="64"/>
      <c r="N330" s="64"/>
      <c r="O330" s="64"/>
      <c r="P330" s="64"/>
      <c r="Q330" s="64"/>
      <c r="R330" s="64"/>
      <c r="S330" s="64"/>
      <c r="T330" s="64"/>
      <c r="U330" s="64"/>
      <c r="V330" s="64"/>
      <c r="W330" s="64"/>
      <c r="X330" s="64"/>
      <c r="Y330" s="64"/>
      <c r="Z330" s="64"/>
      <c r="AA330" s="64"/>
      <c r="AB330" s="64"/>
      <c r="AC330" s="64"/>
      <c r="AD330" s="64"/>
      <c r="AE330" s="64"/>
      <c r="AF330" s="64"/>
      <c r="AG330" s="64"/>
      <c r="AH330" s="64"/>
      <c r="AI330" s="64"/>
      <c r="AJ330" s="64"/>
      <c r="AK330" s="64"/>
      <c r="AL330" s="64"/>
      <c r="AM330" s="64"/>
      <c r="AN330" s="64"/>
      <c r="AO330" s="64"/>
      <c r="AP330" s="64"/>
      <c r="AQ330" s="64"/>
      <c r="AR330" s="64"/>
      <c r="AS330" s="64"/>
      <c r="AT330" s="64"/>
      <c r="AU330" s="64"/>
      <c r="AV330" s="64"/>
      <c r="AW330" s="64"/>
      <c r="AX330" s="64"/>
      <c r="AY330" s="64"/>
      <c r="AZ330" s="64"/>
      <c r="BA330" s="64"/>
      <c r="BB330" s="64"/>
      <c r="BF330" s="64"/>
      <c r="BG330" s="64"/>
      <c r="BH330" s="64"/>
      <c r="BI330" s="64"/>
      <c r="BJ330" s="64"/>
      <c r="BK330" s="64"/>
      <c r="BL330" s="64"/>
      <c r="BM330" s="68" t="s">
        <v>673</v>
      </c>
      <c r="BO330" s="64"/>
      <c r="BP330" s="64"/>
    </row>
    <row r="331" spans="1:68" hidden="1">
      <c r="A331" s="13"/>
      <c r="B331" s="1"/>
      <c r="C331" s="1"/>
      <c r="D331" s="24"/>
      <c r="E331" s="11"/>
      <c r="F331" s="11"/>
      <c r="G331" s="15"/>
      <c r="H331" s="11"/>
      <c r="I331" s="1"/>
      <c r="J331" s="1"/>
      <c r="K331" s="1"/>
      <c r="L331" s="1"/>
      <c r="M331" s="64"/>
      <c r="N331" s="64"/>
      <c r="O331" s="64"/>
      <c r="P331" s="64"/>
      <c r="Q331" s="64"/>
      <c r="R331" s="64"/>
      <c r="S331" s="64"/>
      <c r="T331" s="64"/>
      <c r="U331" s="64"/>
      <c r="V331" s="64"/>
      <c r="W331" s="64"/>
      <c r="X331" s="64"/>
      <c r="Y331" s="64"/>
      <c r="Z331" s="64"/>
      <c r="AA331" s="64"/>
      <c r="AB331" s="64"/>
      <c r="AC331" s="64"/>
      <c r="AD331" s="64"/>
      <c r="AE331" s="64"/>
      <c r="AF331" s="64"/>
      <c r="AG331" s="64"/>
      <c r="AH331" s="64"/>
      <c r="AI331" s="64"/>
      <c r="AJ331" s="64"/>
      <c r="AK331" s="64"/>
      <c r="AL331" s="64"/>
      <c r="AM331" s="64"/>
      <c r="AN331" s="64"/>
      <c r="AO331" s="64"/>
      <c r="AP331" s="64"/>
      <c r="AQ331" s="64"/>
      <c r="AR331" s="64"/>
      <c r="AS331" s="64"/>
      <c r="AT331" s="64"/>
      <c r="AU331" s="64"/>
      <c r="AV331" s="64"/>
      <c r="AW331" s="64"/>
      <c r="AX331" s="64"/>
      <c r="AY331" s="64"/>
      <c r="AZ331" s="64"/>
      <c r="BA331" s="64"/>
      <c r="BB331" s="64"/>
      <c r="BF331" s="64"/>
      <c r="BG331" s="64"/>
      <c r="BH331" s="64"/>
      <c r="BI331" s="64"/>
      <c r="BJ331" s="64"/>
      <c r="BK331" s="64"/>
      <c r="BL331" s="64"/>
      <c r="BM331" s="68" t="s">
        <v>674</v>
      </c>
      <c r="BO331" s="64"/>
      <c r="BP331" s="64"/>
    </row>
    <row r="332" spans="1:68" hidden="1">
      <c r="A332" s="13"/>
      <c r="B332" s="1"/>
      <c r="C332" s="1"/>
      <c r="D332" s="24"/>
      <c r="E332" s="11"/>
      <c r="F332" s="11"/>
      <c r="G332" s="15"/>
      <c r="H332" s="11"/>
      <c r="I332" s="1"/>
      <c r="J332" s="1"/>
      <c r="K332" s="1"/>
      <c r="L332" s="1"/>
      <c r="M332" s="64"/>
      <c r="N332" s="64"/>
      <c r="O332" s="64"/>
      <c r="P332" s="64"/>
      <c r="Q332" s="64"/>
      <c r="R332" s="64"/>
      <c r="S332" s="64"/>
      <c r="T332" s="64"/>
      <c r="U332" s="64"/>
      <c r="V332" s="64"/>
      <c r="W332" s="64"/>
      <c r="X332" s="64"/>
      <c r="Y332" s="64"/>
      <c r="Z332" s="64"/>
      <c r="AA332" s="64"/>
      <c r="AB332" s="64"/>
      <c r="AC332" s="64"/>
      <c r="AD332" s="64"/>
      <c r="AE332" s="64"/>
      <c r="AF332" s="64"/>
      <c r="AG332" s="64"/>
      <c r="AH332" s="64"/>
      <c r="AI332" s="64"/>
      <c r="AJ332" s="64"/>
      <c r="AK332" s="64"/>
      <c r="AL332" s="64"/>
      <c r="AM332" s="64"/>
      <c r="AN332" s="64"/>
      <c r="AO332" s="64"/>
      <c r="AP332" s="64"/>
      <c r="AQ332" s="64"/>
      <c r="AR332" s="64"/>
      <c r="AS332" s="64"/>
      <c r="AT332" s="64"/>
      <c r="AU332" s="64"/>
      <c r="AV332" s="64"/>
      <c r="AW332" s="64"/>
      <c r="AX332" s="64"/>
      <c r="AY332" s="64"/>
      <c r="AZ332" s="64"/>
      <c r="BA332" s="64"/>
      <c r="BB332" s="64"/>
      <c r="BF332" s="64"/>
      <c r="BG332" s="64"/>
      <c r="BH332" s="64"/>
      <c r="BI332" s="64"/>
      <c r="BJ332" s="64"/>
      <c r="BK332" s="64"/>
      <c r="BL332" s="64"/>
      <c r="BM332" s="68" t="s">
        <v>675</v>
      </c>
      <c r="BO332" s="64"/>
      <c r="BP332" s="64"/>
    </row>
    <row r="333" spans="1:68" hidden="1">
      <c r="A333" s="13"/>
      <c r="B333" s="1"/>
      <c r="C333" s="1"/>
      <c r="D333" s="24"/>
      <c r="E333" s="11"/>
      <c r="F333" s="11"/>
      <c r="G333" s="15"/>
      <c r="H333" s="11"/>
      <c r="I333" s="1"/>
      <c r="J333" s="1"/>
      <c r="K333" s="1"/>
      <c r="L333" s="1"/>
      <c r="M333" s="64"/>
      <c r="N333" s="64"/>
      <c r="O333" s="64"/>
      <c r="P333" s="64"/>
      <c r="Q333" s="64"/>
      <c r="R333" s="64"/>
      <c r="S333" s="64"/>
      <c r="T333" s="64"/>
      <c r="U333" s="64"/>
      <c r="V333" s="64"/>
      <c r="W333" s="64"/>
      <c r="X333" s="64"/>
      <c r="Y333" s="64"/>
      <c r="Z333" s="64"/>
      <c r="AA333" s="64"/>
      <c r="AB333" s="64"/>
      <c r="AC333" s="64"/>
      <c r="AD333" s="64"/>
      <c r="AE333" s="64"/>
      <c r="AF333" s="64"/>
      <c r="AG333" s="64"/>
      <c r="AH333" s="64"/>
      <c r="AI333" s="64"/>
      <c r="AJ333" s="64"/>
      <c r="AK333" s="64"/>
      <c r="AL333" s="64"/>
      <c r="AM333" s="64"/>
      <c r="AN333" s="64"/>
      <c r="AO333" s="64"/>
      <c r="AP333" s="64"/>
      <c r="AQ333" s="64"/>
      <c r="AR333" s="64"/>
      <c r="AS333" s="64"/>
      <c r="AT333" s="64"/>
      <c r="AU333" s="64"/>
      <c r="AV333" s="64"/>
      <c r="AW333" s="64"/>
      <c r="AX333" s="64"/>
      <c r="AY333" s="64"/>
      <c r="AZ333" s="64"/>
      <c r="BA333" s="64"/>
      <c r="BB333" s="64"/>
      <c r="BF333" s="64"/>
      <c r="BG333" s="64"/>
      <c r="BH333" s="64"/>
      <c r="BI333" s="64"/>
      <c r="BJ333" s="64"/>
      <c r="BK333" s="64"/>
      <c r="BL333" s="64"/>
      <c r="BM333" s="68" t="s">
        <v>676</v>
      </c>
      <c r="BO333" s="64"/>
      <c r="BP333" s="64"/>
    </row>
    <row r="334" spans="1:68" hidden="1">
      <c r="A334" s="13"/>
      <c r="B334" s="1"/>
      <c r="C334" s="1"/>
      <c r="D334" s="24"/>
      <c r="E334" s="11"/>
      <c r="F334" s="11"/>
      <c r="G334" s="15"/>
      <c r="H334" s="11"/>
      <c r="I334" s="1"/>
      <c r="J334" s="1"/>
      <c r="K334" s="1"/>
      <c r="L334" s="1"/>
      <c r="M334" s="64"/>
      <c r="N334" s="64"/>
      <c r="O334" s="64"/>
      <c r="P334" s="64"/>
      <c r="Q334" s="64"/>
      <c r="R334" s="64"/>
      <c r="S334" s="64"/>
      <c r="T334" s="64"/>
      <c r="U334" s="64"/>
      <c r="V334" s="64"/>
      <c r="W334" s="64"/>
      <c r="X334" s="64"/>
      <c r="Y334" s="64"/>
      <c r="Z334" s="64"/>
      <c r="AA334" s="64"/>
      <c r="AB334" s="64"/>
      <c r="AC334" s="64"/>
      <c r="AD334" s="64"/>
      <c r="AE334" s="64"/>
      <c r="AF334" s="64"/>
      <c r="AG334" s="64"/>
      <c r="AH334" s="64"/>
      <c r="AI334" s="64"/>
      <c r="AJ334" s="64"/>
      <c r="AK334" s="64"/>
      <c r="AL334" s="64"/>
      <c r="AM334" s="64"/>
      <c r="AN334" s="64"/>
      <c r="AO334" s="64"/>
      <c r="AP334" s="64"/>
      <c r="AQ334" s="64"/>
      <c r="AR334" s="64"/>
      <c r="AS334" s="64"/>
      <c r="AT334" s="64"/>
      <c r="AU334" s="64"/>
      <c r="AV334" s="64"/>
      <c r="AW334" s="64"/>
      <c r="AX334" s="64"/>
      <c r="AY334" s="64"/>
      <c r="AZ334" s="64"/>
      <c r="BA334" s="64"/>
      <c r="BB334" s="64"/>
      <c r="BF334" s="64"/>
      <c r="BG334" s="64"/>
      <c r="BH334" s="64"/>
      <c r="BI334" s="64"/>
      <c r="BJ334" s="64"/>
      <c r="BK334" s="64"/>
      <c r="BL334" s="64"/>
      <c r="BM334" s="68" t="s">
        <v>677</v>
      </c>
      <c r="BO334" s="64"/>
      <c r="BP334" s="64"/>
    </row>
    <row r="335" spans="1:68" hidden="1">
      <c r="A335" s="13"/>
      <c r="B335" s="1"/>
      <c r="C335" s="1"/>
      <c r="D335" s="24"/>
      <c r="E335" s="11"/>
      <c r="F335" s="11"/>
      <c r="G335" s="15"/>
      <c r="H335" s="11"/>
      <c r="I335" s="1"/>
      <c r="J335" s="1"/>
      <c r="K335" s="1"/>
      <c r="L335" s="1"/>
      <c r="M335" s="64"/>
      <c r="N335" s="64"/>
      <c r="O335" s="64"/>
      <c r="P335" s="64"/>
      <c r="Q335" s="64"/>
      <c r="R335" s="64"/>
      <c r="S335" s="64"/>
      <c r="T335" s="64"/>
      <c r="U335" s="64"/>
      <c r="V335" s="64"/>
      <c r="W335" s="64"/>
      <c r="X335" s="64"/>
      <c r="Y335" s="64"/>
      <c r="Z335" s="64"/>
      <c r="AA335" s="64"/>
      <c r="AB335" s="64"/>
      <c r="AC335" s="64"/>
      <c r="AD335" s="64"/>
      <c r="AE335" s="64"/>
      <c r="AF335" s="64"/>
      <c r="AG335" s="64"/>
      <c r="AH335" s="64"/>
      <c r="AI335" s="64"/>
      <c r="AJ335" s="64"/>
      <c r="AK335" s="64"/>
      <c r="AL335" s="64"/>
      <c r="AM335" s="64"/>
      <c r="AN335" s="64"/>
      <c r="AO335" s="64"/>
      <c r="AP335" s="64"/>
      <c r="AQ335" s="64"/>
      <c r="AR335" s="64"/>
      <c r="AS335" s="64"/>
      <c r="AT335" s="64"/>
      <c r="AU335" s="64"/>
      <c r="AV335" s="64"/>
      <c r="AW335" s="64"/>
      <c r="AX335" s="64"/>
      <c r="AY335" s="64"/>
      <c r="AZ335" s="64"/>
      <c r="BA335" s="64"/>
      <c r="BB335" s="64"/>
      <c r="BF335" s="64"/>
      <c r="BG335" s="64"/>
      <c r="BH335" s="64"/>
      <c r="BI335" s="64"/>
      <c r="BJ335" s="64"/>
      <c r="BK335" s="64"/>
      <c r="BL335" s="64"/>
      <c r="BM335" s="68" t="s">
        <v>678</v>
      </c>
      <c r="BO335" s="64"/>
      <c r="BP335" s="64"/>
    </row>
    <row r="336" spans="1:68" hidden="1">
      <c r="A336" s="13"/>
      <c r="B336" s="1"/>
      <c r="C336" s="1"/>
      <c r="D336" s="24"/>
      <c r="E336" s="11"/>
      <c r="F336" s="11"/>
      <c r="G336" s="15"/>
      <c r="H336" s="11"/>
      <c r="I336" s="1"/>
      <c r="J336" s="1"/>
      <c r="K336" s="1"/>
      <c r="L336" s="1"/>
      <c r="M336" s="64"/>
      <c r="N336" s="64"/>
      <c r="O336" s="64"/>
      <c r="P336" s="64"/>
      <c r="Q336" s="64"/>
      <c r="R336" s="64"/>
      <c r="S336" s="64"/>
      <c r="T336" s="64"/>
      <c r="U336" s="64"/>
      <c r="V336" s="64"/>
      <c r="W336" s="64"/>
      <c r="X336" s="64"/>
      <c r="Y336" s="64"/>
      <c r="Z336" s="64"/>
      <c r="AA336" s="64"/>
      <c r="AB336" s="64"/>
      <c r="AC336" s="64"/>
      <c r="AD336" s="64"/>
      <c r="AE336" s="64"/>
      <c r="AF336" s="64"/>
      <c r="AG336" s="64"/>
      <c r="AH336" s="64"/>
      <c r="AI336" s="64"/>
      <c r="AJ336" s="64"/>
      <c r="AK336" s="64"/>
      <c r="AL336" s="64"/>
      <c r="AM336" s="64"/>
      <c r="AN336" s="64"/>
      <c r="AO336" s="64"/>
      <c r="AP336" s="64"/>
      <c r="AQ336" s="64"/>
      <c r="AR336" s="64"/>
      <c r="AS336" s="64"/>
      <c r="AT336" s="64"/>
      <c r="AU336" s="64"/>
      <c r="AV336" s="64"/>
      <c r="AW336" s="64"/>
      <c r="AX336" s="64"/>
      <c r="AY336" s="64"/>
      <c r="AZ336" s="64"/>
      <c r="BA336" s="64"/>
      <c r="BB336" s="64"/>
      <c r="BF336" s="64"/>
      <c r="BG336" s="64"/>
      <c r="BH336" s="64"/>
      <c r="BI336" s="64"/>
      <c r="BJ336" s="64"/>
      <c r="BK336" s="64"/>
      <c r="BL336" s="64"/>
      <c r="BM336" s="68" t="s">
        <v>679</v>
      </c>
      <c r="BO336" s="64"/>
      <c r="BP336" s="64"/>
    </row>
    <row r="337" spans="1:68" hidden="1">
      <c r="A337" s="13"/>
      <c r="B337" s="1"/>
      <c r="C337" s="1"/>
      <c r="D337" s="24"/>
      <c r="E337" s="11"/>
      <c r="F337" s="11"/>
      <c r="G337" s="15"/>
      <c r="H337" s="11"/>
      <c r="I337" s="1"/>
      <c r="J337" s="1"/>
      <c r="K337" s="1"/>
      <c r="L337" s="1"/>
      <c r="M337" s="64"/>
      <c r="N337" s="64"/>
      <c r="O337" s="64"/>
      <c r="P337" s="64"/>
      <c r="Q337" s="64"/>
      <c r="R337" s="64"/>
      <c r="S337" s="64"/>
      <c r="T337" s="64"/>
      <c r="U337" s="64"/>
      <c r="V337" s="64"/>
      <c r="W337" s="64"/>
      <c r="X337" s="64"/>
      <c r="Y337" s="64"/>
      <c r="Z337" s="64"/>
      <c r="AA337" s="64"/>
      <c r="AB337" s="64"/>
      <c r="AC337" s="64"/>
      <c r="AD337" s="64"/>
      <c r="AE337" s="64"/>
      <c r="AF337" s="64"/>
      <c r="AG337" s="64"/>
      <c r="AH337" s="64"/>
      <c r="AI337" s="64"/>
      <c r="AJ337" s="64"/>
      <c r="AK337" s="64"/>
      <c r="AL337" s="64"/>
      <c r="AM337" s="64"/>
      <c r="AN337" s="64"/>
      <c r="AO337" s="64"/>
      <c r="AP337" s="64"/>
      <c r="AQ337" s="64"/>
      <c r="AR337" s="64"/>
      <c r="AS337" s="64"/>
      <c r="AT337" s="64"/>
      <c r="AU337" s="64"/>
      <c r="AV337" s="64"/>
      <c r="AW337" s="64"/>
      <c r="AX337" s="64"/>
      <c r="AY337" s="64"/>
      <c r="AZ337" s="64"/>
      <c r="BA337" s="64"/>
      <c r="BB337" s="64"/>
      <c r="BF337" s="64"/>
      <c r="BG337" s="64"/>
      <c r="BH337" s="64"/>
      <c r="BI337" s="64"/>
      <c r="BJ337" s="64"/>
      <c r="BK337" s="64"/>
      <c r="BL337" s="64"/>
      <c r="BM337" s="68" t="s">
        <v>680</v>
      </c>
      <c r="BO337" s="64"/>
      <c r="BP337" s="64"/>
    </row>
    <row r="338" spans="1:68" hidden="1">
      <c r="A338" s="13"/>
      <c r="B338" s="1"/>
      <c r="C338" s="1"/>
      <c r="D338" s="24"/>
      <c r="E338" s="11"/>
      <c r="F338" s="11"/>
      <c r="G338" s="15"/>
      <c r="H338" s="11"/>
      <c r="I338" s="1"/>
      <c r="J338" s="1"/>
      <c r="K338" s="1"/>
      <c r="L338" s="1"/>
      <c r="M338" s="64"/>
      <c r="N338" s="64"/>
      <c r="O338" s="64"/>
      <c r="P338" s="64"/>
      <c r="Q338" s="64"/>
      <c r="R338" s="64"/>
      <c r="S338" s="64"/>
      <c r="T338" s="64"/>
      <c r="U338" s="64"/>
      <c r="V338" s="64"/>
      <c r="W338" s="64"/>
      <c r="X338" s="64"/>
      <c r="Y338" s="64"/>
      <c r="Z338" s="64"/>
      <c r="AA338" s="64"/>
      <c r="AB338" s="64"/>
      <c r="AC338" s="64"/>
      <c r="AD338" s="64"/>
      <c r="AE338" s="64"/>
      <c r="AF338" s="64"/>
      <c r="AG338" s="64"/>
      <c r="AH338" s="64"/>
      <c r="AI338" s="64"/>
      <c r="AJ338" s="64"/>
      <c r="AK338" s="64"/>
      <c r="AL338" s="64"/>
      <c r="AM338" s="64"/>
      <c r="AN338" s="64"/>
      <c r="AO338" s="64"/>
      <c r="AP338" s="64"/>
      <c r="AQ338" s="64"/>
      <c r="AR338" s="64"/>
      <c r="AS338" s="64"/>
      <c r="AT338" s="64"/>
      <c r="AU338" s="64"/>
      <c r="AV338" s="64"/>
      <c r="AW338" s="64"/>
      <c r="AX338" s="64"/>
      <c r="AY338" s="64"/>
      <c r="AZ338" s="64"/>
      <c r="BA338" s="64"/>
      <c r="BB338" s="64"/>
      <c r="BF338" s="64"/>
      <c r="BG338" s="64"/>
      <c r="BH338" s="64"/>
      <c r="BI338" s="64"/>
      <c r="BJ338" s="64"/>
      <c r="BK338" s="64"/>
      <c r="BL338" s="64"/>
      <c r="BM338" s="68" t="s">
        <v>681</v>
      </c>
      <c r="BO338" s="64"/>
      <c r="BP338" s="64"/>
    </row>
    <row r="339" spans="1:68" hidden="1">
      <c r="A339" s="13"/>
      <c r="B339" s="1"/>
      <c r="C339" s="1"/>
      <c r="D339" s="24"/>
      <c r="E339" s="11"/>
      <c r="F339" s="11"/>
      <c r="G339" s="15"/>
      <c r="H339" s="11"/>
      <c r="I339" s="1"/>
      <c r="J339" s="1"/>
      <c r="K339" s="1"/>
      <c r="L339" s="1"/>
      <c r="M339" s="64"/>
      <c r="N339" s="64"/>
      <c r="O339" s="64"/>
      <c r="P339" s="64"/>
      <c r="Q339" s="64"/>
      <c r="R339" s="64"/>
      <c r="S339" s="64"/>
      <c r="T339" s="64"/>
      <c r="U339" s="64"/>
      <c r="V339" s="64"/>
      <c r="W339" s="64"/>
      <c r="X339" s="64"/>
      <c r="Y339" s="64"/>
      <c r="Z339" s="64"/>
      <c r="AA339" s="64"/>
      <c r="AB339" s="64"/>
      <c r="AC339" s="64"/>
      <c r="AD339" s="64"/>
      <c r="AE339" s="64"/>
      <c r="AF339" s="64"/>
      <c r="AG339" s="64"/>
      <c r="AH339" s="64"/>
      <c r="AI339" s="64"/>
      <c r="AJ339" s="64"/>
      <c r="AK339" s="64"/>
      <c r="AL339" s="64"/>
      <c r="AM339" s="64"/>
      <c r="AN339" s="64"/>
      <c r="AO339" s="64"/>
      <c r="AP339" s="64"/>
      <c r="AQ339" s="64"/>
      <c r="AR339" s="64"/>
      <c r="AS339" s="64"/>
      <c r="AT339" s="64"/>
      <c r="AU339" s="64"/>
      <c r="AV339" s="64"/>
      <c r="AW339" s="64"/>
      <c r="AX339" s="64"/>
      <c r="AY339" s="64"/>
      <c r="AZ339" s="64"/>
      <c r="BA339" s="64"/>
      <c r="BB339" s="64"/>
      <c r="BF339" s="64"/>
      <c r="BG339" s="64"/>
      <c r="BH339" s="64"/>
      <c r="BI339" s="64"/>
      <c r="BJ339" s="64"/>
      <c r="BK339" s="64"/>
      <c r="BL339" s="64"/>
      <c r="BM339" s="68" t="s">
        <v>682</v>
      </c>
      <c r="BO339" s="64"/>
      <c r="BP339" s="64"/>
    </row>
    <row r="340" spans="1:68" hidden="1">
      <c r="A340" s="13"/>
      <c r="B340" s="1"/>
      <c r="C340" s="1"/>
      <c r="D340" s="24"/>
      <c r="E340" s="11"/>
      <c r="F340" s="11"/>
      <c r="G340" s="15"/>
      <c r="H340" s="11"/>
      <c r="I340" s="1"/>
      <c r="J340" s="1"/>
      <c r="K340" s="1"/>
      <c r="L340" s="1"/>
      <c r="M340" s="64"/>
      <c r="N340" s="64"/>
      <c r="O340" s="64"/>
      <c r="P340" s="64"/>
      <c r="Q340" s="64"/>
      <c r="R340" s="64"/>
      <c r="S340" s="64"/>
      <c r="T340" s="64"/>
      <c r="U340" s="64"/>
      <c r="V340" s="64"/>
      <c r="W340" s="64"/>
      <c r="X340" s="64"/>
      <c r="Y340" s="64"/>
      <c r="Z340" s="64"/>
      <c r="AA340" s="64"/>
      <c r="AB340" s="64"/>
      <c r="AC340" s="64"/>
      <c r="AD340" s="64"/>
      <c r="AE340" s="64"/>
      <c r="AF340" s="64"/>
      <c r="AG340" s="64"/>
      <c r="AH340" s="64"/>
      <c r="AI340" s="64"/>
      <c r="AJ340" s="64"/>
      <c r="AK340" s="64"/>
      <c r="AL340" s="64"/>
      <c r="AM340" s="64"/>
      <c r="AN340" s="64"/>
      <c r="AO340" s="64"/>
      <c r="AP340" s="64"/>
      <c r="AQ340" s="64"/>
      <c r="AR340" s="64"/>
      <c r="AS340" s="64"/>
      <c r="AT340" s="64"/>
      <c r="AU340" s="64"/>
      <c r="AV340" s="64"/>
      <c r="AW340" s="64"/>
      <c r="AX340" s="64"/>
      <c r="AY340" s="64"/>
      <c r="AZ340" s="64"/>
      <c r="BA340" s="64"/>
      <c r="BB340" s="64"/>
      <c r="BF340" s="64"/>
      <c r="BG340" s="64"/>
      <c r="BH340" s="64"/>
      <c r="BI340" s="64"/>
      <c r="BJ340" s="64"/>
      <c r="BK340" s="64"/>
      <c r="BL340" s="64"/>
      <c r="BM340" s="68" t="s">
        <v>683</v>
      </c>
      <c r="BO340" s="64"/>
      <c r="BP340" s="64"/>
    </row>
    <row r="341" spans="1:68" hidden="1">
      <c r="A341" s="13"/>
      <c r="B341" s="1"/>
      <c r="C341" s="1"/>
      <c r="D341" s="24"/>
      <c r="E341" s="11"/>
      <c r="F341" s="11"/>
      <c r="G341" s="15"/>
      <c r="H341" s="11"/>
      <c r="I341" s="1"/>
      <c r="J341" s="1"/>
      <c r="K341" s="1"/>
      <c r="L341" s="1"/>
      <c r="M341" s="64"/>
      <c r="N341" s="64"/>
      <c r="O341" s="64"/>
      <c r="P341" s="64"/>
      <c r="Q341" s="64"/>
      <c r="R341" s="64"/>
      <c r="S341" s="64"/>
      <c r="T341" s="64"/>
      <c r="U341" s="64"/>
      <c r="V341" s="64"/>
      <c r="W341" s="64"/>
      <c r="X341" s="64"/>
      <c r="Y341" s="64"/>
      <c r="Z341" s="64"/>
      <c r="AA341" s="64"/>
      <c r="AB341" s="64"/>
      <c r="AC341" s="64"/>
      <c r="AD341" s="64"/>
      <c r="AE341" s="64"/>
      <c r="AF341" s="64"/>
      <c r="AG341" s="64"/>
      <c r="AH341" s="64"/>
      <c r="AI341" s="64"/>
      <c r="AJ341" s="64"/>
      <c r="AK341" s="64"/>
      <c r="AL341" s="64"/>
      <c r="AM341" s="64"/>
      <c r="AN341" s="64"/>
      <c r="AO341" s="64"/>
      <c r="AP341" s="64"/>
      <c r="AQ341" s="64"/>
      <c r="AR341" s="64"/>
      <c r="AS341" s="64"/>
      <c r="AT341" s="64"/>
      <c r="AU341" s="64"/>
      <c r="AV341" s="64"/>
      <c r="AW341" s="64"/>
      <c r="AX341" s="64"/>
      <c r="AY341" s="64"/>
      <c r="AZ341" s="64"/>
      <c r="BA341" s="64"/>
      <c r="BB341" s="64"/>
      <c r="BF341" s="64"/>
      <c r="BG341" s="64"/>
      <c r="BH341" s="64"/>
      <c r="BI341" s="64"/>
      <c r="BJ341" s="64"/>
      <c r="BK341" s="64"/>
      <c r="BL341" s="64"/>
      <c r="BM341" s="68" t="s">
        <v>684</v>
      </c>
      <c r="BO341" s="64"/>
      <c r="BP341" s="64"/>
    </row>
    <row r="342" spans="1:68" hidden="1">
      <c r="A342" s="13"/>
      <c r="B342" s="1"/>
      <c r="C342" s="1"/>
      <c r="D342" s="24"/>
      <c r="E342" s="11"/>
      <c r="F342" s="11"/>
      <c r="G342" s="15"/>
      <c r="H342" s="11"/>
      <c r="I342" s="1"/>
      <c r="J342" s="1"/>
      <c r="K342" s="1"/>
      <c r="L342" s="1"/>
      <c r="M342" s="64"/>
      <c r="N342" s="64"/>
      <c r="O342" s="64"/>
      <c r="P342" s="64"/>
      <c r="Q342" s="64"/>
      <c r="R342" s="64"/>
      <c r="S342" s="64"/>
      <c r="T342" s="64"/>
      <c r="U342" s="64"/>
      <c r="V342" s="64"/>
      <c r="W342" s="64"/>
      <c r="X342" s="64"/>
      <c r="Y342" s="64"/>
      <c r="Z342" s="64"/>
      <c r="AA342" s="64"/>
      <c r="AB342" s="64"/>
      <c r="AC342" s="64"/>
      <c r="AD342" s="64"/>
      <c r="AE342" s="64"/>
      <c r="AF342" s="64"/>
      <c r="AG342" s="64"/>
      <c r="AH342" s="64"/>
      <c r="AI342" s="64"/>
      <c r="AJ342" s="64"/>
      <c r="AK342" s="64"/>
      <c r="AL342" s="64"/>
      <c r="AM342" s="64"/>
      <c r="AN342" s="64"/>
      <c r="AO342" s="64"/>
      <c r="AP342" s="64"/>
      <c r="AQ342" s="64"/>
      <c r="AR342" s="64"/>
      <c r="AS342" s="64"/>
      <c r="AT342" s="64"/>
      <c r="AU342" s="64"/>
      <c r="AV342" s="64"/>
      <c r="AW342" s="64"/>
      <c r="AX342" s="64"/>
      <c r="AY342" s="64"/>
      <c r="AZ342" s="64"/>
      <c r="BA342" s="64"/>
      <c r="BB342" s="64"/>
      <c r="BF342" s="64"/>
      <c r="BG342" s="64"/>
      <c r="BH342" s="64"/>
      <c r="BI342" s="64"/>
      <c r="BJ342" s="64"/>
      <c r="BK342" s="64"/>
      <c r="BL342" s="64"/>
      <c r="BM342" s="68" t="s">
        <v>685</v>
      </c>
      <c r="BO342" s="64"/>
      <c r="BP342" s="64"/>
    </row>
    <row r="343" spans="1:68" hidden="1">
      <c r="A343" s="13"/>
      <c r="B343" s="1"/>
      <c r="C343" s="1"/>
      <c r="D343" s="24"/>
      <c r="E343" s="11"/>
      <c r="F343" s="11"/>
      <c r="G343" s="15"/>
      <c r="H343" s="11"/>
      <c r="I343" s="1"/>
      <c r="J343" s="1"/>
      <c r="K343" s="1"/>
      <c r="L343" s="1"/>
      <c r="M343" s="64"/>
      <c r="N343" s="64"/>
      <c r="O343" s="64"/>
      <c r="P343" s="64"/>
      <c r="Q343" s="64"/>
      <c r="R343" s="64"/>
      <c r="S343" s="64"/>
      <c r="T343" s="64"/>
      <c r="U343" s="64"/>
      <c r="V343" s="64"/>
      <c r="W343" s="64"/>
      <c r="X343" s="64"/>
      <c r="Y343" s="64"/>
      <c r="Z343" s="64"/>
      <c r="AA343" s="64"/>
      <c r="AB343" s="64"/>
      <c r="AC343" s="64"/>
      <c r="AD343" s="64"/>
      <c r="AE343" s="64"/>
      <c r="AF343" s="64"/>
      <c r="AG343" s="64"/>
      <c r="AH343" s="64"/>
      <c r="AI343" s="64"/>
      <c r="AJ343" s="64"/>
      <c r="AK343" s="64"/>
      <c r="AL343" s="64"/>
      <c r="AM343" s="64"/>
      <c r="AN343" s="64"/>
      <c r="AO343" s="64"/>
      <c r="AP343" s="64"/>
      <c r="AQ343" s="64"/>
      <c r="AR343" s="64"/>
      <c r="AS343" s="64"/>
      <c r="AT343" s="64"/>
      <c r="AU343" s="64"/>
      <c r="AV343" s="64"/>
      <c r="AW343" s="64"/>
      <c r="AX343" s="64"/>
      <c r="AY343" s="64"/>
      <c r="AZ343" s="64"/>
      <c r="BA343" s="64"/>
      <c r="BB343" s="64"/>
      <c r="BF343" s="64"/>
      <c r="BG343" s="64"/>
      <c r="BH343" s="64"/>
      <c r="BI343" s="64"/>
      <c r="BJ343" s="64"/>
      <c r="BK343" s="64"/>
      <c r="BL343" s="64"/>
      <c r="BM343" s="68" t="s">
        <v>686</v>
      </c>
      <c r="BO343" s="64"/>
      <c r="BP343" s="64"/>
    </row>
    <row r="344" spans="1:68" hidden="1">
      <c r="A344" s="13"/>
      <c r="B344" s="1"/>
      <c r="C344" s="1"/>
      <c r="D344" s="24"/>
      <c r="E344" s="11"/>
      <c r="F344" s="11"/>
      <c r="G344" s="15"/>
      <c r="H344" s="11"/>
      <c r="I344" s="1"/>
      <c r="J344" s="1"/>
      <c r="K344" s="1"/>
      <c r="L344" s="1"/>
      <c r="M344" s="64"/>
      <c r="N344" s="64"/>
      <c r="O344" s="64"/>
      <c r="P344" s="64"/>
      <c r="Q344" s="64"/>
      <c r="R344" s="64"/>
      <c r="S344" s="64"/>
      <c r="T344" s="64"/>
      <c r="U344" s="64"/>
      <c r="V344" s="64"/>
      <c r="W344" s="64"/>
      <c r="X344" s="64"/>
      <c r="Y344" s="64"/>
      <c r="Z344" s="64"/>
      <c r="AA344" s="64"/>
      <c r="AB344" s="64"/>
      <c r="AC344" s="64"/>
      <c r="AD344" s="64"/>
      <c r="AE344" s="64"/>
      <c r="AF344" s="64"/>
      <c r="AG344" s="64"/>
      <c r="AH344" s="64"/>
      <c r="AI344" s="64"/>
      <c r="AJ344" s="64"/>
      <c r="AK344" s="64"/>
      <c r="AL344" s="64"/>
      <c r="AM344" s="64"/>
      <c r="AN344" s="64"/>
      <c r="AO344" s="64"/>
      <c r="AP344" s="64"/>
      <c r="AQ344" s="64"/>
      <c r="AR344" s="64"/>
      <c r="AS344" s="64"/>
      <c r="AT344" s="64"/>
      <c r="AU344" s="64"/>
      <c r="AV344" s="64"/>
      <c r="AW344" s="64"/>
      <c r="AX344" s="64"/>
      <c r="AY344" s="64"/>
      <c r="AZ344" s="64"/>
      <c r="BA344" s="64"/>
      <c r="BB344" s="64"/>
      <c r="BF344" s="64"/>
      <c r="BG344" s="64"/>
      <c r="BH344" s="64"/>
      <c r="BI344" s="64"/>
      <c r="BJ344" s="64"/>
      <c r="BK344" s="64"/>
      <c r="BL344" s="64"/>
      <c r="BM344" s="68" t="s">
        <v>687</v>
      </c>
      <c r="BO344" s="64"/>
      <c r="BP344" s="64"/>
    </row>
    <row r="345" spans="1:68" hidden="1">
      <c r="A345" s="13"/>
      <c r="B345" s="1"/>
      <c r="C345" s="1"/>
      <c r="D345" s="24"/>
      <c r="E345" s="11"/>
      <c r="F345" s="11"/>
      <c r="G345" s="15"/>
      <c r="H345" s="11"/>
      <c r="I345" s="1"/>
      <c r="J345" s="1"/>
      <c r="K345" s="1"/>
      <c r="L345" s="1"/>
      <c r="M345" s="64"/>
      <c r="N345" s="64"/>
      <c r="O345" s="64"/>
      <c r="P345" s="64"/>
      <c r="Q345" s="64"/>
      <c r="R345" s="64"/>
      <c r="S345" s="64"/>
      <c r="T345" s="64"/>
      <c r="U345" s="64"/>
      <c r="V345" s="64"/>
      <c r="W345" s="64"/>
      <c r="X345" s="64"/>
      <c r="Y345" s="64"/>
      <c r="Z345" s="64"/>
      <c r="AA345" s="64"/>
      <c r="AB345" s="64"/>
      <c r="AC345" s="64"/>
      <c r="AD345" s="64"/>
      <c r="AE345" s="64"/>
      <c r="AF345" s="64"/>
      <c r="AG345" s="64"/>
      <c r="AH345" s="64"/>
      <c r="AI345" s="64"/>
      <c r="AJ345" s="64"/>
      <c r="AK345" s="64"/>
      <c r="AL345" s="64"/>
      <c r="AM345" s="64"/>
      <c r="AN345" s="64"/>
      <c r="AO345" s="64"/>
      <c r="AP345" s="64"/>
      <c r="AQ345" s="64"/>
      <c r="AR345" s="64"/>
      <c r="AS345" s="64"/>
      <c r="AT345" s="64"/>
      <c r="AU345" s="64"/>
      <c r="AV345" s="64"/>
      <c r="AW345" s="64"/>
      <c r="AX345" s="64"/>
      <c r="AY345" s="64"/>
      <c r="AZ345" s="64"/>
      <c r="BA345" s="64"/>
      <c r="BB345" s="64"/>
      <c r="BF345" s="64"/>
      <c r="BG345" s="64"/>
      <c r="BH345" s="64"/>
      <c r="BI345" s="64"/>
      <c r="BJ345" s="64"/>
      <c r="BK345" s="64"/>
      <c r="BL345" s="64"/>
      <c r="BM345" s="68" t="s">
        <v>688</v>
      </c>
      <c r="BO345" s="64"/>
      <c r="BP345" s="64"/>
    </row>
    <row r="346" spans="1:68" hidden="1">
      <c r="A346" s="13"/>
      <c r="B346" s="1"/>
      <c r="C346" s="1"/>
      <c r="D346" s="24"/>
      <c r="E346" s="11"/>
      <c r="F346" s="11"/>
      <c r="G346" s="15"/>
      <c r="H346" s="11"/>
      <c r="I346" s="1"/>
      <c r="J346" s="1"/>
      <c r="K346" s="1"/>
      <c r="L346" s="1"/>
      <c r="M346" s="64"/>
      <c r="N346" s="64"/>
      <c r="O346" s="64"/>
      <c r="P346" s="64"/>
      <c r="Q346" s="64"/>
      <c r="R346" s="64"/>
      <c r="S346" s="64"/>
      <c r="T346" s="64"/>
      <c r="U346" s="64"/>
      <c r="V346" s="64"/>
      <c r="W346" s="64"/>
      <c r="X346" s="64"/>
      <c r="Y346" s="64"/>
      <c r="Z346" s="64"/>
      <c r="AA346" s="64"/>
      <c r="AB346" s="64"/>
      <c r="AC346" s="64"/>
      <c r="AD346" s="64"/>
      <c r="AE346" s="64"/>
      <c r="AF346" s="64"/>
      <c r="AG346" s="64"/>
      <c r="AH346" s="64"/>
      <c r="AI346" s="64"/>
      <c r="AJ346" s="64"/>
      <c r="AK346" s="64"/>
      <c r="AL346" s="64"/>
      <c r="AM346" s="64"/>
      <c r="AN346" s="64"/>
      <c r="AO346" s="64"/>
      <c r="AP346" s="64"/>
      <c r="AQ346" s="64"/>
      <c r="AR346" s="64"/>
      <c r="AS346" s="64"/>
      <c r="AT346" s="64"/>
      <c r="AU346" s="64"/>
      <c r="AV346" s="64"/>
      <c r="AW346" s="64"/>
      <c r="AX346" s="64"/>
      <c r="AY346" s="64"/>
      <c r="AZ346" s="64"/>
      <c r="BA346" s="64"/>
      <c r="BB346" s="64"/>
      <c r="BF346" s="64"/>
      <c r="BG346" s="64"/>
      <c r="BH346" s="64"/>
      <c r="BI346" s="64"/>
      <c r="BJ346" s="64"/>
      <c r="BK346" s="64"/>
      <c r="BL346" s="64"/>
      <c r="BM346" s="68" t="s">
        <v>689</v>
      </c>
      <c r="BO346" s="64"/>
      <c r="BP346" s="64"/>
    </row>
    <row r="347" spans="1:68" hidden="1">
      <c r="A347" s="13"/>
      <c r="B347" s="1"/>
      <c r="C347" s="1"/>
      <c r="D347" s="24"/>
      <c r="E347" s="11"/>
      <c r="F347" s="11"/>
      <c r="G347" s="15"/>
      <c r="H347" s="11"/>
      <c r="I347" s="1"/>
      <c r="J347" s="1"/>
      <c r="K347" s="1"/>
      <c r="L347" s="1"/>
      <c r="M347" s="64"/>
      <c r="N347" s="64"/>
      <c r="O347" s="64"/>
      <c r="P347" s="64"/>
      <c r="Q347" s="64"/>
      <c r="R347" s="64"/>
      <c r="S347" s="64"/>
      <c r="T347" s="64"/>
      <c r="U347" s="64"/>
      <c r="V347" s="64"/>
      <c r="W347" s="64"/>
      <c r="X347" s="64"/>
      <c r="Y347" s="64"/>
      <c r="Z347" s="64"/>
      <c r="AA347" s="64"/>
      <c r="AB347" s="64"/>
      <c r="AC347" s="64"/>
      <c r="AD347" s="64"/>
      <c r="AE347" s="64"/>
      <c r="AF347" s="64"/>
      <c r="AG347" s="64"/>
      <c r="AH347" s="64"/>
      <c r="AI347" s="64"/>
      <c r="AJ347" s="64"/>
      <c r="AK347" s="64"/>
      <c r="AL347" s="64"/>
      <c r="AM347" s="64"/>
      <c r="AN347" s="64"/>
      <c r="AO347" s="64"/>
      <c r="AP347" s="64"/>
      <c r="AQ347" s="64"/>
      <c r="AR347" s="64"/>
      <c r="AS347" s="64"/>
      <c r="AT347" s="64"/>
      <c r="AU347" s="64"/>
      <c r="AV347" s="64"/>
      <c r="AW347" s="64"/>
      <c r="AX347" s="64"/>
      <c r="AY347" s="64"/>
      <c r="AZ347" s="64"/>
      <c r="BA347" s="64"/>
      <c r="BB347" s="64"/>
      <c r="BF347" s="64"/>
      <c r="BG347" s="64"/>
      <c r="BH347" s="64"/>
      <c r="BI347" s="64"/>
      <c r="BJ347" s="64"/>
      <c r="BK347" s="64"/>
      <c r="BL347" s="64"/>
      <c r="BM347" s="68" t="s">
        <v>690</v>
      </c>
      <c r="BO347" s="64"/>
      <c r="BP347" s="64"/>
    </row>
    <row r="348" spans="1:68" hidden="1">
      <c r="A348" s="13"/>
      <c r="B348" s="1"/>
      <c r="C348" s="1"/>
      <c r="D348" s="24"/>
      <c r="E348" s="11"/>
      <c r="F348" s="11"/>
      <c r="G348" s="15"/>
      <c r="H348" s="11"/>
      <c r="I348" s="1"/>
      <c r="J348" s="1"/>
      <c r="K348" s="1"/>
      <c r="L348" s="1"/>
      <c r="M348" s="64"/>
      <c r="N348" s="64"/>
      <c r="O348" s="64"/>
      <c r="P348" s="64"/>
      <c r="Q348" s="64"/>
      <c r="R348" s="64"/>
      <c r="S348" s="64"/>
      <c r="T348" s="64"/>
      <c r="U348" s="64"/>
      <c r="V348" s="64"/>
      <c r="W348" s="64"/>
      <c r="X348" s="64"/>
      <c r="Y348" s="64"/>
      <c r="Z348" s="64"/>
      <c r="AA348" s="64"/>
      <c r="AB348" s="64"/>
      <c r="AC348" s="64"/>
      <c r="AD348" s="64"/>
      <c r="AE348" s="64"/>
      <c r="AF348" s="64"/>
      <c r="AG348" s="64"/>
      <c r="AH348" s="64"/>
      <c r="AI348" s="64"/>
      <c r="AJ348" s="64"/>
      <c r="AK348" s="64"/>
      <c r="AL348" s="64"/>
      <c r="AM348" s="64"/>
      <c r="AN348" s="64"/>
      <c r="AO348" s="64"/>
      <c r="AP348" s="64"/>
      <c r="AQ348" s="64"/>
      <c r="AR348" s="64"/>
      <c r="AS348" s="64"/>
      <c r="AT348" s="64"/>
      <c r="AU348" s="64"/>
      <c r="AV348" s="64"/>
      <c r="AW348" s="64"/>
      <c r="AX348" s="64"/>
      <c r="AY348" s="64"/>
      <c r="AZ348" s="64"/>
      <c r="BA348" s="64"/>
      <c r="BB348" s="64"/>
      <c r="BF348" s="64"/>
      <c r="BG348" s="64"/>
      <c r="BH348" s="64"/>
      <c r="BI348" s="64"/>
      <c r="BJ348" s="64"/>
      <c r="BK348" s="64"/>
      <c r="BL348" s="64"/>
      <c r="BM348" s="68" t="s">
        <v>691</v>
      </c>
      <c r="BO348" s="64"/>
      <c r="BP348" s="64"/>
    </row>
    <row r="349" spans="1:68" hidden="1">
      <c r="A349" s="13"/>
      <c r="B349" s="1"/>
      <c r="C349" s="1"/>
      <c r="D349" s="24"/>
      <c r="E349" s="11"/>
      <c r="F349" s="11"/>
      <c r="G349" s="15"/>
      <c r="H349" s="11"/>
      <c r="I349" s="1"/>
      <c r="J349" s="1"/>
      <c r="K349" s="1"/>
      <c r="L349" s="1"/>
      <c r="M349" s="64"/>
      <c r="N349" s="64"/>
      <c r="O349" s="64"/>
      <c r="P349" s="64"/>
      <c r="Q349" s="64"/>
      <c r="R349" s="64"/>
      <c r="S349" s="64"/>
      <c r="T349" s="64"/>
      <c r="U349" s="64"/>
      <c r="V349" s="64"/>
      <c r="W349" s="64"/>
      <c r="X349" s="64"/>
      <c r="Y349" s="64"/>
      <c r="Z349" s="64"/>
      <c r="AA349" s="64"/>
      <c r="AB349" s="64"/>
      <c r="AC349" s="64"/>
      <c r="AD349" s="64"/>
      <c r="AE349" s="64"/>
      <c r="AF349" s="64"/>
      <c r="AG349" s="64"/>
      <c r="AH349" s="64"/>
      <c r="AI349" s="64"/>
      <c r="AJ349" s="64"/>
      <c r="AK349" s="64"/>
      <c r="AL349" s="64"/>
      <c r="AM349" s="64"/>
      <c r="AN349" s="64"/>
      <c r="AO349" s="64"/>
      <c r="AP349" s="64"/>
      <c r="AQ349" s="64"/>
      <c r="AR349" s="64"/>
      <c r="AS349" s="64"/>
      <c r="AT349" s="64"/>
      <c r="AU349" s="64"/>
      <c r="AV349" s="64"/>
      <c r="AW349" s="64"/>
      <c r="AX349" s="64"/>
      <c r="AY349" s="64"/>
      <c r="AZ349" s="64"/>
      <c r="BA349" s="64"/>
      <c r="BB349" s="64"/>
      <c r="BF349" s="64"/>
      <c r="BG349" s="64"/>
      <c r="BH349" s="64"/>
      <c r="BI349" s="64"/>
      <c r="BJ349" s="64"/>
      <c r="BK349" s="64"/>
      <c r="BL349" s="64"/>
      <c r="BM349" s="68" t="s">
        <v>692</v>
      </c>
      <c r="BO349" s="64"/>
      <c r="BP349" s="64"/>
    </row>
    <row r="350" spans="1:68" hidden="1">
      <c r="A350" s="13"/>
      <c r="B350" s="1"/>
      <c r="C350" s="1"/>
      <c r="D350" s="24"/>
      <c r="E350" s="11"/>
      <c r="F350" s="11"/>
      <c r="G350" s="15"/>
      <c r="H350" s="11"/>
      <c r="I350" s="1"/>
      <c r="J350" s="1"/>
      <c r="K350" s="1"/>
      <c r="L350" s="1"/>
      <c r="M350" s="64"/>
      <c r="N350" s="64"/>
      <c r="O350" s="64"/>
      <c r="P350" s="64"/>
      <c r="Q350" s="64"/>
      <c r="R350" s="64"/>
      <c r="S350" s="64"/>
      <c r="T350" s="64"/>
      <c r="U350" s="64"/>
      <c r="V350" s="64"/>
      <c r="W350" s="64"/>
      <c r="X350" s="64"/>
      <c r="Y350" s="64"/>
      <c r="Z350" s="64"/>
      <c r="AA350" s="64"/>
      <c r="AB350" s="64"/>
      <c r="AC350" s="64"/>
      <c r="AD350" s="64"/>
      <c r="AE350" s="64"/>
      <c r="AF350" s="64"/>
      <c r="AG350" s="64"/>
      <c r="AH350" s="64"/>
      <c r="AI350" s="64"/>
      <c r="AJ350" s="64"/>
      <c r="AK350" s="64"/>
      <c r="AL350" s="64"/>
      <c r="AM350" s="64"/>
      <c r="AN350" s="64"/>
      <c r="AO350" s="64"/>
      <c r="AP350" s="64"/>
      <c r="AQ350" s="64"/>
      <c r="AR350" s="64"/>
      <c r="AS350" s="64"/>
      <c r="AT350" s="64"/>
      <c r="AU350" s="64"/>
      <c r="AV350" s="64"/>
      <c r="AW350" s="64"/>
      <c r="AX350" s="64"/>
      <c r="AY350" s="64"/>
      <c r="AZ350" s="64"/>
      <c r="BA350" s="64"/>
      <c r="BB350" s="64"/>
      <c r="BF350" s="64"/>
      <c r="BG350" s="64"/>
      <c r="BH350" s="64"/>
      <c r="BI350" s="64"/>
      <c r="BJ350" s="64"/>
      <c r="BK350" s="64"/>
      <c r="BL350" s="64"/>
      <c r="BM350" s="68" t="s">
        <v>693</v>
      </c>
      <c r="BO350" s="64"/>
      <c r="BP350" s="64"/>
    </row>
    <row r="351" spans="1:68" hidden="1">
      <c r="A351" s="13"/>
      <c r="B351" s="1"/>
      <c r="C351" s="1"/>
      <c r="D351" s="24"/>
      <c r="E351" s="11"/>
      <c r="F351" s="11"/>
      <c r="G351" s="15"/>
      <c r="H351" s="11"/>
      <c r="I351" s="1"/>
      <c r="J351" s="1"/>
      <c r="K351" s="1"/>
      <c r="L351" s="1"/>
      <c r="M351" s="64"/>
      <c r="N351" s="64"/>
      <c r="O351" s="64"/>
      <c r="P351" s="64"/>
      <c r="Q351" s="64"/>
      <c r="R351" s="64"/>
      <c r="S351" s="64"/>
      <c r="T351" s="64"/>
      <c r="U351" s="64"/>
      <c r="V351" s="64"/>
      <c r="W351" s="64"/>
      <c r="X351" s="64"/>
      <c r="Y351" s="64"/>
      <c r="Z351" s="64"/>
      <c r="AA351" s="64"/>
      <c r="AB351" s="64"/>
      <c r="AC351" s="64"/>
      <c r="AD351" s="64"/>
      <c r="AE351" s="64"/>
      <c r="AF351" s="64"/>
      <c r="AG351" s="64"/>
      <c r="AH351" s="64"/>
      <c r="AI351" s="64"/>
      <c r="AJ351" s="64"/>
      <c r="AK351" s="64"/>
      <c r="AL351" s="64"/>
      <c r="AM351" s="64"/>
      <c r="AN351" s="64"/>
      <c r="AO351" s="64"/>
      <c r="AP351" s="64"/>
      <c r="AQ351" s="64"/>
      <c r="AR351" s="64"/>
      <c r="AS351" s="64"/>
      <c r="AT351" s="64"/>
      <c r="AU351" s="64"/>
      <c r="AV351" s="64"/>
      <c r="AW351" s="64"/>
      <c r="AX351" s="64"/>
      <c r="AY351" s="64"/>
      <c r="AZ351" s="64"/>
      <c r="BA351" s="64"/>
      <c r="BB351" s="64"/>
      <c r="BF351" s="64"/>
      <c r="BG351" s="64"/>
      <c r="BH351" s="64"/>
      <c r="BI351" s="64"/>
      <c r="BJ351" s="64"/>
      <c r="BK351" s="64"/>
      <c r="BL351" s="64"/>
      <c r="BM351" s="68" t="s">
        <v>694</v>
      </c>
      <c r="BO351" s="64"/>
      <c r="BP351" s="64"/>
    </row>
    <row r="352" spans="1:68" hidden="1">
      <c r="A352" s="13"/>
      <c r="B352" s="1"/>
      <c r="C352" s="1"/>
      <c r="D352" s="24"/>
      <c r="E352" s="11"/>
      <c r="F352" s="11"/>
      <c r="G352" s="15"/>
      <c r="H352" s="11"/>
      <c r="I352" s="1"/>
      <c r="J352" s="1"/>
      <c r="K352" s="1"/>
      <c r="L352" s="1"/>
      <c r="M352" s="64"/>
      <c r="N352" s="64"/>
      <c r="O352" s="64"/>
      <c r="P352" s="64"/>
      <c r="Q352" s="64"/>
      <c r="R352" s="64"/>
      <c r="S352" s="64"/>
      <c r="T352" s="64"/>
      <c r="U352" s="64"/>
      <c r="V352" s="64"/>
      <c r="W352" s="64"/>
      <c r="X352" s="64"/>
      <c r="Y352" s="64"/>
      <c r="Z352" s="64"/>
      <c r="AA352" s="64"/>
      <c r="AB352" s="64"/>
      <c r="AC352" s="64"/>
      <c r="AD352" s="64"/>
      <c r="AE352" s="64"/>
      <c r="AF352" s="64"/>
      <c r="AG352" s="64"/>
      <c r="AH352" s="64"/>
      <c r="AI352" s="64"/>
      <c r="AJ352" s="64"/>
      <c r="AK352" s="64"/>
      <c r="AL352" s="64"/>
      <c r="AM352" s="64"/>
      <c r="AN352" s="64"/>
      <c r="AO352" s="64"/>
      <c r="AP352" s="64"/>
      <c r="AQ352" s="64"/>
      <c r="AR352" s="64"/>
      <c r="AS352" s="64"/>
      <c r="AT352" s="64"/>
      <c r="AU352" s="64"/>
      <c r="AV352" s="64"/>
      <c r="AW352" s="64"/>
      <c r="AX352" s="64"/>
      <c r="AY352" s="64"/>
      <c r="AZ352" s="64"/>
      <c r="BA352" s="64"/>
      <c r="BB352" s="64"/>
      <c r="BF352" s="64"/>
      <c r="BG352" s="64"/>
      <c r="BH352" s="64"/>
      <c r="BI352" s="64"/>
      <c r="BJ352" s="64"/>
      <c r="BK352" s="64"/>
      <c r="BL352" s="64"/>
      <c r="BM352" s="68" t="s">
        <v>695</v>
      </c>
      <c r="BO352" s="64"/>
      <c r="BP352" s="64"/>
    </row>
    <row r="353" spans="1:68" hidden="1">
      <c r="A353" s="13"/>
      <c r="B353" s="1"/>
      <c r="C353" s="1"/>
      <c r="D353" s="24"/>
      <c r="E353" s="11"/>
      <c r="F353" s="11"/>
      <c r="G353" s="15"/>
      <c r="H353" s="11"/>
      <c r="I353" s="1"/>
      <c r="J353" s="1"/>
      <c r="K353" s="1"/>
      <c r="L353" s="1"/>
      <c r="M353" s="64"/>
      <c r="N353" s="64"/>
      <c r="O353" s="64"/>
      <c r="P353" s="64"/>
      <c r="Q353" s="64"/>
      <c r="R353" s="64"/>
      <c r="S353" s="64"/>
      <c r="T353" s="64"/>
      <c r="U353" s="64"/>
      <c r="V353" s="64"/>
      <c r="W353" s="64"/>
      <c r="X353" s="64"/>
      <c r="Y353" s="64"/>
      <c r="Z353" s="64"/>
      <c r="AA353" s="64"/>
      <c r="AB353" s="64"/>
      <c r="AC353" s="64"/>
      <c r="AD353" s="64"/>
      <c r="AE353" s="64"/>
      <c r="AF353" s="64"/>
      <c r="AG353" s="64"/>
      <c r="AH353" s="64"/>
      <c r="AI353" s="64"/>
      <c r="AJ353" s="64"/>
      <c r="AK353" s="64"/>
      <c r="AL353" s="64"/>
      <c r="AM353" s="64"/>
      <c r="AN353" s="64"/>
      <c r="AO353" s="64"/>
      <c r="AP353" s="64"/>
      <c r="AQ353" s="64"/>
      <c r="AR353" s="64"/>
      <c r="AS353" s="64"/>
      <c r="AT353" s="64"/>
      <c r="AU353" s="64"/>
      <c r="AV353" s="64"/>
      <c r="AW353" s="64"/>
      <c r="AX353" s="64"/>
      <c r="AY353" s="64"/>
      <c r="AZ353" s="64"/>
      <c r="BA353" s="64"/>
      <c r="BB353" s="64"/>
      <c r="BF353" s="64"/>
      <c r="BG353" s="64"/>
      <c r="BH353" s="64"/>
      <c r="BI353" s="64"/>
      <c r="BJ353" s="64"/>
      <c r="BK353" s="64"/>
      <c r="BL353" s="64"/>
      <c r="BM353" s="68" t="s">
        <v>696</v>
      </c>
      <c r="BO353" s="64"/>
      <c r="BP353" s="64"/>
    </row>
    <row r="354" spans="1:68" hidden="1">
      <c r="A354" s="13"/>
      <c r="B354" s="1"/>
      <c r="C354" s="1"/>
      <c r="D354" s="24"/>
      <c r="E354" s="11"/>
      <c r="F354" s="11"/>
      <c r="G354" s="15"/>
      <c r="H354" s="11"/>
      <c r="I354" s="1"/>
      <c r="J354" s="1"/>
      <c r="K354" s="1"/>
      <c r="L354" s="1"/>
      <c r="M354" s="64"/>
      <c r="N354" s="64"/>
      <c r="O354" s="64"/>
      <c r="P354" s="64"/>
      <c r="Q354" s="64"/>
      <c r="R354" s="64"/>
      <c r="S354" s="64"/>
      <c r="T354" s="64"/>
      <c r="U354" s="64"/>
      <c r="V354" s="64"/>
      <c r="W354" s="64"/>
      <c r="X354" s="64"/>
      <c r="Y354" s="64"/>
      <c r="Z354" s="64"/>
      <c r="AA354" s="64"/>
      <c r="AB354" s="64"/>
      <c r="AC354" s="64"/>
      <c r="AD354" s="64"/>
      <c r="AE354" s="64"/>
      <c r="AF354" s="64"/>
      <c r="AG354" s="64"/>
      <c r="AH354" s="64"/>
      <c r="AI354" s="64"/>
      <c r="AJ354" s="64"/>
      <c r="AK354" s="64"/>
      <c r="AL354" s="64"/>
      <c r="AM354" s="64"/>
      <c r="AN354" s="64"/>
      <c r="AO354" s="64"/>
      <c r="AP354" s="64"/>
      <c r="AQ354" s="64"/>
      <c r="AR354" s="64"/>
      <c r="AS354" s="64"/>
      <c r="AT354" s="64"/>
      <c r="AU354" s="64"/>
      <c r="AV354" s="64"/>
      <c r="AW354" s="64"/>
      <c r="AX354" s="64"/>
      <c r="AY354" s="64"/>
      <c r="AZ354" s="64"/>
      <c r="BA354" s="64"/>
      <c r="BB354" s="64"/>
      <c r="BF354" s="64"/>
      <c r="BG354" s="64"/>
      <c r="BH354" s="64"/>
      <c r="BI354" s="64"/>
      <c r="BJ354" s="64"/>
      <c r="BK354" s="64"/>
      <c r="BL354" s="64"/>
      <c r="BM354" s="68" t="s">
        <v>697</v>
      </c>
      <c r="BO354" s="64"/>
      <c r="BP354" s="64"/>
    </row>
    <row r="355" spans="1:68" hidden="1">
      <c r="A355" s="13"/>
      <c r="B355" s="1"/>
      <c r="C355" s="1"/>
      <c r="D355" s="24"/>
      <c r="E355" s="11"/>
      <c r="F355" s="11"/>
      <c r="G355" s="15"/>
      <c r="H355" s="11"/>
      <c r="I355" s="1"/>
      <c r="J355" s="1"/>
      <c r="K355" s="1"/>
      <c r="L355" s="1"/>
      <c r="M355" s="64"/>
      <c r="N355" s="64"/>
      <c r="O355" s="64"/>
      <c r="P355" s="64"/>
      <c r="Q355" s="64"/>
      <c r="R355" s="64"/>
      <c r="S355" s="64"/>
      <c r="T355" s="64"/>
      <c r="U355" s="64"/>
      <c r="V355" s="64"/>
      <c r="W355" s="64"/>
      <c r="X355" s="64"/>
      <c r="Y355" s="64"/>
      <c r="Z355" s="64"/>
      <c r="AA355" s="64"/>
      <c r="AB355" s="64"/>
      <c r="AC355" s="64"/>
      <c r="AD355" s="64"/>
      <c r="AE355" s="64"/>
      <c r="AF355" s="64"/>
      <c r="AG355" s="64"/>
      <c r="AH355" s="64"/>
      <c r="AI355" s="64"/>
      <c r="AJ355" s="64"/>
      <c r="AK355" s="64"/>
      <c r="AL355" s="64"/>
      <c r="AM355" s="64"/>
      <c r="AN355" s="64"/>
      <c r="AO355" s="64"/>
      <c r="AP355" s="64"/>
      <c r="AQ355" s="64"/>
      <c r="AR355" s="64"/>
      <c r="AS355" s="64"/>
      <c r="AT355" s="64"/>
      <c r="AU355" s="64"/>
      <c r="AV355" s="64"/>
      <c r="AW355" s="64"/>
      <c r="AX355" s="64"/>
      <c r="AY355" s="64"/>
      <c r="AZ355" s="64"/>
      <c r="BA355" s="64"/>
      <c r="BB355" s="64"/>
      <c r="BF355" s="64"/>
      <c r="BG355" s="64"/>
      <c r="BH355" s="64"/>
      <c r="BI355" s="64"/>
      <c r="BJ355" s="64"/>
      <c r="BK355" s="64"/>
      <c r="BL355" s="64"/>
      <c r="BM355" s="68" t="s">
        <v>698</v>
      </c>
      <c r="BO355" s="64"/>
      <c r="BP355" s="64"/>
    </row>
    <row r="356" spans="1:68" hidden="1">
      <c r="A356" s="13"/>
      <c r="B356" s="1"/>
      <c r="C356" s="1"/>
      <c r="D356" s="24"/>
      <c r="E356" s="11"/>
      <c r="F356" s="11"/>
      <c r="G356" s="15"/>
      <c r="H356" s="11"/>
      <c r="I356" s="1"/>
      <c r="J356" s="1"/>
      <c r="K356" s="1"/>
      <c r="L356" s="1"/>
      <c r="M356" s="64"/>
      <c r="N356" s="64"/>
      <c r="O356" s="64"/>
      <c r="P356" s="64"/>
      <c r="Q356" s="64"/>
      <c r="R356" s="64"/>
      <c r="S356" s="64"/>
      <c r="T356" s="64"/>
      <c r="U356" s="64"/>
      <c r="V356" s="64"/>
      <c r="W356" s="64"/>
      <c r="X356" s="64"/>
      <c r="Y356" s="64"/>
      <c r="Z356" s="64"/>
      <c r="AA356" s="64"/>
      <c r="AB356" s="64"/>
      <c r="AC356" s="64"/>
      <c r="AD356" s="64"/>
      <c r="AE356" s="64"/>
      <c r="AF356" s="64"/>
      <c r="AG356" s="64"/>
      <c r="AH356" s="64"/>
      <c r="AI356" s="64"/>
      <c r="AJ356" s="64"/>
      <c r="AK356" s="64"/>
      <c r="AL356" s="64"/>
      <c r="AM356" s="64"/>
      <c r="AN356" s="64"/>
      <c r="AO356" s="64"/>
      <c r="AP356" s="64"/>
      <c r="AQ356" s="64"/>
      <c r="AR356" s="64"/>
      <c r="AS356" s="64"/>
      <c r="AT356" s="64"/>
      <c r="AU356" s="64"/>
      <c r="AV356" s="64"/>
      <c r="AW356" s="64"/>
      <c r="AX356" s="64"/>
      <c r="AY356" s="64"/>
      <c r="AZ356" s="64"/>
      <c r="BA356" s="64"/>
      <c r="BB356" s="64"/>
      <c r="BF356" s="64"/>
      <c r="BG356" s="64"/>
      <c r="BH356" s="64"/>
      <c r="BI356" s="64"/>
      <c r="BJ356" s="64"/>
      <c r="BK356" s="64"/>
      <c r="BL356" s="64"/>
      <c r="BM356" s="68" t="s">
        <v>699</v>
      </c>
      <c r="BO356" s="64"/>
      <c r="BP356" s="64"/>
    </row>
    <row r="357" spans="1:68" hidden="1">
      <c r="A357" s="13"/>
      <c r="B357" s="1"/>
      <c r="C357" s="1"/>
      <c r="D357" s="24"/>
      <c r="E357" s="11"/>
      <c r="F357" s="11"/>
      <c r="G357" s="15"/>
      <c r="H357" s="11"/>
      <c r="I357" s="1"/>
      <c r="J357" s="1"/>
      <c r="K357" s="1"/>
      <c r="L357" s="1"/>
      <c r="M357" s="64"/>
      <c r="N357" s="64"/>
      <c r="O357" s="64"/>
      <c r="P357" s="64"/>
      <c r="Q357" s="64"/>
      <c r="R357" s="64"/>
      <c r="S357" s="64"/>
      <c r="T357" s="64"/>
      <c r="U357" s="64"/>
      <c r="V357" s="64"/>
      <c r="W357" s="64"/>
      <c r="X357" s="64"/>
      <c r="Y357" s="64"/>
      <c r="Z357" s="64"/>
      <c r="AA357" s="64"/>
      <c r="AB357" s="64"/>
      <c r="AC357" s="64"/>
      <c r="AD357" s="64"/>
      <c r="AE357" s="64"/>
      <c r="AF357" s="64"/>
      <c r="AG357" s="64"/>
      <c r="AH357" s="64"/>
      <c r="AI357" s="64"/>
      <c r="AJ357" s="64"/>
      <c r="AK357" s="64"/>
      <c r="AL357" s="64"/>
      <c r="AM357" s="64"/>
      <c r="AN357" s="64"/>
      <c r="AO357" s="64"/>
      <c r="AP357" s="64"/>
      <c r="AQ357" s="64"/>
      <c r="AR357" s="64"/>
      <c r="AS357" s="64"/>
      <c r="AT357" s="64"/>
      <c r="AU357" s="64"/>
      <c r="AV357" s="64"/>
      <c r="AW357" s="64"/>
      <c r="AX357" s="64"/>
      <c r="AY357" s="64"/>
      <c r="AZ357" s="64"/>
      <c r="BA357" s="64"/>
      <c r="BB357" s="64"/>
      <c r="BF357" s="64"/>
      <c r="BG357" s="64"/>
      <c r="BH357" s="64"/>
      <c r="BI357" s="64"/>
      <c r="BJ357" s="64"/>
      <c r="BK357" s="64"/>
      <c r="BL357" s="64"/>
      <c r="BM357" s="68" t="s">
        <v>700</v>
      </c>
      <c r="BO357" s="64"/>
      <c r="BP357" s="64"/>
    </row>
    <row r="358" spans="1:68" hidden="1">
      <c r="A358" s="13"/>
      <c r="B358" s="1"/>
      <c r="C358" s="1"/>
      <c r="D358" s="24"/>
      <c r="E358" s="11"/>
      <c r="F358" s="11"/>
      <c r="G358" s="15"/>
      <c r="H358" s="11"/>
      <c r="I358" s="1"/>
      <c r="J358" s="1"/>
      <c r="K358" s="1"/>
      <c r="L358" s="1"/>
      <c r="M358" s="64"/>
      <c r="N358" s="64"/>
      <c r="O358" s="64"/>
      <c r="P358" s="64"/>
      <c r="Q358" s="64"/>
      <c r="R358" s="64"/>
      <c r="S358" s="64"/>
      <c r="T358" s="64"/>
      <c r="U358" s="64"/>
      <c r="V358" s="64"/>
      <c r="W358" s="64"/>
      <c r="X358" s="64"/>
      <c r="Y358" s="64"/>
      <c r="Z358" s="64"/>
      <c r="AA358" s="64"/>
      <c r="AB358" s="64"/>
      <c r="AC358" s="64"/>
      <c r="AD358" s="64"/>
      <c r="AE358" s="64"/>
      <c r="AF358" s="64"/>
      <c r="AG358" s="64"/>
      <c r="AH358" s="64"/>
      <c r="AI358" s="64"/>
      <c r="AJ358" s="64"/>
      <c r="AK358" s="64"/>
      <c r="AL358" s="64"/>
      <c r="AM358" s="64"/>
      <c r="AN358" s="64"/>
      <c r="AO358" s="64"/>
      <c r="AP358" s="64"/>
      <c r="AQ358" s="64"/>
      <c r="AR358" s="64"/>
      <c r="AS358" s="64"/>
      <c r="AT358" s="64"/>
      <c r="AU358" s="64"/>
      <c r="AV358" s="64"/>
      <c r="AW358" s="64"/>
      <c r="AX358" s="64"/>
      <c r="AY358" s="64"/>
      <c r="AZ358" s="64"/>
      <c r="BA358" s="64"/>
      <c r="BB358" s="64"/>
      <c r="BF358" s="64"/>
      <c r="BG358" s="64"/>
      <c r="BH358" s="64"/>
      <c r="BI358" s="64"/>
      <c r="BJ358" s="64"/>
      <c r="BK358" s="64"/>
      <c r="BL358" s="64"/>
      <c r="BM358" s="68" t="s">
        <v>701</v>
      </c>
      <c r="BO358" s="64"/>
      <c r="BP358" s="64"/>
    </row>
    <row r="359" spans="1:68" hidden="1">
      <c r="A359" s="13"/>
      <c r="B359" s="1"/>
      <c r="C359" s="1"/>
      <c r="D359" s="24"/>
      <c r="E359" s="11"/>
      <c r="F359" s="11"/>
      <c r="G359" s="15"/>
      <c r="H359" s="11"/>
      <c r="I359" s="1"/>
      <c r="J359" s="1"/>
      <c r="K359" s="1"/>
      <c r="L359" s="1"/>
      <c r="M359" s="64"/>
      <c r="N359" s="64"/>
      <c r="O359" s="64"/>
      <c r="P359" s="64"/>
      <c r="Q359" s="64"/>
      <c r="R359" s="64"/>
      <c r="S359" s="64"/>
      <c r="T359" s="64"/>
      <c r="U359" s="64"/>
      <c r="V359" s="64"/>
      <c r="W359" s="64"/>
      <c r="X359" s="64"/>
      <c r="Y359" s="64"/>
      <c r="Z359" s="64"/>
      <c r="AA359" s="64"/>
      <c r="AB359" s="64"/>
      <c r="AC359" s="64"/>
      <c r="AD359" s="64"/>
      <c r="AE359" s="64"/>
      <c r="AF359" s="64"/>
      <c r="AG359" s="64"/>
      <c r="AH359" s="64"/>
      <c r="AI359" s="64"/>
      <c r="AJ359" s="64"/>
      <c r="AK359" s="64"/>
      <c r="AL359" s="64"/>
      <c r="AM359" s="64"/>
      <c r="AN359" s="64"/>
      <c r="AO359" s="64"/>
      <c r="AP359" s="64"/>
      <c r="AQ359" s="64"/>
      <c r="AR359" s="64"/>
      <c r="AS359" s="64"/>
      <c r="AT359" s="64"/>
      <c r="AU359" s="64"/>
      <c r="AV359" s="64"/>
      <c r="AW359" s="64"/>
      <c r="AX359" s="64"/>
      <c r="AY359" s="64"/>
      <c r="AZ359" s="64"/>
      <c r="BA359" s="64"/>
      <c r="BB359" s="64"/>
      <c r="BF359" s="64"/>
      <c r="BG359" s="64"/>
      <c r="BH359" s="64"/>
      <c r="BI359" s="64"/>
      <c r="BJ359" s="64"/>
      <c r="BK359" s="64"/>
      <c r="BL359" s="64"/>
      <c r="BM359" s="68" t="s">
        <v>702</v>
      </c>
      <c r="BO359" s="64"/>
      <c r="BP359" s="64"/>
    </row>
    <row r="360" spans="1:68" hidden="1">
      <c r="A360" s="13"/>
      <c r="B360" s="1"/>
      <c r="C360" s="1"/>
      <c r="D360" s="24"/>
      <c r="E360" s="11"/>
      <c r="F360" s="11"/>
      <c r="G360" s="15"/>
      <c r="H360" s="11"/>
      <c r="I360" s="1"/>
      <c r="J360" s="1"/>
      <c r="K360" s="1"/>
      <c r="L360" s="1"/>
      <c r="M360" s="64"/>
      <c r="N360" s="64"/>
      <c r="O360" s="64"/>
      <c r="P360" s="64"/>
      <c r="Q360" s="64"/>
      <c r="R360" s="64"/>
      <c r="S360" s="64"/>
      <c r="T360" s="64"/>
      <c r="U360" s="64"/>
      <c r="V360" s="64"/>
      <c r="W360" s="64"/>
      <c r="X360" s="64"/>
      <c r="Y360" s="64"/>
      <c r="Z360" s="64"/>
      <c r="AA360" s="64"/>
      <c r="AB360" s="64"/>
      <c r="AC360" s="64"/>
      <c r="AD360" s="64"/>
      <c r="AE360" s="64"/>
      <c r="AF360" s="64"/>
      <c r="AG360" s="64"/>
      <c r="AH360" s="64"/>
      <c r="AI360" s="64"/>
      <c r="AJ360" s="64"/>
      <c r="AK360" s="64"/>
      <c r="AL360" s="64"/>
      <c r="AM360" s="64"/>
      <c r="AN360" s="64"/>
      <c r="AO360" s="64"/>
      <c r="AP360" s="64"/>
      <c r="AQ360" s="64"/>
      <c r="AR360" s="64"/>
      <c r="AS360" s="64"/>
      <c r="AT360" s="64"/>
      <c r="AU360" s="64"/>
      <c r="AV360" s="64"/>
      <c r="AW360" s="64"/>
      <c r="AX360" s="64"/>
      <c r="AY360" s="64"/>
      <c r="AZ360" s="64"/>
      <c r="BA360" s="64"/>
      <c r="BB360" s="64"/>
      <c r="BF360" s="64"/>
      <c r="BG360" s="64"/>
      <c r="BH360" s="64"/>
      <c r="BI360" s="64"/>
      <c r="BJ360" s="64"/>
      <c r="BK360" s="64"/>
      <c r="BL360" s="64"/>
      <c r="BM360" s="68" t="s">
        <v>703</v>
      </c>
      <c r="BO360" s="64"/>
      <c r="BP360" s="64"/>
    </row>
    <row r="361" spans="1:68" hidden="1">
      <c r="A361" s="13"/>
      <c r="B361" s="1"/>
      <c r="C361" s="1"/>
      <c r="D361" s="24"/>
      <c r="E361" s="11"/>
      <c r="F361" s="11"/>
      <c r="G361" s="15"/>
      <c r="H361" s="11"/>
      <c r="I361" s="1"/>
      <c r="J361" s="1"/>
      <c r="K361" s="1"/>
      <c r="L361" s="1"/>
      <c r="M361" s="64"/>
      <c r="N361" s="64"/>
      <c r="O361" s="64"/>
      <c r="P361" s="64"/>
      <c r="Q361" s="64"/>
      <c r="R361" s="64"/>
      <c r="S361" s="64"/>
      <c r="T361" s="64"/>
      <c r="U361" s="64"/>
      <c r="V361" s="64"/>
      <c r="W361" s="64"/>
      <c r="X361" s="64"/>
      <c r="Y361" s="64"/>
      <c r="Z361" s="64"/>
      <c r="AA361" s="64"/>
      <c r="AB361" s="64"/>
      <c r="AC361" s="64"/>
      <c r="AD361" s="64"/>
      <c r="AE361" s="64"/>
      <c r="AF361" s="64"/>
      <c r="AG361" s="64"/>
      <c r="AH361" s="64"/>
      <c r="AI361" s="64"/>
      <c r="AJ361" s="64"/>
      <c r="AK361" s="64"/>
      <c r="AL361" s="64"/>
      <c r="AM361" s="64"/>
      <c r="AN361" s="64"/>
      <c r="AO361" s="64"/>
      <c r="AP361" s="64"/>
      <c r="AQ361" s="64"/>
      <c r="AR361" s="64"/>
      <c r="AS361" s="64"/>
      <c r="AT361" s="64"/>
      <c r="AU361" s="64"/>
      <c r="AV361" s="64"/>
      <c r="AW361" s="64"/>
      <c r="AX361" s="64"/>
      <c r="AY361" s="64"/>
      <c r="AZ361" s="64"/>
      <c r="BA361" s="64"/>
      <c r="BB361" s="64"/>
      <c r="BF361" s="64"/>
      <c r="BG361" s="64"/>
      <c r="BH361" s="64"/>
      <c r="BI361" s="64"/>
      <c r="BJ361" s="64"/>
      <c r="BK361" s="64"/>
      <c r="BL361" s="64"/>
      <c r="BM361" s="68" t="s">
        <v>704</v>
      </c>
      <c r="BO361" s="64"/>
      <c r="BP361" s="64"/>
    </row>
    <row r="362" spans="1:68" hidden="1">
      <c r="A362" s="13"/>
      <c r="B362" s="1"/>
      <c r="C362" s="1"/>
      <c r="D362" s="24"/>
      <c r="E362" s="11"/>
      <c r="F362" s="11"/>
      <c r="G362" s="15"/>
      <c r="H362" s="11"/>
      <c r="I362" s="1"/>
      <c r="J362" s="1"/>
      <c r="K362" s="1"/>
      <c r="L362" s="1"/>
      <c r="M362" s="64"/>
      <c r="N362" s="64"/>
      <c r="O362" s="64"/>
      <c r="P362" s="64"/>
      <c r="Q362" s="64"/>
      <c r="R362" s="64"/>
      <c r="S362" s="64"/>
      <c r="T362" s="64"/>
      <c r="U362" s="64"/>
      <c r="V362" s="64"/>
      <c r="W362" s="64"/>
      <c r="X362" s="64"/>
      <c r="Y362" s="64"/>
      <c r="Z362" s="64"/>
      <c r="AA362" s="64"/>
      <c r="AB362" s="64"/>
      <c r="AC362" s="64"/>
      <c r="AD362" s="64"/>
      <c r="AE362" s="64"/>
      <c r="AF362" s="64"/>
      <c r="AG362" s="64"/>
      <c r="AH362" s="64"/>
      <c r="AI362" s="64"/>
      <c r="AJ362" s="64"/>
      <c r="AK362" s="64"/>
      <c r="AL362" s="64"/>
      <c r="AM362" s="64"/>
      <c r="AN362" s="64"/>
      <c r="AO362" s="64"/>
      <c r="AP362" s="64"/>
      <c r="AQ362" s="64"/>
      <c r="AR362" s="64"/>
      <c r="AS362" s="64"/>
      <c r="AT362" s="64"/>
      <c r="AU362" s="64"/>
      <c r="AV362" s="64"/>
      <c r="AW362" s="64"/>
      <c r="AX362" s="64"/>
      <c r="AY362" s="64"/>
      <c r="AZ362" s="64"/>
      <c r="BA362" s="64"/>
      <c r="BB362" s="64"/>
      <c r="BF362" s="64"/>
      <c r="BG362" s="64"/>
      <c r="BH362" s="64"/>
      <c r="BI362" s="64"/>
      <c r="BJ362" s="64"/>
      <c r="BK362" s="64"/>
      <c r="BL362" s="64"/>
      <c r="BM362" s="68" t="s">
        <v>705</v>
      </c>
      <c r="BO362" s="64"/>
      <c r="BP362" s="64"/>
    </row>
    <row r="363" spans="1:68" hidden="1">
      <c r="A363" s="13"/>
      <c r="B363" s="1"/>
      <c r="C363" s="1"/>
      <c r="D363" s="24"/>
      <c r="E363" s="11"/>
      <c r="F363" s="11"/>
      <c r="G363" s="15"/>
      <c r="H363" s="11"/>
      <c r="I363" s="1"/>
      <c r="J363" s="1"/>
      <c r="K363" s="1"/>
      <c r="L363" s="1"/>
      <c r="M363" s="64"/>
      <c r="N363" s="64"/>
      <c r="O363" s="64"/>
      <c r="P363" s="64"/>
      <c r="Q363" s="64"/>
      <c r="R363" s="64"/>
      <c r="S363" s="64"/>
      <c r="T363" s="64"/>
      <c r="U363" s="64"/>
      <c r="V363" s="64"/>
      <c r="W363" s="64"/>
      <c r="X363" s="64"/>
      <c r="Y363" s="64"/>
      <c r="Z363" s="64"/>
      <c r="AA363" s="64"/>
      <c r="AB363" s="64"/>
      <c r="AC363" s="64"/>
      <c r="AD363" s="64"/>
      <c r="AE363" s="64"/>
      <c r="AF363" s="64"/>
      <c r="AG363" s="64"/>
      <c r="AH363" s="64"/>
      <c r="AI363" s="64"/>
      <c r="AJ363" s="64"/>
      <c r="AK363" s="64"/>
      <c r="AL363" s="64"/>
      <c r="AM363" s="64"/>
      <c r="AN363" s="64"/>
      <c r="AO363" s="64"/>
      <c r="AP363" s="64"/>
      <c r="AQ363" s="64"/>
      <c r="AR363" s="64"/>
      <c r="AS363" s="64"/>
      <c r="AT363" s="64"/>
      <c r="AU363" s="64"/>
      <c r="AV363" s="64"/>
      <c r="AW363" s="64"/>
      <c r="AX363" s="64"/>
      <c r="AY363" s="64"/>
      <c r="AZ363" s="64"/>
      <c r="BA363" s="64"/>
      <c r="BB363" s="64"/>
      <c r="BF363" s="64"/>
      <c r="BG363" s="64"/>
      <c r="BH363" s="64"/>
      <c r="BI363" s="64"/>
      <c r="BJ363" s="64"/>
      <c r="BK363" s="64"/>
      <c r="BL363" s="64"/>
      <c r="BM363" s="68" t="s">
        <v>706</v>
      </c>
      <c r="BO363" s="64"/>
      <c r="BP363" s="64"/>
    </row>
    <row r="364" spans="1:68" hidden="1">
      <c r="A364" s="13"/>
      <c r="B364" s="1"/>
      <c r="C364" s="1"/>
      <c r="D364" s="24"/>
      <c r="E364" s="11"/>
      <c r="F364" s="11"/>
      <c r="G364" s="15"/>
      <c r="H364" s="11"/>
      <c r="I364" s="1"/>
      <c r="J364" s="1"/>
      <c r="K364" s="1"/>
      <c r="L364" s="1"/>
      <c r="M364" s="64"/>
      <c r="N364" s="64"/>
      <c r="O364" s="64"/>
      <c r="P364" s="64"/>
      <c r="Q364" s="64"/>
      <c r="R364" s="64"/>
      <c r="S364" s="64"/>
      <c r="T364" s="64"/>
      <c r="U364" s="64"/>
      <c r="V364" s="64"/>
      <c r="W364" s="64"/>
      <c r="X364" s="64"/>
      <c r="Y364" s="64"/>
      <c r="Z364" s="64"/>
      <c r="AA364" s="64"/>
      <c r="AB364" s="64"/>
      <c r="AC364" s="64"/>
      <c r="AD364" s="64"/>
      <c r="AE364" s="64"/>
      <c r="AF364" s="64"/>
      <c r="AG364" s="64"/>
      <c r="AH364" s="64"/>
      <c r="AI364" s="64"/>
      <c r="AJ364" s="64"/>
      <c r="AK364" s="64"/>
      <c r="AL364" s="64"/>
      <c r="AM364" s="64"/>
      <c r="AN364" s="64"/>
      <c r="AO364" s="64"/>
      <c r="AP364" s="64"/>
      <c r="AQ364" s="64"/>
      <c r="AR364" s="64"/>
      <c r="AS364" s="64"/>
      <c r="AT364" s="64"/>
      <c r="AU364" s="64"/>
      <c r="AV364" s="64"/>
      <c r="AW364" s="64"/>
      <c r="AX364" s="64"/>
      <c r="AY364" s="64"/>
      <c r="AZ364" s="64"/>
      <c r="BA364" s="64"/>
      <c r="BB364" s="64"/>
      <c r="BF364" s="64"/>
      <c r="BG364" s="64"/>
      <c r="BH364" s="64"/>
      <c r="BI364" s="64"/>
      <c r="BJ364" s="64"/>
      <c r="BK364" s="64"/>
      <c r="BL364" s="64"/>
      <c r="BM364" s="68" t="s">
        <v>707</v>
      </c>
      <c r="BO364" s="64"/>
      <c r="BP364" s="64"/>
    </row>
    <row r="365" spans="1:68" hidden="1">
      <c r="A365" s="13"/>
      <c r="B365" s="1"/>
      <c r="C365" s="1"/>
      <c r="D365" s="24"/>
      <c r="E365" s="11"/>
      <c r="F365" s="11"/>
      <c r="G365" s="15"/>
      <c r="H365" s="11"/>
      <c r="I365" s="1"/>
      <c r="J365" s="1"/>
      <c r="K365" s="1"/>
      <c r="L365" s="1"/>
      <c r="M365" s="64"/>
      <c r="N365" s="64"/>
      <c r="O365" s="64"/>
      <c r="P365" s="64"/>
      <c r="Q365" s="64"/>
      <c r="R365" s="64"/>
      <c r="S365" s="64"/>
      <c r="T365" s="64"/>
      <c r="U365" s="64"/>
      <c r="V365" s="64"/>
      <c r="W365" s="64"/>
      <c r="X365" s="64"/>
      <c r="Y365" s="64"/>
      <c r="Z365" s="64"/>
      <c r="AA365" s="64"/>
      <c r="AB365" s="64"/>
      <c r="AC365" s="64"/>
      <c r="AD365" s="64"/>
      <c r="AE365" s="64"/>
      <c r="AF365" s="64"/>
      <c r="AG365" s="64"/>
      <c r="AH365" s="64"/>
      <c r="AI365" s="64"/>
      <c r="AJ365" s="64"/>
      <c r="AK365" s="64"/>
      <c r="AL365" s="64"/>
      <c r="AM365" s="64"/>
      <c r="AN365" s="64"/>
      <c r="AO365" s="64"/>
      <c r="AP365" s="64"/>
      <c r="AQ365" s="64"/>
      <c r="AR365" s="64"/>
      <c r="AS365" s="64"/>
      <c r="AT365" s="64"/>
      <c r="AU365" s="64"/>
      <c r="AV365" s="64"/>
      <c r="AW365" s="64"/>
      <c r="AX365" s="64"/>
      <c r="AY365" s="64"/>
      <c r="AZ365" s="64"/>
      <c r="BA365" s="64"/>
      <c r="BB365" s="64"/>
      <c r="BF365" s="64"/>
      <c r="BG365" s="64"/>
      <c r="BH365" s="64"/>
      <c r="BI365" s="64"/>
      <c r="BJ365" s="64"/>
      <c r="BK365" s="64"/>
      <c r="BL365" s="64"/>
      <c r="BM365" s="68" t="s">
        <v>708</v>
      </c>
      <c r="BO365" s="64"/>
      <c r="BP365" s="64"/>
    </row>
    <row r="366" spans="1:68" hidden="1">
      <c r="A366" s="13"/>
      <c r="B366" s="1"/>
      <c r="C366" s="1"/>
      <c r="D366" s="24"/>
      <c r="E366" s="11"/>
      <c r="F366" s="11"/>
      <c r="G366" s="15"/>
      <c r="H366" s="11"/>
      <c r="I366" s="1"/>
      <c r="J366" s="1"/>
      <c r="K366" s="1"/>
      <c r="L366" s="1"/>
      <c r="M366" s="64"/>
      <c r="N366" s="64"/>
      <c r="O366" s="64"/>
      <c r="P366" s="64"/>
      <c r="Q366" s="64"/>
      <c r="R366" s="64"/>
      <c r="S366" s="64"/>
      <c r="T366" s="64"/>
      <c r="U366" s="64"/>
      <c r="V366" s="64"/>
      <c r="W366" s="64"/>
      <c r="X366" s="64"/>
      <c r="Y366" s="64"/>
      <c r="Z366" s="64"/>
      <c r="AA366" s="64"/>
      <c r="AB366" s="64"/>
      <c r="AC366" s="64"/>
      <c r="AD366" s="64"/>
      <c r="AE366" s="64"/>
      <c r="AF366" s="64"/>
      <c r="AG366" s="64"/>
      <c r="AH366" s="64"/>
      <c r="AI366" s="64"/>
      <c r="AJ366" s="64"/>
      <c r="AK366" s="64"/>
      <c r="AL366" s="64"/>
      <c r="AM366" s="64"/>
      <c r="AN366" s="64"/>
      <c r="AO366" s="64"/>
      <c r="AP366" s="64"/>
      <c r="AQ366" s="64"/>
      <c r="AR366" s="64"/>
      <c r="AS366" s="64"/>
      <c r="AT366" s="64"/>
      <c r="AU366" s="64"/>
      <c r="AV366" s="64"/>
      <c r="AW366" s="64"/>
      <c r="AX366" s="64"/>
      <c r="AY366" s="64"/>
      <c r="AZ366" s="64"/>
      <c r="BA366" s="64"/>
      <c r="BB366" s="64"/>
      <c r="BF366" s="64"/>
      <c r="BG366" s="64"/>
      <c r="BH366" s="64"/>
      <c r="BI366" s="64"/>
      <c r="BJ366" s="64"/>
      <c r="BK366" s="64"/>
      <c r="BL366" s="64"/>
      <c r="BM366" s="68" t="s">
        <v>709</v>
      </c>
      <c r="BO366" s="64"/>
      <c r="BP366" s="64"/>
    </row>
    <row r="367" spans="1:68" hidden="1">
      <c r="A367" s="13"/>
      <c r="B367" s="1"/>
      <c r="C367" s="1"/>
      <c r="D367" s="24"/>
      <c r="E367" s="11"/>
      <c r="F367" s="11"/>
      <c r="G367" s="15"/>
      <c r="H367" s="11"/>
      <c r="I367" s="1"/>
      <c r="J367" s="1"/>
      <c r="K367" s="1"/>
      <c r="L367" s="1"/>
      <c r="M367" s="64"/>
      <c r="N367" s="64"/>
      <c r="O367" s="64"/>
      <c r="P367" s="64"/>
      <c r="Q367" s="64"/>
      <c r="R367" s="64"/>
      <c r="S367" s="64"/>
      <c r="T367" s="64"/>
      <c r="U367" s="64"/>
      <c r="V367" s="64"/>
      <c r="W367" s="64"/>
      <c r="X367" s="64"/>
      <c r="Y367" s="64"/>
      <c r="Z367" s="64"/>
      <c r="AA367" s="64"/>
      <c r="AB367" s="64"/>
      <c r="AC367" s="64"/>
      <c r="AD367" s="64"/>
      <c r="AE367" s="64"/>
      <c r="AF367" s="64"/>
      <c r="AG367" s="64"/>
      <c r="AH367" s="64"/>
      <c r="AI367" s="64"/>
      <c r="AJ367" s="64"/>
      <c r="AK367" s="64"/>
      <c r="AL367" s="64"/>
      <c r="AM367" s="64"/>
      <c r="AN367" s="64"/>
      <c r="AO367" s="64"/>
      <c r="AP367" s="64"/>
      <c r="AQ367" s="64"/>
      <c r="AR367" s="64"/>
      <c r="AS367" s="64"/>
      <c r="AT367" s="64"/>
      <c r="AU367" s="64"/>
      <c r="AV367" s="64"/>
      <c r="AW367" s="64"/>
      <c r="AX367" s="64"/>
      <c r="AY367" s="64"/>
      <c r="AZ367" s="64"/>
      <c r="BA367" s="64"/>
      <c r="BB367" s="64"/>
      <c r="BF367" s="64"/>
      <c r="BG367" s="64"/>
      <c r="BH367" s="64"/>
      <c r="BI367" s="64"/>
      <c r="BJ367" s="64"/>
      <c r="BK367" s="64"/>
      <c r="BL367" s="64"/>
      <c r="BM367" s="68" t="s">
        <v>710</v>
      </c>
      <c r="BO367" s="64"/>
      <c r="BP367" s="64"/>
    </row>
    <row r="368" spans="1:68" hidden="1">
      <c r="A368" s="13"/>
      <c r="B368" s="1"/>
      <c r="C368" s="1"/>
      <c r="D368" s="24"/>
      <c r="E368" s="11"/>
      <c r="F368" s="11"/>
      <c r="G368" s="15"/>
      <c r="H368" s="11"/>
      <c r="I368" s="1"/>
      <c r="J368" s="1"/>
      <c r="K368" s="1"/>
      <c r="L368" s="1"/>
      <c r="M368" s="64"/>
      <c r="N368" s="64"/>
      <c r="O368" s="64"/>
      <c r="P368" s="64"/>
      <c r="Q368" s="64"/>
      <c r="R368" s="64"/>
      <c r="S368" s="64"/>
      <c r="T368" s="64"/>
      <c r="U368" s="64"/>
      <c r="V368" s="64"/>
      <c r="W368" s="64"/>
      <c r="X368" s="64"/>
      <c r="Y368" s="64"/>
      <c r="Z368" s="64"/>
      <c r="AA368" s="64"/>
      <c r="AB368" s="64"/>
      <c r="AC368" s="64"/>
      <c r="AD368" s="64"/>
      <c r="AE368" s="64"/>
      <c r="AF368" s="64"/>
      <c r="AG368" s="64"/>
      <c r="AH368" s="64"/>
      <c r="AI368" s="64"/>
      <c r="AJ368" s="64"/>
      <c r="AK368" s="64"/>
      <c r="AL368" s="64"/>
      <c r="AM368" s="64"/>
      <c r="AN368" s="64"/>
      <c r="AO368" s="64"/>
      <c r="AP368" s="64"/>
      <c r="AQ368" s="64"/>
      <c r="AR368" s="64"/>
      <c r="AS368" s="64"/>
      <c r="AT368" s="64"/>
      <c r="AU368" s="64"/>
      <c r="AV368" s="64"/>
      <c r="AW368" s="64"/>
      <c r="AX368" s="64"/>
      <c r="AY368" s="64"/>
      <c r="AZ368" s="64"/>
      <c r="BA368" s="64"/>
      <c r="BB368" s="64"/>
      <c r="BF368" s="64"/>
      <c r="BG368" s="64"/>
      <c r="BH368" s="64"/>
      <c r="BI368" s="64"/>
      <c r="BJ368" s="64"/>
      <c r="BK368" s="64"/>
      <c r="BL368" s="64"/>
      <c r="BM368" s="68" t="s">
        <v>711</v>
      </c>
      <c r="BO368" s="64"/>
      <c r="BP368" s="64"/>
    </row>
    <row r="369" spans="1:68" hidden="1">
      <c r="A369" s="13"/>
      <c r="B369" s="1"/>
      <c r="C369" s="1"/>
      <c r="D369" s="24"/>
      <c r="E369" s="11"/>
      <c r="F369" s="11"/>
      <c r="G369" s="15"/>
      <c r="H369" s="11"/>
      <c r="I369" s="1"/>
      <c r="J369" s="1"/>
      <c r="K369" s="1"/>
      <c r="L369" s="1"/>
      <c r="M369" s="64"/>
      <c r="N369" s="64"/>
      <c r="O369" s="64"/>
      <c r="P369" s="64"/>
      <c r="Q369" s="64"/>
      <c r="R369" s="64"/>
      <c r="S369" s="64"/>
      <c r="T369" s="64"/>
      <c r="U369" s="64"/>
      <c r="V369" s="64"/>
      <c r="W369" s="64"/>
      <c r="X369" s="64"/>
      <c r="Y369" s="64"/>
      <c r="Z369" s="64"/>
      <c r="AA369" s="64"/>
      <c r="AB369" s="64"/>
      <c r="AC369" s="64"/>
      <c r="AD369" s="64"/>
      <c r="AE369" s="64"/>
      <c r="AF369" s="64"/>
      <c r="AG369" s="64"/>
      <c r="AH369" s="64"/>
      <c r="AI369" s="64"/>
      <c r="AJ369" s="64"/>
      <c r="AK369" s="64"/>
      <c r="AL369" s="64"/>
      <c r="AM369" s="64"/>
      <c r="AN369" s="64"/>
      <c r="AO369" s="64"/>
      <c r="AP369" s="64"/>
      <c r="AQ369" s="64"/>
      <c r="AR369" s="64"/>
      <c r="AS369" s="64"/>
      <c r="AT369" s="64"/>
      <c r="AU369" s="64"/>
      <c r="AV369" s="64"/>
      <c r="AW369" s="64"/>
      <c r="AX369" s="64"/>
      <c r="AY369" s="64"/>
      <c r="AZ369" s="64"/>
      <c r="BA369" s="64"/>
      <c r="BB369" s="64"/>
      <c r="BF369" s="64"/>
      <c r="BG369" s="64"/>
      <c r="BH369" s="64"/>
      <c r="BI369" s="64"/>
      <c r="BJ369" s="64"/>
      <c r="BK369" s="64"/>
      <c r="BL369" s="64"/>
      <c r="BM369" s="68" t="s">
        <v>712</v>
      </c>
      <c r="BO369" s="64"/>
      <c r="BP369" s="64"/>
    </row>
    <row r="370" spans="1:68" hidden="1">
      <c r="A370" s="13"/>
      <c r="B370" s="1"/>
      <c r="C370" s="1"/>
      <c r="D370" s="24"/>
      <c r="E370" s="11"/>
      <c r="F370" s="11"/>
      <c r="G370" s="15"/>
      <c r="H370" s="11"/>
      <c r="I370" s="1"/>
      <c r="J370" s="1"/>
      <c r="K370" s="1"/>
      <c r="L370" s="1"/>
      <c r="M370" s="64"/>
      <c r="N370" s="64"/>
      <c r="O370" s="64"/>
      <c r="P370" s="64"/>
      <c r="Q370" s="64"/>
      <c r="R370" s="64"/>
      <c r="S370" s="64"/>
      <c r="T370" s="64"/>
      <c r="U370" s="64"/>
      <c r="V370" s="64"/>
      <c r="W370" s="64"/>
      <c r="X370" s="64"/>
      <c r="Y370" s="64"/>
      <c r="Z370" s="64"/>
      <c r="AA370" s="64"/>
      <c r="AB370" s="64"/>
      <c r="AC370" s="64"/>
      <c r="AD370" s="64"/>
      <c r="AE370" s="64"/>
      <c r="AF370" s="64"/>
      <c r="AG370" s="64"/>
      <c r="AH370" s="64"/>
      <c r="AI370" s="64"/>
      <c r="AJ370" s="64"/>
      <c r="AK370" s="64"/>
      <c r="AL370" s="64"/>
      <c r="AM370" s="64"/>
      <c r="AN370" s="64"/>
      <c r="AO370" s="64"/>
      <c r="AP370" s="64"/>
      <c r="AQ370" s="64"/>
      <c r="AR370" s="64"/>
      <c r="AS370" s="64"/>
      <c r="AT370" s="64"/>
      <c r="AU370" s="64"/>
      <c r="AV370" s="64"/>
      <c r="AW370" s="64"/>
      <c r="AX370" s="64"/>
      <c r="AY370" s="64"/>
      <c r="AZ370" s="64"/>
      <c r="BA370" s="64"/>
      <c r="BB370" s="64"/>
      <c r="BF370" s="64"/>
      <c r="BG370" s="64"/>
      <c r="BH370" s="64"/>
      <c r="BI370" s="64"/>
      <c r="BJ370" s="64"/>
      <c r="BK370" s="64"/>
      <c r="BL370" s="64"/>
      <c r="BM370" s="68" t="s">
        <v>713</v>
      </c>
      <c r="BO370" s="64"/>
      <c r="BP370" s="64"/>
    </row>
    <row r="371" spans="1:68" hidden="1">
      <c r="A371" s="13"/>
      <c r="B371" s="1"/>
      <c r="C371" s="1"/>
      <c r="D371" s="24"/>
      <c r="E371" s="11"/>
      <c r="F371" s="11"/>
      <c r="G371" s="15"/>
      <c r="H371" s="11"/>
      <c r="I371" s="1"/>
      <c r="J371" s="1"/>
      <c r="K371" s="1"/>
      <c r="L371" s="1"/>
      <c r="M371" s="64"/>
      <c r="N371" s="64"/>
      <c r="O371" s="64"/>
      <c r="P371" s="64"/>
      <c r="Q371" s="64"/>
      <c r="R371" s="64"/>
      <c r="S371" s="64"/>
      <c r="T371" s="64"/>
      <c r="U371" s="64"/>
      <c r="V371" s="64"/>
      <c r="W371" s="64"/>
      <c r="X371" s="64"/>
      <c r="Y371" s="64"/>
      <c r="Z371" s="64"/>
      <c r="AA371" s="64"/>
      <c r="AB371" s="64"/>
      <c r="AC371" s="64"/>
      <c r="AD371" s="64"/>
      <c r="AE371" s="64"/>
      <c r="AF371" s="64"/>
      <c r="AG371" s="64"/>
      <c r="AH371" s="64"/>
      <c r="AI371" s="64"/>
      <c r="AJ371" s="64"/>
      <c r="AK371" s="64"/>
      <c r="AL371" s="64"/>
      <c r="AM371" s="64"/>
      <c r="AN371" s="64"/>
      <c r="AO371" s="64"/>
      <c r="AP371" s="64"/>
      <c r="AQ371" s="64"/>
      <c r="AR371" s="64"/>
      <c r="AS371" s="64"/>
      <c r="AT371" s="64"/>
      <c r="AU371" s="64"/>
      <c r="AV371" s="64"/>
      <c r="AW371" s="64"/>
      <c r="AX371" s="64"/>
      <c r="AY371" s="64"/>
      <c r="AZ371" s="64"/>
      <c r="BA371" s="64"/>
      <c r="BB371" s="64"/>
      <c r="BF371" s="64"/>
      <c r="BG371" s="64"/>
      <c r="BH371" s="64"/>
      <c r="BI371" s="64"/>
      <c r="BJ371" s="64"/>
      <c r="BK371" s="64"/>
      <c r="BL371" s="64"/>
      <c r="BM371" s="68" t="s">
        <v>294</v>
      </c>
      <c r="BO371" s="64"/>
      <c r="BP371" s="64"/>
    </row>
    <row r="372" spans="1:68" hidden="1">
      <c r="A372" s="13"/>
      <c r="B372" s="1"/>
      <c r="C372" s="1"/>
      <c r="D372" s="24"/>
      <c r="E372" s="11"/>
      <c r="F372" s="11"/>
      <c r="G372" s="15"/>
      <c r="H372" s="11"/>
      <c r="I372" s="1"/>
      <c r="J372" s="1"/>
      <c r="K372" s="1"/>
      <c r="L372" s="1"/>
      <c r="M372" s="64"/>
      <c r="N372" s="64"/>
      <c r="O372" s="64"/>
      <c r="P372" s="64"/>
      <c r="Q372" s="64"/>
      <c r="R372" s="64"/>
      <c r="S372" s="64"/>
      <c r="T372" s="64"/>
      <c r="U372" s="64"/>
      <c r="V372" s="64"/>
      <c r="W372" s="64"/>
      <c r="X372" s="64"/>
      <c r="Y372" s="64"/>
      <c r="Z372" s="64"/>
      <c r="AA372" s="64"/>
      <c r="AB372" s="64"/>
      <c r="AC372" s="64"/>
      <c r="AD372" s="64"/>
      <c r="AE372" s="64"/>
      <c r="AF372" s="64"/>
      <c r="AG372" s="64"/>
      <c r="AH372" s="64"/>
      <c r="AI372" s="64"/>
      <c r="AJ372" s="64"/>
      <c r="AK372" s="64"/>
      <c r="AL372" s="64"/>
      <c r="AM372" s="64"/>
      <c r="AN372" s="64"/>
      <c r="AO372" s="64"/>
      <c r="AP372" s="64"/>
      <c r="AQ372" s="64"/>
      <c r="AR372" s="64"/>
      <c r="AS372" s="64"/>
      <c r="AT372" s="64"/>
      <c r="AU372" s="64"/>
      <c r="AV372" s="64"/>
      <c r="AW372" s="64"/>
      <c r="AX372" s="64"/>
      <c r="AY372" s="64"/>
      <c r="AZ372" s="64"/>
      <c r="BA372" s="64"/>
      <c r="BB372" s="64"/>
      <c r="BF372" s="64"/>
      <c r="BG372" s="64"/>
      <c r="BH372" s="64"/>
      <c r="BI372" s="64"/>
      <c r="BJ372" s="64"/>
      <c r="BK372" s="64"/>
      <c r="BL372" s="64"/>
      <c r="BM372" s="68" t="s">
        <v>714</v>
      </c>
      <c r="BO372" s="64"/>
      <c r="BP372" s="64"/>
    </row>
    <row r="373" spans="1:68" hidden="1">
      <c r="A373" s="13"/>
      <c r="B373" s="1"/>
      <c r="C373" s="1"/>
      <c r="D373" s="24"/>
      <c r="E373" s="11"/>
      <c r="F373" s="11"/>
      <c r="G373" s="15"/>
      <c r="H373" s="11"/>
      <c r="I373" s="1"/>
      <c r="J373" s="1"/>
      <c r="K373" s="1"/>
      <c r="L373" s="1"/>
      <c r="M373" s="64"/>
      <c r="N373" s="64"/>
      <c r="O373" s="64"/>
      <c r="P373" s="64"/>
      <c r="Q373" s="64"/>
      <c r="R373" s="64"/>
      <c r="S373" s="64"/>
      <c r="T373" s="64"/>
      <c r="U373" s="64"/>
      <c r="V373" s="64"/>
      <c r="W373" s="64"/>
      <c r="X373" s="64"/>
      <c r="Y373" s="64"/>
      <c r="Z373" s="64"/>
      <c r="AA373" s="64"/>
      <c r="AB373" s="64"/>
      <c r="AC373" s="64"/>
      <c r="AD373" s="64"/>
      <c r="AE373" s="64"/>
      <c r="AF373" s="64"/>
      <c r="AG373" s="64"/>
      <c r="AH373" s="64"/>
      <c r="AI373" s="64"/>
      <c r="AJ373" s="64"/>
      <c r="AK373" s="64"/>
      <c r="AL373" s="64"/>
      <c r="AM373" s="64"/>
      <c r="AN373" s="64"/>
      <c r="AO373" s="64"/>
      <c r="AP373" s="64"/>
      <c r="AQ373" s="64"/>
      <c r="AR373" s="64"/>
      <c r="AS373" s="64"/>
      <c r="AT373" s="64"/>
      <c r="AU373" s="64"/>
      <c r="AV373" s="64"/>
      <c r="AW373" s="64"/>
      <c r="AX373" s="64"/>
      <c r="AY373" s="64"/>
      <c r="AZ373" s="64"/>
      <c r="BA373" s="64"/>
      <c r="BB373" s="64"/>
      <c r="BF373" s="64"/>
      <c r="BG373" s="64"/>
      <c r="BH373" s="64"/>
      <c r="BI373" s="64"/>
      <c r="BJ373" s="64"/>
      <c r="BK373" s="64"/>
      <c r="BL373" s="64"/>
      <c r="BM373" s="68" t="s">
        <v>715</v>
      </c>
      <c r="BO373" s="64"/>
      <c r="BP373" s="64"/>
    </row>
    <row r="374" spans="1:68" hidden="1">
      <c r="A374" s="13"/>
      <c r="B374" s="1"/>
      <c r="C374" s="1"/>
      <c r="D374" s="24"/>
      <c r="E374" s="11"/>
      <c r="F374" s="11"/>
      <c r="G374" s="15"/>
      <c r="H374" s="11"/>
      <c r="I374" s="1"/>
      <c r="J374" s="1"/>
      <c r="K374" s="1"/>
      <c r="L374" s="1"/>
      <c r="M374" s="64"/>
      <c r="N374" s="64"/>
      <c r="O374" s="64"/>
      <c r="P374" s="64"/>
      <c r="Q374" s="64"/>
      <c r="R374" s="64"/>
      <c r="S374" s="64"/>
      <c r="T374" s="64"/>
      <c r="U374" s="64"/>
      <c r="V374" s="64"/>
      <c r="W374" s="64"/>
      <c r="X374" s="64"/>
      <c r="Y374" s="64"/>
      <c r="Z374" s="64"/>
      <c r="AA374" s="64"/>
      <c r="AB374" s="64"/>
      <c r="AC374" s="64"/>
      <c r="AD374" s="64"/>
      <c r="AE374" s="64"/>
      <c r="AF374" s="64"/>
      <c r="AG374" s="64"/>
      <c r="AH374" s="64"/>
      <c r="AI374" s="64"/>
      <c r="AJ374" s="64"/>
      <c r="AK374" s="64"/>
      <c r="AL374" s="64"/>
      <c r="AM374" s="64"/>
      <c r="AN374" s="64"/>
      <c r="AO374" s="64"/>
      <c r="AP374" s="64"/>
      <c r="AQ374" s="64"/>
      <c r="AR374" s="64"/>
      <c r="AS374" s="64"/>
      <c r="AT374" s="64"/>
      <c r="AU374" s="64"/>
      <c r="AV374" s="64"/>
      <c r="AW374" s="64"/>
      <c r="AX374" s="64"/>
      <c r="AY374" s="64"/>
      <c r="AZ374" s="64"/>
      <c r="BA374" s="64"/>
      <c r="BB374" s="64"/>
      <c r="BF374" s="64"/>
      <c r="BG374" s="64"/>
      <c r="BH374" s="64"/>
      <c r="BI374" s="64"/>
      <c r="BJ374" s="64"/>
      <c r="BK374" s="64"/>
      <c r="BL374" s="64"/>
      <c r="BM374" s="68" t="s">
        <v>716</v>
      </c>
      <c r="BO374" s="64"/>
      <c r="BP374" s="64"/>
    </row>
    <row r="375" spans="1:68" hidden="1">
      <c r="A375" s="13"/>
      <c r="B375" s="1"/>
      <c r="C375" s="1"/>
      <c r="D375" s="24"/>
      <c r="E375" s="11"/>
      <c r="F375" s="11"/>
      <c r="G375" s="15"/>
      <c r="H375" s="11"/>
      <c r="I375" s="1"/>
      <c r="J375" s="1"/>
      <c r="K375" s="1"/>
      <c r="L375" s="1"/>
      <c r="M375" s="64"/>
      <c r="N375" s="64"/>
      <c r="O375" s="64"/>
      <c r="P375" s="64"/>
      <c r="Q375" s="64"/>
      <c r="R375" s="64"/>
      <c r="S375" s="64"/>
      <c r="T375" s="64"/>
      <c r="U375" s="64"/>
      <c r="V375" s="64"/>
      <c r="W375" s="64"/>
      <c r="X375" s="64"/>
      <c r="Y375" s="64"/>
      <c r="Z375" s="64"/>
      <c r="AA375" s="64"/>
      <c r="AB375" s="64"/>
      <c r="AC375" s="64"/>
      <c r="AD375" s="64"/>
      <c r="AE375" s="64"/>
      <c r="AF375" s="64"/>
      <c r="AG375" s="64"/>
      <c r="AH375" s="64"/>
      <c r="AI375" s="64"/>
      <c r="AJ375" s="64"/>
      <c r="AK375" s="64"/>
      <c r="AL375" s="64"/>
      <c r="AM375" s="64"/>
      <c r="AN375" s="64"/>
      <c r="AO375" s="64"/>
      <c r="AP375" s="64"/>
      <c r="AQ375" s="64"/>
      <c r="AR375" s="64"/>
      <c r="AS375" s="64"/>
      <c r="AT375" s="64"/>
      <c r="AU375" s="64"/>
      <c r="AV375" s="64"/>
      <c r="AW375" s="64"/>
      <c r="AX375" s="64"/>
      <c r="AY375" s="64"/>
      <c r="AZ375" s="64"/>
      <c r="BA375" s="64"/>
      <c r="BB375" s="64"/>
      <c r="BF375" s="64"/>
      <c r="BG375" s="64"/>
      <c r="BH375" s="64"/>
      <c r="BI375" s="64"/>
      <c r="BJ375" s="64"/>
      <c r="BK375" s="64"/>
      <c r="BL375" s="64"/>
      <c r="BM375" s="68" t="s">
        <v>717</v>
      </c>
      <c r="BO375" s="64"/>
      <c r="BP375" s="64"/>
    </row>
    <row r="376" spans="1:68" hidden="1">
      <c r="A376" s="13"/>
      <c r="B376" s="1"/>
      <c r="C376" s="1"/>
      <c r="D376" s="24"/>
      <c r="E376" s="11"/>
      <c r="F376" s="11"/>
      <c r="G376" s="15"/>
      <c r="H376" s="11"/>
      <c r="I376" s="1"/>
      <c r="J376" s="1"/>
      <c r="K376" s="1"/>
      <c r="L376" s="1"/>
      <c r="M376" s="64"/>
      <c r="N376" s="64"/>
      <c r="O376" s="64"/>
      <c r="P376" s="64"/>
      <c r="Q376" s="64"/>
      <c r="R376" s="64"/>
      <c r="S376" s="64"/>
      <c r="T376" s="64"/>
      <c r="U376" s="64"/>
      <c r="V376" s="64"/>
      <c r="W376" s="64"/>
      <c r="X376" s="64"/>
      <c r="Y376" s="64"/>
      <c r="Z376" s="64"/>
      <c r="AA376" s="64"/>
      <c r="AB376" s="64"/>
      <c r="AC376" s="64"/>
      <c r="AD376" s="64"/>
      <c r="AE376" s="64"/>
      <c r="AF376" s="64"/>
      <c r="AG376" s="64"/>
      <c r="AH376" s="64"/>
      <c r="AI376" s="64"/>
      <c r="AJ376" s="64"/>
      <c r="AK376" s="64"/>
      <c r="AL376" s="64"/>
      <c r="AM376" s="64"/>
      <c r="AN376" s="64"/>
      <c r="AO376" s="64"/>
      <c r="AP376" s="64"/>
      <c r="AQ376" s="64"/>
      <c r="AR376" s="64"/>
      <c r="AS376" s="64"/>
      <c r="AT376" s="64"/>
      <c r="AU376" s="64"/>
      <c r="AV376" s="64"/>
      <c r="AW376" s="64"/>
      <c r="AX376" s="64"/>
      <c r="AY376" s="64"/>
      <c r="AZ376" s="64"/>
      <c r="BA376" s="64"/>
      <c r="BB376" s="64"/>
      <c r="BF376" s="64"/>
      <c r="BG376" s="64"/>
      <c r="BH376" s="64"/>
      <c r="BI376" s="64"/>
      <c r="BJ376" s="64"/>
      <c r="BK376" s="64"/>
      <c r="BL376" s="64"/>
      <c r="BM376" s="68" t="s">
        <v>171</v>
      </c>
      <c r="BO376" s="64"/>
      <c r="BP376" s="64"/>
    </row>
    <row r="377" spans="1:68" hidden="1">
      <c r="A377" s="13"/>
      <c r="B377" s="1"/>
      <c r="C377" s="1"/>
      <c r="D377" s="24"/>
      <c r="E377" s="11"/>
      <c r="F377" s="11"/>
      <c r="G377" s="15"/>
      <c r="H377" s="11"/>
      <c r="I377" s="1"/>
      <c r="J377" s="1"/>
      <c r="K377" s="1"/>
      <c r="L377" s="1"/>
      <c r="M377" s="64"/>
      <c r="N377" s="64"/>
      <c r="O377" s="64"/>
      <c r="P377" s="64"/>
      <c r="Q377" s="64"/>
      <c r="R377" s="64"/>
      <c r="S377" s="64"/>
      <c r="T377" s="64"/>
      <c r="U377" s="64"/>
      <c r="V377" s="64"/>
      <c r="W377" s="64"/>
      <c r="X377" s="64"/>
      <c r="Y377" s="64"/>
      <c r="Z377" s="64"/>
      <c r="AA377" s="64"/>
      <c r="AB377" s="64"/>
      <c r="AC377" s="64"/>
      <c r="AD377" s="64"/>
      <c r="AE377" s="64"/>
      <c r="AF377" s="64"/>
      <c r="AG377" s="64"/>
      <c r="AH377" s="64"/>
      <c r="AI377" s="64"/>
      <c r="AJ377" s="64"/>
      <c r="AK377" s="64"/>
      <c r="AL377" s="64"/>
      <c r="AM377" s="64"/>
      <c r="AN377" s="64"/>
      <c r="AO377" s="64"/>
      <c r="AP377" s="64"/>
      <c r="AQ377" s="64"/>
      <c r="AR377" s="64"/>
      <c r="AS377" s="64"/>
      <c r="AT377" s="64"/>
      <c r="AU377" s="64"/>
      <c r="AV377" s="64"/>
      <c r="AW377" s="64"/>
      <c r="AX377" s="64"/>
      <c r="AY377" s="64"/>
      <c r="AZ377" s="64"/>
      <c r="BA377" s="64"/>
      <c r="BB377" s="64"/>
      <c r="BF377" s="64"/>
      <c r="BG377" s="64"/>
      <c r="BH377" s="64"/>
      <c r="BI377" s="64"/>
      <c r="BJ377" s="64"/>
      <c r="BK377" s="64"/>
      <c r="BL377" s="64"/>
      <c r="BM377" s="68" t="s">
        <v>718</v>
      </c>
      <c r="BO377" s="64"/>
      <c r="BP377" s="64"/>
    </row>
    <row r="378" spans="1:68" hidden="1">
      <c r="A378" s="13"/>
      <c r="B378" s="1"/>
      <c r="C378" s="1"/>
      <c r="D378" s="24"/>
      <c r="E378" s="11"/>
      <c r="F378" s="11"/>
      <c r="G378" s="15"/>
      <c r="H378" s="11"/>
      <c r="I378" s="1"/>
      <c r="J378" s="1"/>
      <c r="K378" s="1"/>
      <c r="L378" s="1"/>
      <c r="M378" s="64"/>
      <c r="N378" s="64"/>
      <c r="O378" s="64"/>
      <c r="P378" s="64"/>
      <c r="Q378" s="64"/>
      <c r="R378" s="64"/>
      <c r="S378" s="64"/>
      <c r="T378" s="64"/>
      <c r="U378" s="64"/>
      <c r="V378" s="64"/>
      <c r="W378" s="64"/>
      <c r="X378" s="64"/>
      <c r="Y378" s="64"/>
      <c r="Z378" s="64"/>
      <c r="AA378" s="64"/>
      <c r="AB378" s="64"/>
      <c r="AC378" s="64"/>
      <c r="AD378" s="64"/>
      <c r="AE378" s="64"/>
      <c r="AF378" s="64"/>
      <c r="AG378" s="64"/>
      <c r="AH378" s="64"/>
      <c r="AI378" s="64"/>
      <c r="AJ378" s="64"/>
      <c r="AK378" s="64"/>
      <c r="AL378" s="64"/>
      <c r="AM378" s="64"/>
      <c r="AN378" s="64"/>
      <c r="AO378" s="64"/>
      <c r="AP378" s="64"/>
      <c r="AQ378" s="64"/>
      <c r="AR378" s="64"/>
      <c r="AS378" s="64"/>
      <c r="AT378" s="64"/>
      <c r="AU378" s="64"/>
      <c r="AV378" s="64"/>
      <c r="AW378" s="64"/>
      <c r="AX378" s="64"/>
      <c r="AY378" s="64"/>
      <c r="AZ378" s="64"/>
      <c r="BA378" s="64"/>
      <c r="BB378" s="64"/>
      <c r="BF378" s="64"/>
      <c r="BG378" s="64"/>
      <c r="BH378" s="64"/>
      <c r="BI378" s="64"/>
      <c r="BJ378" s="64"/>
      <c r="BK378" s="64"/>
      <c r="BL378" s="64"/>
      <c r="BM378" s="68" t="s">
        <v>719</v>
      </c>
      <c r="BO378" s="64"/>
      <c r="BP378" s="64"/>
    </row>
    <row r="379" spans="1:68" hidden="1">
      <c r="A379" s="13"/>
      <c r="B379" s="1"/>
      <c r="C379" s="1"/>
      <c r="D379" s="24"/>
      <c r="E379" s="11"/>
      <c r="F379" s="11"/>
      <c r="G379" s="15"/>
      <c r="H379" s="11"/>
      <c r="I379" s="1"/>
      <c r="J379" s="1"/>
      <c r="K379" s="1"/>
      <c r="L379" s="1"/>
      <c r="M379" s="64"/>
      <c r="N379" s="64"/>
      <c r="O379" s="64"/>
      <c r="P379" s="64"/>
      <c r="Q379" s="64"/>
      <c r="R379" s="64"/>
      <c r="S379" s="64"/>
      <c r="T379" s="64"/>
      <c r="U379" s="64"/>
      <c r="V379" s="64"/>
      <c r="W379" s="64"/>
      <c r="X379" s="64"/>
      <c r="Y379" s="64"/>
      <c r="Z379" s="64"/>
      <c r="AA379" s="64"/>
      <c r="AB379" s="64"/>
      <c r="AC379" s="64"/>
      <c r="AD379" s="64"/>
      <c r="AE379" s="64"/>
      <c r="AF379" s="64"/>
      <c r="AG379" s="64"/>
      <c r="AH379" s="64"/>
      <c r="AI379" s="64"/>
      <c r="AJ379" s="64"/>
      <c r="AK379" s="64"/>
      <c r="AL379" s="64"/>
      <c r="AM379" s="64"/>
      <c r="AN379" s="64"/>
      <c r="AO379" s="64"/>
      <c r="AP379" s="64"/>
      <c r="AQ379" s="64"/>
      <c r="AR379" s="64"/>
      <c r="AS379" s="64"/>
      <c r="AT379" s="64"/>
      <c r="AU379" s="64"/>
      <c r="AV379" s="64"/>
      <c r="AW379" s="64"/>
      <c r="AX379" s="64"/>
      <c r="AY379" s="64"/>
      <c r="AZ379" s="64"/>
      <c r="BA379" s="64"/>
      <c r="BB379" s="64"/>
      <c r="BF379" s="64"/>
      <c r="BG379" s="64"/>
      <c r="BH379" s="64"/>
      <c r="BI379" s="64"/>
      <c r="BJ379" s="64"/>
      <c r="BK379" s="64"/>
      <c r="BL379" s="64"/>
      <c r="BM379" s="68" t="s">
        <v>720</v>
      </c>
      <c r="BO379" s="64"/>
      <c r="BP379" s="64"/>
    </row>
    <row r="380" spans="1:68" hidden="1">
      <c r="A380" s="13"/>
      <c r="B380" s="1"/>
      <c r="C380" s="1"/>
      <c r="D380" s="24"/>
      <c r="E380" s="11"/>
      <c r="F380" s="11"/>
      <c r="G380" s="15"/>
      <c r="H380" s="11"/>
      <c r="I380" s="1"/>
      <c r="J380" s="1"/>
      <c r="K380" s="1"/>
      <c r="L380" s="1"/>
      <c r="M380" s="64"/>
      <c r="N380" s="64"/>
      <c r="O380" s="64"/>
      <c r="P380" s="64"/>
      <c r="Q380" s="64"/>
      <c r="R380" s="64"/>
      <c r="S380" s="64"/>
      <c r="T380" s="64"/>
      <c r="U380" s="64"/>
      <c r="V380" s="64"/>
      <c r="W380" s="64"/>
      <c r="X380" s="64"/>
      <c r="Y380" s="64"/>
      <c r="Z380" s="64"/>
      <c r="AA380" s="64"/>
      <c r="AB380" s="64"/>
      <c r="AC380" s="64"/>
      <c r="AD380" s="64"/>
      <c r="AE380" s="64"/>
      <c r="AF380" s="64"/>
      <c r="AG380" s="64"/>
      <c r="AH380" s="64"/>
      <c r="AI380" s="64"/>
      <c r="AJ380" s="64"/>
      <c r="AK380" s="64"/>
      <c r="AL380" s="64"/>
      <c r="AM380" s="64"/>
      <c r="AN380" s="64"/>
      <c r="AO380" s="64"/>
      <c r="AP380" s="64"/>
      <c r="AQ380" s="64"/>
      <c r="AR380" s="64"/>
      <c r="AS380" s="64"/>
      <c r="AT380" s="64"/>
      <c r="AU380" s="64"/>
      <c r="AV380" s="64"/>
      <c r="AW380" s="64"/>
      <c r="AX380" s="64"/>
      <c r="AY380" s="64"/>
      <c r="AZ380" s="64"/>
      <c r="BA380" s="64"/>
      <c r="BB380" s="64"/>
      <c r="BF380" s="64"/>
      <c r="BG380" s="64"/>
      <c r="BH380" s="64"/>
      <c r="BI380" s="64"/>
      <c r="BJ380" s="64"/>
      <c r="BK380" s="64"/>
      <c r="BL380" s="64"/>
      <c r="BM380" s="68" t="s">
        <v>721</v>
      </c>
      <c r="BO380" s="64"/>
      <c r="BP380" s="64"/>
    </row>
    <row r="381" spans="1:68" hidden="1">
      <c r="A381" s="13"/>
      <c r="B381" s="1"/>
      <c r="C381" s="1"/>
      <c r="D381" s="24"/>
      <c r="E381" s="11"/>
      <c r="F381" s="11"/>
      <c r="G381" s="15"/>
      <c r="H381" s="11"/>
      <c r="I381" s="1"/>
      <c r="J381" s="1"/>
      <c r="K381" s="1"/>
      <c r="L381" s="1"/>
      <c r="M381" s="64"/>
      <c r="N381" s="64"/>
      <c r="O381" s="64"/>
      <c r="P381" s="64"/>
      <c r="Q381" s="64"/>
      <c r="R381" s="64"/>
      <c r="S381" s="64"/>
      <c r="T381" s="64"/>
      <c r="U381" s="64"/>
      <c r="V381" s="64"/>
      <c r="W381" s="64"/>
      <c r="X381" s="64"/>
      <c r="Y381" s="64"/>
      <c r="Z381" s="64"/>
      <c r="AA381" s="64"/>
      <c r="AB381" s="64"/>
      <c r="AC381" s="64"/>
      <c r="AD381" s="64"/>
      <c r="AE381" s="64"/>
      <c r="AF381" s="64"/>
      <c r="AG381" s="64"/>
      <c r="AH381" s="64"/>
      <c r="AI381" s="64"/>
      <c r="AJ381" s="64"/>
      <c r="AK381" s="64"/>
      <c r="AL381" s="64"/>
      <c r="AM381" s="64"/>
      <c r="AN381" s="64"/>
      <c r="AO381" s="64"/>
      <c r="AP381" s="64"/>
      <c r="AQ381" s="64"/>
      <c r="AR381" s="64"/>
      <c r="AS381" s="64"/>
      <c r="AT381" s="64"/>
      <c r="AU381" s="64"/>
      <c r="AV381" s="64"/>
      <c r="AW381" s="64"/>
      <c r="AX381" s="64"/>
      <c r="AY381" s="64"/>
      <c r="AZ381" s="64"/>
      <c r="BA381" s="64"/>
      <c r="BB381" s="64"/>
      <c r="BF381" s="64"/>
      <c r="BG381" s="64"/>
      <c r="BH381" s="64"/>
      <c r="BI381" s="64"/>
      <c r="BJ381" s="64"/>
      <c r="BK381" s="64"/>
      <c r="BL381" s="64"/>
      <c r="BM381" s="68" t="s">
        <v>722</v>
      </c>
      <c r="BO381" s="64"/>
      <c r="BP381" s="64"/>
    </row>
    <row r="382" spans="1:68" hidden="1">
      <c r="A382" s="13"/>
      <c r="B382" s="1"/>
      <c r="C382" s="1"/>
      <c r="D382" s="24"/>
      <c r="E382" s="11"/>
      <c r="F382" s="11"/>
      <c r="G382" s="15"/>
      <c r="H382" s="11"/>
      <c r="I382" s="1"/>
      <c r="J382" s="1"/>
      <c r="K382" s="1"/>
      <c r="L382" s="1"/>
      <c r="M382" s="64"/>
      <c r="N382" s="64"/>
      <c r="O382" s="64"/>
      <c r="P382" s="64"/>
      <c r="Q382" s="64"/>
      <c r="R382" s="64"/>
      <c r="S382" s="64"/>
      <c r="T382" s="64"/>
      <c r="U382" s="64"/>
      <c r="V382" s="64"/>
      <c r="W382" s="64"/>
      <c r="X382" s="64"/>
      <c r="Y382" s="64"/>
      <c r="Z382" s="64"/>
      <c r="AA382" s="64"/>
      <c r="AB382" s="64"/>
      <c r="AC382" s="64"/>
      <c r="AD382" s="64"/>
      <c r="AE382" s="64"/>
      <c r="AF382" s="64"/>
      <c r="AG382" s="64"/>
      <c r="AH382" s="64"/>
      <c r="AI382" s="64"/>
      <c r="AJ382" s="64"/>
      <c r="AK382" s="64"/>
      <c r="AL382" s="64"/>
      <c r="AM382" s="64"/>
      <c r="AN382" s="64"/>
      <c r="AO382" s="64"/>
      <c r="AP382" s="64"/>
      <c r="AQ382" s="64"/>
      <c r="AR382" s="64"/>
      <c r="AS382" s="64"/>
      <c r="AT382" s="64"/>
      <c r="AU382" s="64"/>
      <c r="AV382" s="64"/>
      <c r="AW382" s="64"/>
      <c r="AX382" s="64"/>
      <c r="AY382" s="64"/>
      <c r="AZ382" s="64"/>
      <c r="BA382" s="64"/>
      <c r="BB382" s="64"/>
      <c r="BF382" s="64"/>
      <c r="BG382" s="64"/>
      <c r="BH382" s="64"/>
      <c r="BI382" s="64"/>
      <c r="BJ382" s="64"/>
      <c r="BK382" s="64"/>
      <c r="BL382" s="64"/>
      <c r="BM382" s="68" t="s">
        <v>723</v>
      </c>
      <c r="BO382" s="64"/>
      <c r="BP382" s="64"/>
    </row>
    <row r="383" spans="1:68" hidden="1">
      <c r="A383" s="13"/>
      <c r="B383" s="1"/>
      <c r="C383" s="1"/>
      <c r="D383" s="24"/>
      <c r="E383" s="11"/>
      <c r="F383" s="11"/>
      <c r="G383" s="15"/>
      <c r="H383" s="11"/>
      <c r="I383" s="1"/>
      <c r="J383" s="1"/>
      <c r="K383" s="1"/>
      <c r="L383" s="1"/>
      <c r="M383" s="64"/>
      <c r="N383" s="64"/>
      <c r="O383" s="64"/>
      <c r="P383" s="64"/>
      <c r="Q383" s="64"/>
      <c r="R383" s="64"/>
      <c r="S383" s="64"/>
      <c r="T383" s="64"/>
      <c r="U383" s="64"/>
      <c r="V383" s="64"/>
      <c r="W383" s="64"/>
      <c r="X383" s="64"/>
      <c r="Y383" s="64"/>
      <c r="Z383" s="64"/>
      <c r="AA383" s="64"/>
      <c r="AB383" s="64"/>
      <c r="AC383" s="64"/>
      <c r="AD383" s="64"/>
      <c r="AE383" s="64"/>
      <c r="AF383" s="64"/>
      <c r="AG383" s="64"/>
      <c r="AH383" s="64"/>
      <c r="AI383" s="64"/>
      <c r="AJ383" s="64"/>
      <c r="AK383" s="64"/>
      <c r="AL383" s="64"/>
      <c r="AM383" s="64"/>
      <c r="AN383" s="64"/>
      <c r="AO383" s="64"/>
      <c r="AP383" s="64"/>
      <c r="AQ383" s="64"/>
      <c r="AR383" s="64"/>
      <c r="AS383" s="64"/>
      <c r="AT383" s="64"/>
      <c r="AU383" s="64"/>
      <c r="AV383" s="64"/>
      <c r="AW383" s="64"/>
      <c r="AX383" s="64"/>
      <c r="AY383" s="64"/>
      <c r="AZ383" s="64"/>
      <c r="BA383" s="64"/>
      <c r="BB383" s="64"/>
      <c r="BF383" s="64"/>
      <c r="BG383" s="64"/>
      <c r="BH383" s="64"/>
      <c r="BI383" s="64"/>
      <c r="BJ383" s="64"/>
      <c r="BK383" s="64"/>
      <c r="BL383" s="64"/>
      <c r="BM383" s="68" t="s">
        <v>724</v>
      </c>
      <c r="BO383" s="64"/>
      <c r="BP383" s="64"/>
    </row>
    <row r="384" spans="1:68" hidden="1">
      <c r="A384" s="13"/>
      <c r="B384" s="1"/>
      <c r="C384" s="1"/>
      <c r="D384" s="24"/>
      <c r="E384" s="11"/>
      <c r="F384" s="11"/>
      <c r="G384" s="15"/>
      <c r="H384" s="11"/>
      <c r="I384" s="1"/>
      <c r="J384" s="1"/>
      <c r="K384" s="1"/>
      <c r="L384" s="1"/>
      <c r="M384" s="64"/>
      <c r="N384" s="64"/>
      <c r="O384" s="64"/>
      <c r="P384" s="64"/>
      <c r="Q384" s="64"/>
      <c r="R384" s="64"/>
      <c r="S384" s="64"/>
      <c r="T384" s="64"/>
      <c r="U384" s="64"/>
      <c r="V384" s="64"/>
      <c r="W384" s="64"/>
      <c r="X384" s="64"/>
      <c r="Y384" s="64"/>
      <c r="Z384" s="64"/>
      <c r="AA384" s="64"/>
      <c r="AB384" s="64"/>
      <c r="AC384" s="64"/>
      <c r="AD384" s="64"/>
      <c r="AE384" s="64"/>
      <c r="AF384" s="64"/>
      <c r="AG384" s="64"/>
      <c r="AH384" s="64"/>
      <c r="AI384" s="64"/>
      <c r="AJ384" s="64"/>
      <c r="AK384" s="64"/>
      <c r="AL384" s="64"/>
      <c r="AM384" s="64"/>
      <c r="AN384" s="64"/>
      <c r="AO384" s="64"/>
      <c r="AP384" s="64"/>
      <c r="AQ384" s="64"/>
      <c r="AR384" s="64"/>
      <c r="AS384" s="64"/>
      <c r="AT384" s="64"/>
      <c r="AU384" s="64"/>
      <c r="AV384" s="64"/>
      <c r="AW384" s="64"/>
      <c r="AX384" s="64"/>
      <c r="AY384" s="64"/>
      <c r="AZ384" s="64"/>
      <c r="BA384" s="64"/>
      <c r="BB384" s="64"/>
      <c r="BF384" s="64"/>
      <c r="BG384" s="64"/>
      <c r="BH384" s="64"/>
      <c r="BI384" s="64"/>
      <c r="BJ384" s="64"/>
      <c r="BK384" s="64"/>
      <c r="BL384" s="64"/>
      <c r="BM384" s="68" t="s">
        <v>725</v>
      </c>
      <c r="BO384" s="64"/>
      <c r="BP384" s="64"/>
    </row>
    <row r="385" spans="1:68" hidden="1">
      <c r="A385" s="13"/>
      <c r="B385" s="1"/>
      <c r="C385" s="1"/>
      <c r="D385" s="24"/>
      <c r="E385" s="11"/>
      <c r="F385" s="11"/>
      <c r="G385" s="15"/>
      <c r="H385" s="11"/>
      <c r="I385" s="1"/>
      <c r="J385" s="1"/>
      <c r="K385" s="1"/>
      <c r="L385" s="1"/>
      <c r="M385" s="64"/>
      <c r="N385" s="64"/>
      <c r="O385" s="64"/>
      <c r="P385" s="64"/>
      <c r="Q385" s="64"/>
      <c r="R385" s="64"/>
      <c r="S385" s="64"/>
      <c r="T385" s="64"/>
      <c r="U385" s="64"/>
      <c r="V385" s="64"/>
      <c r="W385" s="64"/>
      <c r="X385" s="64"/>
      <c r="Y385" s="64"/>
      <c r="Z385" s="64"/>
      <c r="AA385" s="64"/>
      <c r="AB385" s="64"/>
      <c r="AC385" s="64"/>
      <c r="AD385" s="64"/>
      <c r="AE385" s="64"/>
      <c r="AF385" s="64"/>
      <c r="AG385" s="64"/>
      <c r="AH385" s="64"/>
      <c r="AI385" s="64"/>
      <c r="AJ385" s="64"/>
      <c r="AK385" s="64"/>
      <c r="AL385" s="64"/>
      <c r="AM385" s="64"/>
      <c r="AN385" s="64"/>
      <c r="AO385" s="64"/>
      <c r="AP385" s="64"/>
      <c r="AQ385" s="64"/>
      <c r="AR385" s="64"/>
      <c r="AS385" s="64"/>
      <c r="AT385" s="64"/>
      <c r="AU385" s="64"/>
      <c r="AV385" s="64"/>
      <c r="AW385" s="64"/>
      <c r="AX385" s="64"/>
      <c r="AY385" s="64"/>
      <c r="AZ385" s="64"/>
      <c r="BA385" s="64"/>
      <c r="BB385" s="64"/>
      <c r="BF385" s="64"/>
      <c r="BG385" s="64"/>
      <c r="BH385" s="64"/>
      <c r="BI385" s="64"/>
      <c r="BJ385" s="64"/>
      <c r="BK385" s="64"/>
      <c r="BL385" s="64"/>
      <c r="BM385" s="68" t="s">
        <v>726</v>
      </c>
      <c r="BO385" s="64"/>
      <c r="BP385" s="64"/>
    </row>
    <row r="386" spans="1:68" hidden="1">
      <c r="A386" s="13"/>
      <c r="B386" s="1"/>
      <c r="C386" s="1"/>
      <c r="D386" s="24"/>
      <c r="E386" s="11"/>
      <c r="F386" s="11"/>
      <c r="G386" s="15"/>
      <c r="H386" s="11"/>
      <c r="I386" s="1"/>
      <c r="J386" s="1"/>
      <c r="K386" s="1"/>
      <c r="L386" s="1"/>
      <c r="M386" s="64"/>
      <c r="N386" s="64"/>
      <c r="O386" s="64"/>
      <c r="P386" s="64"/>
      <c r="Q386" s="64"/>
      <c r="R386" s="64"/>
      <c r="S386" s="64"/>
      <c r="T386" s="64"/>
      <c r="U386" s="64"/>
      <c r="V386" s="64"/>
      <c r="W386" s="64"/>
      <c r="X386" s="64"/>
      <c r="Y386" s="64"/>
      <c r="Z386" s="64"/>
      <c r="AA386" s="64"/>
      <c r="AB386" s="64"/>
      <c r="AC386" s="64"/>
      <c r="AD386" s="64"/>
      <c r="AE386" s="64"/>
      <c r="AF386" s="64"/>
      <c r="AG386" s="64"/>
      <c r="AH386" s="64"/>
      <c r="AI386" s="64"/>
      <c r="AJ386" s="64"/>
      <c r="AK386" s="64"/>
      <c r="AL386" s="64"/>
      <c r="AM386" s="64"/>
      <c r="AN386" s="64"/>
      <c r="AO386" s="64"/>
      <c r="AP386" s="64"/>
      <c r="AQ386" s="64"/>
      <c r="AR386" s="64"/>
      <c r="AS386" s="64"/>
      <c r="AT386" s="64"/>
      <c r="AU386" s="64"/>
      <c r="AV386" s="64"/>
      <c r="AW386" s="64"/>
      <c r="AX386" s="64"/>
      <c r="AY386" s="64"/>
      <c r="AZ386" s="64"/>
      <c r="BA386" s="64"/>
      <c r="BB386" s="64"/>
      <c r="BF386" s="64"/>
      <c r="BG386" s="64"/>
      <c r="BH386" s="64"/>
      <c r="BI386" s="64"/>
      <c r="BJ386" s="64"/>
      <c r="BK386" s="64"/>
      <c r="BL386" s="64"/>
      <c r="BM386" s="68" t="s">
        <v>727</v>
      </c>
      <c r="BO386" s="64"/>
      <c r="BP386" s="64"/>
    </row>
    <row r="387" spans="1:68" hidden="1">
      <c r="A387" s="13"/>
      <c r="B387" s="1"/>
      <c r="C387" s="1"/>
      <c r="D387" s="24"/>
      <c r="E387" s="11"/>
      <c r="F387" s="11"/>
      <c r="G387" s="15"/>
      <c r="H387" s="11"/>
      <c r="I387" s="1"/>
      <c r="J387" s="1"/>
      <c r="K387" s="1"/>
      <c r="L387" s="1"/>
      <c r="M387" s="64"/>
      <c r="N387" s="64"/>
      <c r="O387" s="64"/>
      <c r="P387" s="64"/>
      <c r="Q387" s="64"/>
      <c r="R387" s="64"/>
      <c r="S387" s="64"/>
      <c r="T387" s="64"/>
      <c r="U387" s="64"/>
      <c r="V387" s="64"/>
      <c r="W387" s="64"/>
      <c r="X387" s="64"/>
      <c r="Y387" s="64"/>
      <c r="Z387" s="64"/>
      <c r="AA387" s="64"/>
      <c r="AB387" s="64"/>
      <c r="AC387" s="64"/>
      <c r="AD387" s="64"/>
      <c r="AE387" s="64"/>
      <c r="AF387" s="64"/>
      <c r="AG387" s="64"/>
      <c r="AH387" s="64"/>
      <c r="AI387" s="64"/>
      <c r="AJ387" s="64"/>
      <c r="AK387" s="64"/>
      <c r="AL387" s="64"/>
      <c r="AM387" s="64"/>
      <c r="AN387" s="64"/>
      <c r="AO387" s="64"/>
      <c r="AP387" s="64"/>
      <c r="AQ387" s="64"/>
      <c r="AR387" s="64"/>
      <c r="AS387" s="64"/>
      <c r="AT387" s="64"/>
      <c r="AU387" s="64"/>
      <c r="AV387" s="64"/>
      <c r="AW387" s="64"/>
      <c r="AX387" s="64"/>
      <c r="AY387" s="64"/>
      <c r="AZ387" s="64"/>
      <c r="BA387" s="64"/>
      <c r="BB387" s="64"/>
      <c r="BF387" s="64"/>
      <c r="BG387" s="64"/>
      <c r="BH387" s="64"/>
      <c r="BI387" s="64"/>
      <c r="BJ387" s="64"/>
      <c r="BK387" s="64"/>
      <c r="BL387" s="64"/>
      <c r="BM387" s="68" t="s">
        <v>728</v>
      </c>
      <c r="BO387" s="64"/>
      <c r="BP387" s="64"/>
    </row>
    <row r="388" spans="1:68" hidden="1">
      <c r="A388" s="13"/>
      <c r="B388" s="1"/>
      <c r="C388" s="1"/>
      <c r="D388" s="24"/>
      <c r="E388" s="11"/>
      <c r="F388" s="11"/>
      <c r="G388" s="15"/>
      <c r="H388" s="11"/>
      <c r="I388" s="1"/>
      <c r="J388" s="1"/>
      <c r="K388" s="1"/>
      <c r="L388" s="1"/>
      <c r="M388" s="64"/>
      <c r="N388" s="64"/>
      <c r="O388" s="64"/>
      <c r="P388" s="64"/>
      <c r="Q388" s="64"/>
      <c r="R388" s="64"/>
      <c r="S388" s="64"/>
      <c r="T388" s="64"/>
      <c r="U388" s="64"/>
      <c r="V388" s="64"/>
      <c r="W388" s="64"/>
      <c r="X388" s="64"/>
      <c r="Y388" s="64"/>
      <c r="Z388" s="64"/>
      <c r="AA388" s="64"/>
      <c r="AB388" s="64"/>
      <c r="AC388" s="64"/>
      <c r="AD388" s="64"/>
      <c r="AE388" s="64"/>
      <c r="AF388" s="64"/>
      <c r="AG388" s="64"/>
      <c r="AH388" s="64"/>
      <c r="AI388" s="64"/>
      <c r="AJ388" s="64"/>
      <c r="AK388" s="64"/>
      <c r="AL388" s="64"/>
      <c r="AM388" s="64"/>
      <c r="AN388" s="64"/>
      <c r="AO388" s="64"/>
      <c r="AP388" s="64"/>
      <c r="AQ388" s="64"/>
      <c r="AR388" s="64"/>
      <c r="AS388" s="64"/>
      <c r="AT388" s="64"/>
      <c r="AU388" s="64"/>
      <c r="AV388" s="64"/>
      <c r="AW388" s="64"/>
      <c r="AX388" s="64"/>
      <c r="AY388" s="64"/>
      <c r="AZ388" s="64"/>
      <c r="BA388" s="64"/>
      <c r="BB388" s="64"/>
      <c r="BF388" s="64"/>
      <c r="BG388" s="64"/>
      <c r="BH388" s="64"/>
      <c r="BI388" s="64"/>
      <c r="BJ388" s="64"/>
      <c r="BK388" s="64"/>
      <c r="BL388" s="64"/>
      <c r="BM388" s="68" t="s">
        <v>729</v>
      </c>
      <c r="BO388" s="64"/>
      <c r="BP388" s="64"/>
    </row>
    <row r="389" spans="1:68" hidden="1">
      <c r="A389" s="13"/>
      <c r="B389" s="1"/>
      <c r="C389" s="1"/>
      <c r="D389" s="24"/>
      <c r="E389" s="11"/>
      <c r="F389" s="11"/>
      <c r="G389" s="15"/>
      <c r="H389" s="11"/>
      <c r="I389" s="1"/>
      <c r="J389" s="1"/>
      <c r="K389" s="1"/>
      <c r="L389" s="1"/>
      <c r="M389" s="64"/>
      <c r="N389" s="64"/>
      <c r="O389" s="64"/>
      <c r="P389" s="64"/>
      <c r="Q389" s="64"/>
      <c r="R389" s="64"/>
      <c r="S389" s="64"/>
      <c r="T389" s="64"/>
      <c r="U389" s="64"/>
      <c r="V389" s="64"/>
      <c r="W389" s="64"/>
      <c r="X389" s="64"/>
      <c r="Y389" s="64"/>
      <c r="Z389" s="64"/>
      <c r="AA389" s="64"/>
      <c r="AB389" s="64"/>
      <c r="AC389" s="64"/>
      <c r="AD389" s="64"/>
      <c r="AE389" s="64"/>
      <c r="AF389" s="64"/>
      <c r="AG389" s="64"/>
      <c r="AH389" s="64"/>
      <c r="AI389" s="64"/>
      <c r="AJ389" s="64"/>
      <c r="AK389" s="64"/>
      <c r="AL389" s="64"/>
      <c r="AM389" s="64"/>
      <c r="AN389" s="64"/>
      <c r="AO389" s="64"/>
      <c r="AP389" s="64"/>
      <c r="AQ389" s="64"/>
      <c r="AR389" s="64"/>
      <c r="AS389" s="64"/>
      <c r="AT389" s="64"/>
      <c r="AU389" s="64"/>
      <c r="AV389" s="64"/>
      <c r="AW389" s="64"/>
      <c r="AX389" s="64"/>
      <c r="AY389" s="64"/>
      <c r="AZ389" s="64"/>
      <c r="BA389" s="64"/>
      <c r="BB389" s="64"/>
      <c r="BF389" s="64"/>
      <c r="BG389" s="64"/>
      <c r="BH389" s="64"/>
      <c r="BI389" s="64"/>
      <c r="BJ389" s="64"/>
      <c r="BK389" s="64"/>
      <c r="BL389" s="64"/>
      <c r="BM389" s="68" t="s">
        <v>730</v>
      </c>
      <c r="BO389" s="64"/>
      <c r="BP389" s="64"/>
    </row>
    <row r="390" spans="1:68" hidden="1">
      <c r="A390" s="13"/>
      <c r="B390" s="1"/>
      <c r="C390" s="1"/>
      <c r="D390" s="24"/>
      <c r="E390" s="11"/>
      <c r="F390" s="11"/>
      <c r="G390" s="15"/>
      <c r="H390" s="11"/>
      <c r="I390" s="1"/>
      <c r="J390" s="1"/>
      <c r="K390" s="1"/>
      <c r="L390" s="1"/>
      <c r="M390" s="64"/>
      <c r="N390" s="64"/>
      <c r="O390" s="64"/>
      <c r="P390" s="64"/>
      <c r="Q390" s="64"/>
      <c r="R390" s="64"/>
      <c r="S390" s="64"/>
      <c r="T390" s="64"/>
      <c r="U390" s="64"/>
      <c r="V390" s="64"/>
      <c r="W390" s="64"/>
      <c r="X390" s="64"/>
      <c r="Y390" s="64"/>
      <c r="Z390" s="64"/>
      <c r="AA390" s="64"/>
      <c r="AB390" s="64"/>
      <c r="AC390" s="64"/>
      <c r="AD390" s="64"/>
      <c r="AE390" s="64"/>
      <c r="AF390" s="64"/>
      <c r="AG390" s="64"/>
      <c r="AH390" s="64"/>
      <c r="AI390" s="64"/>
      <c r="AJ390" s="64"/>
      <c r="AK390" s="64"/>
      <c r="AL390" s="64"/>
      <c r="AM390" s="64"/>
      <c r="AN390" s="64"/>
      <c r="AO390" s="64"/>
      <c r="AP390" s="64"/>
      <c r="AQ390" s="64"/>
      <c r="AR390" s="64"/>
      <c r="AS390" s="64"/>
      <c r="AT390" s="64"/>
      <c r="AU390" s="64"/>
      <c r="AV390" s="64"/>
      <c r="AW390" s="64"/>
      <c r="AX390" s="64"/>
      <c r="AY390" s="64"/>
      <c r="AZ390" s="64"/>
      <c r="BA390" s="64"/>
      <c r="BB390" s="64"/>
      <c r="BF390" s="64"/>
      <c r="BG390" s="64"/>
      <c r="BH390" s="64"/>
      <c r="BI390" s="64"/>
      <c r="BJ390" s="64"/>
      <c r="BK390" s="64"/>
      <c r="BL390" s="64"/>
      <c r="BM390" s="68" t="s">
        <v>731</v>
      </c>
      <c r="BO390" s="64"/>
      <c r="BP390" s="64"/>
    </row>
    <row r="391" spans="1:68" hidden="1">
      <c r="A391" s="13"/>
      <c r="B391" s="1"/>
      <c r="C391" s="1"/>
      <c r="D391" s="24"/>
      <c r="E391" s="11"/>
      <c r="F391" s="11"/>
      <c r="G391" s="15"/>
      <c r="H391" s="11"/>
      <c r="I391" s="1"/>
      <c r="J391" s="1"/>
      <c r="K391" s="1"/>
      <c r="L391" s="1"/>
      <c r="M391" s="64"/>
      <c r="N391" s="64"/>
      <c r="O391" s="64"/>
      <c r="P391" s="64"/>
      <c r="Q391" s="64"/>
      <c r="R391" s="64"/>
      <c r="S391" s="64"/>
      <c r="T391" s="64"/>
      <c r="U391" s="64"/>
      <c r="V391" s="64"/>
      <c r="W391" s="64"/>
      <c r="X391" s="64"/>
      <c r="Y391" s="64"/>
      <c r="Z391" s="64"/>
      <c r="AA391" s="64"/>
      <c r="AB391" s="64"/>
      <c r="AC391" s="64"/>
      <c r="AD391" s="64"/>
      <c r="AE391" s="64"/>
      <c r="AF391" s="64"/>
      <c r="AG391" s="64"/>
      <c r="AH391" s="64"/>
      <c r="AI391" s="64"/>
      <c r="AJ391" s="64"/>
      <c r="AK391" s="64"/>
      <c r="AL391" s="64"/>
      <c r="AM391" s="64"/>
      <c r="AN391" s="64"/>
      <c r="AO391" s="64"/>
      <c r="AP391" s="64"/>
      <c r="AQ391" s="64"/>
      <c r="AR391" s="64"/>
      <c r="AS391" s="64"/>
      <c r="AT391" s="64"/>
      <c r="AU391" s="64"/>
      <c r="AV391" s="64"/>
      <c r="AW391" s="64"/>
      <c r="AX391" s="64"/>
      <c r="AY391" s="64"/>
      <c r="AZ391" s="64"/>
      <c r="BA391" s="64"/>
      <c r="BB391" s="64"/>
      <c r="BF391" s="64"/>
      <c r="BG391" s="64"/>
      <c r="BH391" s="64"/>
      <c r="BI391" s="64"/>
      <c r="BJ391" s="64"/>
      <c r="BK391" s="64"/>
      <c r="BL391" s="64"/>
      <c r="BM391" s="68" t="s">
        <v>732</v>
      </c>
      <c r="BO391" s="64"/>
      <c r="BP391" s="64"/>
    </row>
    <row r="392" spans="1:68" hidden="1">
      <c r="A392" s="13"/>
      <c r="B392" s="1"/>
      <c r="C392" s="1"/>
      <c r="D392" s="24"/>
      <c r="E392" s="11"/>
      <c r="F392" s="11"/>
      <c r="G392" s="15"/>
      <c r="H392" s="11"/>
      <c r="I392" s="1"/>
      <c r="J392" s="1"/>
      <c r="K392" s="1"/>
      <c r="L392" s="1"/>
      <c r="M392" s="64"/>
      <c r="N392" s="64"/>
      <c r="O392" s="64"/>
      <c r="P392" s="64"/>
      <c r="Q392" s="64"/>
      <c r="R392" s="64"/>
      <c r="S392" s="64"/>
      <c r="T392" s="64"/>
      <c r="U392" s="64"/>
      <c r="V392" s="64"/>
      <c r="W392" s="64"/>
      <c r="X392" s="64"/>
      <c r="Y392" s="64"/>
      <c r="Z392" s="64"/>
      <c r="AA392" s="64"/>
      <c r="AB392" s="64"/>
      <c r="AC392" s="64"/>
      <c r="AD392" s="64"/>
      <c r="AE392" s="64"/>
      <c r="AF392" s="64"/>
      <c r="AG392" s="64"/>
      <c r="AH392" s="64"/>
      <c r="AI392" s="64"/>
      <c r="AJ392" s="64"/>
      <c r="AK392" s="64"/>
      <c r="AL392" s="64"/>
      <c r="AM392" s="64"/>
      <c r="AN392" s="64"/>
      <c r="AO392" s="64"/>
      <c r="AP392" s="64"/>
      <c r="AQ392" s="64"/>
      <c r="AR392" s="64"/>
      <c r="AS392" s="64"/>
      <c r="AT392" s="64"/>
      <c r="AU392" s="64"/>
      <c r="AV392" s="64"/>
      <c r="AW392" s="64"/>
      <c r="AX392" s="64"/>
      <c r="AY392" s="64"/>
      <c r="AZ392" s="64"/>
      <c r="BA392" s="64"/>
      <c r="BB392" s="64"/>
      <c r="BF392" s="64"/>
      <c r="BG392" s="64"/>
      <c r="BH392" s="64"/>
      <c r="BI392" s="64"/>
      <c r="BJ392" s="64"/>
      <c r="BK392" s="64"/>
      <c r="BL392" s="64"/>
      <c r="BM392" s="68" t="s">
        <v>733</v>
      </c>
      <c r="BO392" s="64"/>
      <c r="BP392" s="64"/>
    </row>
    <row r="393" spans="1:68" hidden="1">
      <c r="A393" s="13"/>
      <c r="B393" s="1"/>
      <c r="C393" s="1"/>
      <c r="D393" s="24"/>
      <c r="E393" s="11"/>
      <c r="F393" s="11"/>
      <c r="G393" s="15"/>
      <c r="H393" s="11"/>
      <c r="I393" s="1"/>
      <c r="J393" s="1"/>
      <c r="K393" s="1"/>
      <c r="L393" s="1"/>
      <c r="M393" s="64"/>
      <c r="N393" s="64"/>
      <c r="O393" s="64"/>
      <c r="P393" s="64"/>
      <c r="Q393" s="64"/>
      <c r="R393" s="64"/>
      <c r="S393" s="64"/>
      <c r="T393" s="64"/>
      <c r="U393" s="64"/>
      <c r="V393" s="64"/>
      <c r="W393" s="64"/>
      <c r="X393" s="64"/>
      <c r="Y393" s="64"/>
      <c r="Z393" s="64"/>
      <c r="AA393" s="64"/>
      <c r="AB393" s="64"/>
      <c r="AC393" s="64"/>
      <c r="AD393" s="64"/>
      <c r="AE393" s="64"/>
      <c r="AF393" s="64"/>
      <c r="AG393" s="64"/>
      <c r="AH393" s="64"/>
      <c r="AI393" s="64"/>
      <c r="AJ393" s="64"/>
      <c r="AK393" s="64"/>
      <c r="AL393" s="64"/>
      <c r="AM393" s="64"/>
      <c r="AN393" s="64"/>
      <c r="AO393" s="64"/>
      <c r="AP393" s="64"/>
      <c r="AQ393" s="64"/>
      <c r="AR393" s="64"/>
      <c r="AS393" s="64"/>
      <c r="AT393" s="64"/>
      <c r="AU393" s="64"/>
      <c r="AV393" s="64"/>
      <c r="AW393" s="64"/>
      <c r="AX393" s="64"/>
      <c r="AY393" s="64"/>
      <c r="AZ393" s="64"/>
      <c r="BA393" s="64"/>
      <c r="BB393" s="64"/>
      <c r="BF393" s="64"/>
      <c r="BG393" s="64"/>
      <c r="BH393" s="64"/>
      <c r="BI393" s="64"/>
      <c r="BJ393" s="64"/>
      <c r="BK393" s="64"/>
      <c r="BL393" s="64"/>
      <c r="BM393" s="68" t="s">
        <v>734</v>
      </c>
      <c r="BO393" s="64"/>
      <c r="BP393" s="64"/>
    </row>
    <row r="394" spans="1:68" hidden="1">
      <c r="A394" s="13"/>
      <c r="B394" s="1"/>
      <c r="C394" s="1"/>
      <c r="D394" s="24"/>
      <c r="E394" s="11"/>
      <c r="F394" s="11"/>
      <c r="G394" s="15"/>
      <c r="H394" s="11"/>
      <c r="I394" s="1"/>
      <c r="J394" s="1"/>
      <c r="K394" s="1"/>
      <c r="L394" s="1"/>
      <c r="M394" s="64"/>
      <c r="N394" s="64"/>
      <c r="O394" s="64"/>
      <c r="P394" s="64"/>
      <c r="Q394" s="64"/>
      <c r="R394" s="64"/>
      <c r="S394" s="64"/>
      <c r="T394" s="64"/>
      <c r="U394" s="64"/>
      <c r="V394" s="64"/>
      <c r="W394" s="64"/>
      <c r="X394" s="64"/>
      <c r="Y394" s="64"/>
      <c r="Z394" s="64"/>
      <c r="AA394" s="64"/>
      <c r="AB394" s="64"/>
      <c r="AC394" s="64"/>
      <c r="AD394" s="64"/>
      <c r="AE394" s="64"/>
      <c r="AF394" s="64"/>
      <c r="AG394" s="64"/>
      <c r="AH394" s="64"/>
      <c r="AI394" s="64"/>
      <c r="AJ394" s="64"/>
      <c r="AK394" s="64"/>
      <c r="AL394" s="64"/>
      <c r="AM394" s="64"/>
      <c r="AN394" s="64"/>
      <c r="AO394" s="64"/>
      <c r="AP394" s="64"/>
      <c r="AQ394" s="64"/>
      <c r="AR394" s="64"/>
      <c r="AS394" s="64"/>
      <c r="AT394" s="64"/>
      <c r="AU394" s="64"/>
      <c r="AV394" s="64"/>
      <c r="AW394" s="64"/>
      <c r="AX394" s="64"/>
      <c r="AY394" s="64"/>
      <c r="AZ394" s="64"/>
      <c r="BA394" s="64"/>
      <c r="BB394" s="64"/>
      <c r="BF394" s="64"/>
      <c r="BG394" s="64"/>
      <c r="BH394" s="64"/>
      <c r="BI394" s="64"/>
      <c r="BJ394" s="64"/>
      <c r="BK394" s="64"/>
      <c r="BL394" s="64"/>
      <c r="BM394" s="68" t="s">
        <v>735</v>
      </c>
      <c r="BO394" s="64"/>
      <c r="BP394" s="64"/>
    </row>
    <row r="395" spans="1:68" hidden="1">
      <c r="A395" s="13"/>
      <c r="B395" s="1"/>
      <c r="C395" s="1"/>
      <c r="D395" s="24"/>
      <c r="E395" s="11"/>
      <c r="F395" s="11"/>
      <c r="G395" s="15"/>
      <c r="H395" s="11"/>
      <c r="I395" s="1"/>
      <c r="J395" s="1"/>
      <c r="K395" s="1"/>
      <c r="L395" s="1"/>
      <c r="M395" s="64"/>
      <c r="N395" s="64"/>
      <c r="O395" s="64"/>
      <c r="P395" s="64"/>
      <c r="Q395" s="64"/>
      <c r="R395" s="64"/>
      <c r="S395" s="64"/>
      <c r="T395" s="64"/>
      <c r="U395" s="64"/>
      <c r="V395" s="64"/>
      <c r="W395" s="64"/>
      <c r="X395" s="64"/>
      <c r="Y395" s="64"/>
      <c r="Z395" s="64"/>
      <c r="AA395" s="64"/>
      <c r="AB395" s="64"/>
      <c r="AC395" s="64"/>
      <c r="AD395" s="64"/>
      <c r="AE395" s="64"/>
      <c r="AF395" s="64"/>
      <c r="AG395" s="64"/>
      <c r="AH395" s="64"/>
      <c r="AI395" s="64"/>
      <c r="AJ395" s="64"/>
      <c r="AK395" s="64"/>
      <c r="AL395" s="64"/>
      <c r="AM395" s="64"/>
      <c r="AN395" s="64"/>
      <c r="AO395" s="64"/>
      <c r="AP395" s="64"/>
      <c r="AQ395" s="64"/>
      <c r="AR395" s="64"/>
      <c r="AS395" s="64"/>
      <c r="AT395" s="64"/>
      <c r="AU395" s="64"/>
      <c r="AV395" s="64"/>
      <c r="AW395" s="64"/>
      <c r="AX395" s="64"/>
      <c r="AY395" s="64"/>
      <c r="AZ395" s="64"/>
      <c r="BA395" s="64"/>
      <c r="BB395" s="64"/>
      <c r="BF395" s="64"/>
      <c r="BG395" s="64"/>
      <c r="BH395" s="64"/>
      <c r="BI395" s="64"/>
      <c r="BJ395" s="64"/>
      <c r="BK395" s="64"/>
      <c r="BL395" s="64"/>
      <c r="BM395" s="68" t="s">
        <v>736</v>
      </c>
      <c r="BO395" s="64"/>
      <c r="BP395" s="64"/>
    </row>
    <row r="396" spans="1:68" hidden="1">
      <c r="A396" s="13"/>
      <c r="B396" s="1"/>
      <c r="C396" s="1"/>
      <c r="D396" s="24"/>
      <c r="E396" s="11"/>
      <c r="F396" s="11"/>
      <c r="G396" s="15"/>
      <c r="H396" s="11"/>
      <c r="I396" s="1"/>
      <c r="J396" s="1"/>
      <c r="K396" s="1"/>
      <c r="L396" s="1"/>
      <c r="M396" s="64"/>
      <c r="N396" s="64"/>
      <c r="O396" s="64"/>
      <c r="P396" s="64"/>
      <c r="Q396" s="64"/>
      <c r="R396" s="64"/>
      <c r="S396" s="64"/>
      <c r="T396" s="64"/>
      <c r="U396" s="64"/>
      <c r="V396" s="64"/>
      <c r="W396" s="64"/>
      <c r="X396" s="64"/>
      <c r="Y396" s="64"/>
      <c r="Z396" s="64"/>
      <c r="AA396" s="64"/>
      <c r="AB396" s="64"/>
      <c r="AC396" s="64"/>
      <c r="AD396" s="64"/>
      <c r="AE396" s="64"/>
      <c r="AF396" s="64"/>
      <c r="AG396" s="64"/>
      <c r="AH396" s="64"/>
      <c r="AI396" s="64"/>
      <c r="AJ396" s="64"/>
      <c r="AK396" s="64"/>
      <c r="AL396" s="64"/>
      <c r="AM396" s="64"/>
      <c r="AN396" s="64"/>
      <c r="AO396" s="64"/>
      <c r="AP396" s="64"/>
      <c r="AQ396" s="64"/>
      <c r="AR396" s="64"/>
      <c r="AS396" s="64"/>
      <c r="AT396" s="64"/>
      <c r="AU396" s="64"/>
      <c r="AV396" s="64"/>
      <c r="AW396" s="64"/>
      <c r="AX396" s="64"/>
      <c r="AY396" s="64"/>
      <c r="AZ396" s="64"/>
      <c r="BA396" s="64"/>
      <c r="BB396" s="64"/>
      <c r="BF396" s="64"/>
      <c r="BG396" s="64"/>
      <c r="BH396" s="64"/>
      <c r="BI396" s="64"/>
      <c r="BJ396" s="64"/>
      <c r="BK396" s="64"/>
      <c r="BL396" s="64"/>
      <c r="BM396" s="68" t="s">
        <v>737</v>
      </c>
      <c r="BO396" s="64"/>
      <c r="BP396" s="64"/>
    </row>
    <row r="397" spans="1:68" hidden="1">
      <c r="A397" s="13"/>
      <c r="B397" s="1"/>
      <c r="C397" s="1"/>
      <c r="D397" s="24"/>
      <c r="E397" s="11"/>
      <c r="F397" s="11"/>
      <c r="G397" s="15"/>
      <c r="H397" s="11"/>
      <c r="I397" s="1"/>
      <c r="J397" s="1"/>
      <c r="K397" s="1"/>
      <c r="L397" s="1"/>
      <c r="M397" s="64"/>
      <c r="N397" s="64"/>
      <c r="O397" s="64"/>
      <c r="P397" s="64"/>
      <c r="Q397" s="64"/>
      <c r="R397" s="64"/>
      <c r="S397" s="64"/>
      <c r="T397" s="64"/>
      <c r="U397" s="64"/>
      <c r="V397" s="64"/>
      <c r="W397" s="64"/>
      <c r="X397" s="64"/>
      <c r="Y397" s="64"/>
      <c r="Z397" s="64"/>
      <c r="AA397" s="64"/>
      <c r="AB397" s="64"/>
      <c r="AC397" s="64"/>
      <c r="AD397" s="64"/>
      <c r="AE397" s="64"/>
      <c r="AF397" s="64"/>
      <c r="AG397" s="64"/>
      <c r="AH397" s="64"/>
      <c r="AI397" s="64"/>
      <c r="AJ397" s="64"/>
      <c r="AK397" s="64"/>
      <c r="AL397" s="64"/>
      <c r="AM397" s="64"/>
      <c r="AN397" s="64"/>
      <c r="AO397" s="64"/>
      <c r="AP397" s="64"/>
      <c r="AQ397" s="64"/>
      <c r="AR397" s="64"/>
      <c r="AS397" s="64"/>
      <c r="AT397" s="64"/>
      <c r="AU397" s="64"/>
      <c r="AV397" s="64"/>
      <c r="AW397" s="64"/>
      <c r="AX397" s="64"/>
      <c r="AY397" s="64"/>
      <c r="AZ397" s="64"/>
      <c r="BA397" s="64"/>
      <c r="BB397" s="64"/>
      <c r="BF397" s="64"/>
      <c r="BG397" s="64"/>
      <c r="BH397" s="64"/>
      <c r="BI397" s="64"/>
      <c r="BJ397" s="64"/>
      <c r="BK397" s="64"/>
      <c r="BL397" s="64"/>
      <c r="BM397" s="68" t="s">
        <v>738</v>
      </c>
      <c r="BO397" s="64"/>
      <c r="BP397" s="64"/>
    </row>
    <row r="398" spans="1:68" hidden="1">
      <c r="A398" s="13"/>
      <c r="B398" s="1"/>
      <c r="C398" s="1"/>
      <c r="D398" s="24"/>
      <c r="E398" s="11"/>
      <c r="F398" s="11"/>
      <c r="G398" s="15"/>
      <c r="H398" s="11"/>
      <c r="I398" s="1"/>
      <c r="J398" s="1"/>
      <c r="K398" s="1"/>
      <c r="L398" s="1"/>
      <c r="M398" s="64"/>
      <c r="N398" s="64"/>
      <c r="O398" s="64"/>
      <c r="P398" s="64"/>
      <c r="Q398" s="64"/>
      <c r="R398" s="64"/>
      <c r="S398" s="64"/>
      <c r="T398" s="64"/>
      <c r="U398" s="64"/>
      <c r="V398" s="64"/>
      <c r="W398" s="64"/>
      <c r="X398" s="64"/>
      <c r="Y398" s="64"/>
      <c r="Z398" s="64"/>
      <c r="AA398" s="64"/>
      <c r="AB398" s="64"/>
      <c r="AC398" s="64"/>
      <c r="AD398" s="64"/>
      <c r="AE398" s="64"/>
      <c r="AF398" s="64"/>
      <c r="AG398" s="64"/>
      <c r="AH398" s="64"/>
      <c r="AI398" s="64"/>
      <c r="AJ398" s="64"/>
      <c r="AK398" s="64"/>
      <c r="AL398" s="64"/>
      <c r="AM398" s="64"/>
      <c r="AN398" s="64"/>
      <c r="AO398" s="64"/>
      <c r="AP398" s="64"/>
      <c r="AQ398" s="64"/>
      <c r="AR398" s="64"/>
      <c r="AS398" s="64"/>
      <c r="AT398" s="64"/>
      <c r="AU398" s="64"/>
      <c r="AV398" s="64"/>
      <c r="AW398" s="64"/>
      <c r="AX398" s="64"/>
      <c r="AY398" s="64"/>
      <c r="AZ398" s="64"/>
      <c r="BA398" s="64"/>
      <c r="BB398" s="64"/>
      <c r="BF398" s="64"/>
      <c r="BG398" s="64"/>
      <c r="BH398" s="64"/>
      <c r="BI398" s="64"/>
      <c r="BJ398" s="64"/>
      <c r="BK398" s="64"/>
      <c r="BL398" s="64"/>
      <c r="BM398" s="68" t="s">
        <v>739</v>
      </c>
      <c r="BO398" s="64"/>
      <c r="BP398" s="64"/>
    </row>
    <row r="399" spans="1:68" hidden="1">
      <c r="A399" s="13"/>
      <c r="B399" s="1"/>
      <c r="C399" s="1"/>
      <c r="D399" s="24"/>
      <c r="E399" s="11"/>
      <c r="F399" s="11"/>
      <c r="G399" s="15"/>
      <c r="H399" s="11"/>
      <c r="I399" s="1"/>
      <c r="J399" s="1"/>
      <c r="K399" s="1"/>
      <c r="L399" s="1"/>
      <c r="M399" s="64"/>
      <c r="N399" s="64"/>
      <c r="O399" s="64"/>
      <c r="P399" s="64"/>
      <c r="Q399" s="64"/>
      <c r="R399" s="64"/>
      <c r="S399" s="64"/>
      <c r="T399" s="64"/>
      <c r="U399" s="64"/>
      <c r="V399" s="64"/>
      <c r="W399" s="64"/>
      <c r="X399" s="64"/>
      <c r="Y399" s="64"/>
      <c r="Z399" s="64"/>
      <c r="AA399" s="64"/>
      <c r="AB399" s="64"/>
      <c r="AC399" s="64"/>
      <c r="AD399" s="64"/>
      <c r="AE399" s="64"/>
      <c r="AF399" s="64"/>
      <c r="AG399" s="64"/>
      <c r="AH399" s="64"/>
      <c r="AI399" s="64"/>
      <c r="AJ399" s="64"/>
      <c r="AK399" s="64"/>
      <c r="AL399" s="64"/>
      <c r="AM399" s="64"/>
      <c r="AN399" s="64"/>
      <c r="AO399" s="64"/>
      <c r="AP399" s="64"/>
      <c r="AQ399" s="64"/>
      <c r="AR399" s="64"/>
      <c r="AS399" s="64"/>
      <c r="AT399" s="64"/>
      <c r="AU399" s="64"/>
      <c r="AV399" s="64"/>
      <c r="AW399" s="64"/>
      <c r="AX399" s="64"/>
      <c r="AY399" s="64"/>
      <c r="AZ399" s="64"/>
      <c r="BA399" s="64"/>
      <c r="BB399" s="64"/>
      <c r="BF399" s="64"/>
      <c r="BG399" s="64"/>
      <c r="BH399" s="64"/>
      <c r="BI399" s="64"/>
      <c r="BJ399" s="64"/>
      <c r="BK399" s="64"/>
      <c r="BL399" s="64"/>
      <c r="BM399" s="68" t="s">
        <v>740</v>
      </c>
      <c r="BO399" s="64"/>
      <c r="BP399" s="64"/>
    </row>
    <row r="400" spans="1:68" hidden="1">
      <c r="A400" s="13"/>
      <c r="B400" s="1"/>
      <c r="C400" s="1"/>
      <c r="D400" s="24"/>
      <c r="E400" s="11"/>
      <c r="F400" s="11"/>
      <c r="G400" s="15"/>
      <c r="H400" s="11"/>
      <c r="I400" s="1"/>
      <c r="J400" s="1"/>
      <c r="K400" s="1"/>
      <c r="L400" s="1"/>
      <c r="M400" s="64"/>
      <c r="N400" s="64"/>
      <c r="O400" s="64"/>
      <c r="P400" s="64"/>
      <c r="Q400" s="64"/>
      <c r="R400" s="64"/>
      <c r="S400" s="64"/>
      <c r="T400" s="64"/>
      <c r="U400" s="64"/>
      <c r="V400" s="64"/>
      <c r="W400" s="64"/>
      <c r="X400" s="64"/>
      <c r="Y400" s="64"/>
      <c r="Z400" s="64"/>
      <c r="AA400" s="64"/>
      <c r="AB400" s="64"/>
      <c r="AC400" s="64"/>
      <c r="AD400" s="64"/>
      <c r="AE400" s="64"/>
      <c r="AF400" s="64"/>
      <c r="AG400" s="64"/>
      <c r="AH400" s="64"/>
      <c r="AI400" s="64"/>
      <c r="AJ400" s="64"/>
      <c r="AK400" s="64"/>
      <c r="AL400" s="64"/>
      <c r="AM400" s="64"/>
      <c r="AN400" s="64"/>
      <c r="AO400" s="64"/>
      <c r="AP400" s="64"/>
      <c r="AQ400" s="64"/>
      <c r="AR400" s="64"/>
      <c r="AS400" s="64"/>
      <c r="AT400" s="64"/>
      <c r="AU400" s="64"/>
      <c r="AV400" s="64"/>
      <c r="AW400" s="64"/>
      <c r="AX400" s="64"/>
      <c r="AY400" s="64"/>
      <c r="AZ400" s="64"/>
      <c r="BA400" s="64"/>
      <c r="BB400" s="64"/>
      <c r="BF400" s="64"/>
      <c r="BG400" s="64"/>
      <c r="BH400" s="64"/>
      <c r="BI400" s="64"/>
      <c r="BJ400" s="64"/>
      <c r="BK400" s="64"/>
      <c r="BL400" s="64"/>
      <c r="BM400" s="68" t="s">
        <v>741</v>
      </c>
      <c r="BO400" s="64"/>
      <c r="BP400" s="64"/>
    </row>
    <row r="401" spans="1:68" hidden="1">
      <c r="A401" s="13"/>
      <c r="B401" s="1"/>
      <c r="C401" s="1"/>
      <c r="D401" s="24"/>
      <c r="E401" s="11"/>
      <c r="F401" s="11"/>
      <c r="G401" s="15"/>
      <c r="H401" s="11"/>
      <c r="I401" s="1"/>
      <c r="J401" s="1"/>
      <c r="K401" s="1"/>
      <c r="L401" s="1"/>
      <c r="M401" s="64"/>
      <c r="N401" s="64"/>
      <c r="O401" s="64"/>
      <c r="P401" s="64"/>
      <c r="Q401" s="64"/>
      <c r="R401" s="64"/>
      <c r="S401" s="64"/>
      <c r="T401" s="64"/>
      <c r="U401" s="64"/>
      <c r="V401" s="64"/>
      <c r="W401" s="64"/>
      <c r="X401" s="64"/>
      <c r="Y401" s="64"/>
      <c r="Z401" s="64"/>
      <c r="AA401" s="64"/>
      <c r="AB401" s="64"/>
      <c r="AC401" s="64"/>
      <c r="AD401" s="64"/>
      <c r="AE401" s="64"/>
      <c r="AF401" s="64"/>
      <c r="AG401" s="64"/>
      <c r="AH401" s="64"/>
      <c r="AI401" s="64"/>
      <c r="AJ401" s="64"/>
      <c r="AK401" s="64"/>
      <c r="AL401" s="64"/>
      <c r="AM401" s="64"/>
      <c r="AN401" s="64"/>
      <c r="AO401" s="64"/>
      <c r="AP401" s="64"/>
      <c r="AQ401" s="64"/>
      <c r="AR401" s="64"/>
      <c r="AS401" s="64"/>
      <c r="AT401" s="64"/>
      <c r="AU401" s="64"/>
      <c r="AV401" s="64"/>
      <c r="AW401" s="64"/>
      <c r="AX401" s="64"/>
      <c r="AY401" s="64"/>
      <c r="AZ401" s="64"/>
      <c r="BA401" s="64"/>
      <c r="BB401" s="64"/>
      <c r="BF401" s="64"/>
      <c r="BG401" s="64"/>
      <c r="BH401" s="64"/>
      <c r="BI401" s="64"/>
      <c r="BJ401" s="64"/>
      <c r="BK401" s="64"/>
      <c r="BL401" s="64"/>
      <c r="BM401" s="68" t="s">
        <v>742</v>
      </c>
      <c r="BO401" s="64"/>
      <c r="BP401" s="64"/>
    </row>
    <row r="402" spans="1:68" hidden="1">
      <c r="A402" s="13"/>
      <c r="B402" s="1"/>
      <c r="C402" s="1"/>
      <c r="D402" s="24"/>
      <c r="E402" s="11"/>
      <c r="F402" s="11"/>
      <c r="G402" s="15"/>
      <c r="H402" s="11"/>
      <c r="I402" s="1"/>
      <c r="J402" s="1"/>
      <c r="K402" s="1"/>
      <c r="L402" s="1"/>
      <c r="M402" s="64"/>
      <c r="N402" s="64"/>
      <c r="O402" s="64"/>
      <c r="P402" s="64"/>
      <c r="Q402" s="64"/>
      <c r="R402" s="64"/>
      <c r="S402" s="64"/>
      <c r="T402" s="64"/>
      <c r="U402" s="64"/>
      <c r="V402" s="64"/>
      <c r="W402" s="64"/>
      <c r="X402" s="64"/>
      <c r="Y402" s="64"/>
      <c r="Z402" s="64"/>
      <c r="AA402" s="64"/>
      <c r="AB402" s="64"/>
      <c r="AC402" s="64"/>
      <c r="AD402" s="64"/>
      <c r="AE402" s="64"/>
      <c r="AF402" s="64"/>
      <c r="AG402" s="64"/>
      <c r="AH402" s="64"/>
      <c r="AI402" s="64"/>
      <c r="AJ402" s="64"/>
      <c r="AK402" s="64"/>
      <c r="AL402" s="64"/>
      <c r="AM402" s="64"/>
      <c r="AN402" s="64"/>
      <c r="AO402" s="64"/>
      <c r="AP402" s="64"/>
      <c r="AQ402" s="64"/>
      <c r="AR402" s="64"/>
      <c r="AS402" s="64"/>
      <c r="AT402" s="64"/>
      <c r="AU402" s="64"/>
      <c r="AV402" s="64"/>
      <c r="AW402" s="64"/>
      <c r="AX402" s="64"/>
      <c r="AY402" s="64"/>
      <c r="AZ402" s="64"/>
      <c r="BA402" s="64"/>
      <c r="BB402" s="64"/>
      <c r="BF402" s="64"/>
      <c r="BG402" s="64"/>
      <c r="BH402" s="64"/>
      <c r="BI402" s="64"/>
      <c r="BJ402" s="64"/>
      <c r="BK402" s="64"/>
      <c r="BL402" s="64"/>
      <c r="BM402" s="68" t="s">
        <v>743</v>
      </c>
      <c r="BO402" s="64"/>
      <c r="BP402" s="64"/>
    </row>
    <row r="403" spans="1:68" hidden="1">
      <c r="A403" s="13"/>
      <c r="B403" s="1"/>
      <c r="C403" s="1"/>
      <c r="D403" s="24"/>
      <c r="E403" s="11"/>
      <c r="F403" s="11"/>
      <c r="G403" s="15"/>
      <c r="H403" s="11"/>
      <c r="I403" s="1"/>
      <c r="J403" s="1"/>
      <c r="K403" s="1"/>
      <c r="L403" s="1"/>
      <c r="M403" s="64"/>
      <c r="N403" s="64"/>
      <c r="O403" s="64"/>
      <c r="P403" s="64"/>
      <c r="Q403" s="64"/>
      <c r="R403" s="64"/>
      <c r="S403" s="64"/>
      <c r="T403" s="64"/>
      <c r="U403" s="64"/>
      <c r="V403" s="64"/>
      <c r="W403" s="64"/>
      <c r="X403" s="64"/>
      <c r="Y403" s="64"/>
      <c r="Z403" s="64"/>
      <c r="AA403" s="64"/>
      <c r="AB403" s="64"/>
      <c r="AC403" s="64"/>
      <c r="AD403" s="64"/>
      <c r="AE403" s="64"/>
      <c r="AF403" s="64"/>
      <c r="AG403" s="64"/>
      <c r="AH403" s="64"/>
      <c r="AI403" s="64"/>
      <c r="AJ403" s="64"/>
      <c r="AK403" s="64"/>
      <c r="AL403" s="64"/>
      <c r="AM403" s="64"/>
      <c r="AN403" s="64"/>
      <c r="AO403" s="64"/>
      <c r="AP403" s="64"/>
      <c r="AQ403" s="64"/>
      <c r="AR403" s="64"/>
      <c r="AS403" s="64"/>
      <c r="AT403" s="64"/>
      <c r="AU403" s="64"/>
      <c r="AV403" s="64"/>
      <c r="AW403" s="64"/>
      <c r="AX403" s="64"/>
      <c r="AY403" s="64"/>
      <c r="AZ403" s="64"/>
      <c r="BA403" s="64"/>
      <c r="BB403" s="64"/>
      <c r="BF403" s="64"/>
      <c r="BG403" s="64"/>
      <c r="BH403" s="64"/>
      <c r="BI403" s="64"/>
      <c r="BJ403" s="64"/>
      <c r="BK403" s="64"/>
      <c r="BL403" s="64"/>
      <c r="BM403" s="68" t="s">
        <v>313</v>
      </c>
      <c r="BO403" s="64"/>
      <c r="BP403" s="64"/>
    </row>
    <row r="404" spans="1:68" hidden="1">
      <c r="A404" s="13"/>
      <c r="B404" s="1"/>
      <c r="C404" s="1"/>
      <c r="D404" s="24"/>
      <c r="E404" s="11"/>
      <c r="F404" s="11"/>
      <c r="G404" s="15"/>
      <c r="H404" s="11"/>
      <c r="I404" s="1"/>
      <c r="J404" s="1"/>
      <c r="K404" s="1"/>
      <c r="L404" s="1"/>
      <c r="M404" s="64"/>
      <c r="N404" s="64"/>
      <c r="O404" s="64"/>
      <c r="P404" s="64"/>
      <c r="Q404" s="64"/>
      <c r="R404" s="64"/>
      <c r="S404" s="64"/>
      <c r="T404" s="64"/>
      <c r="U404" s="64"/>
      <c r="V404" s="64"/>
      <c r="W404" s="64"/>
      <c r="X404" s="64"/>
      <c r="Y404" s="64"/>
      <c r="Z404" s="64"/>
      <c r="AA404" s="64"/>
      <c r="AB404" s="64"/>
      <c r="AC404" s="64"/>
      <c r="AD404" s="64"/>
      <c r="AE404" s="64"/>
      <c r="AF404" s="64"/>
      <c r="AG404" s="64"/>
      <c r="AH404" s="64"/>
      <c r="AI404" s="64"/>
      <c r="AJ404" s="64"/>
      <c r="AK404" s="64"/>
      <c r="AL404" s="64"/>
      <c r="AM404" s="64"/>
      <c r="AN404" s="64"/>
      <c r="AO404" s="64"/>
      <c r="AP404" s="64"/>
      <c r="AQ404" s="64"/>
      <c r="AR404" s="64"/>
      <c r="AS404" s="64"/>
      <c r="AT404" s="64"/>
      <c r="AU404" s="64"/>
      <c r="AV404" s="64"/>
      <c r="AW404" s="64"/>
      <c r="AX404" s="64"/>
      <c r="AY404" s="64"/>
      <c r="AZ404" s="64"/>
      <c r="BA404" s="64"/>
      <c r="BB404" s="64"/>
      <c r="BF404" s="64"/>
      <c r="BG404" s="64"/>
      <c r="BH404" s="64"/>
      <c r="BI404" s="64"/>
      <c r="BJ404" s="64"/>
      <c r="BK404" s="64"/>
      <c r="BL404" s="64"/>
      <c r="BM404" s="68" t="s">
        <v>744</v>
      </c>
      <c r="BO404" s="64"/>
      <c r="BP404" s="64"/>
    </row>
    <row r="405" spans="1:68" hidden="1">
      <c r="A405" s="13"/>
      <c r="B405" s="1"/>
      <c r="C405" s="1"/>
      <c r="D405" s="24"/>
      <c r="E405" s="11"/>
      <c r="F405" s="11"/>
      <c r="G405" s="15"/>
      <c r="H405" s="11"/>
      <c r="I405" s="1"/>
      <c r="J405" s="1"/>
      <c r="K405" s="1"/>
      <c r="L405" s="1"/>
      <c r="M405" s="64"/>
      <c r="N405" s="64"/>
      <c r="O405" s="64"/>
      <c r="P405" s="64"/>
      <c r="Q405" s="64"/>
      <c r="R405" s="64"/>
      <c r="S405" s="64"/>
      <c r="T405" s="64"/>
      <c r="U405" s="64"/>
      <c r="V405" s="64"/>
      <c r="W405" s="64"/>
      <c r="X405" s="64"/>
      <c r="Y405" s="64"/>
      <c r="Z405" s="64"/>
      <c r="AA405" s="64"/>
      <c r="AB405" s="64"/>
      <c r="AC405" s="64"/>
      <c r="AD405" s="64"/>
      <c r="AE405" s="64"/>
      <c r="AF405" s="64"/>
      <c r="AG405" s="64"/>
      <c r="AH405" s="64"/>
      <c r="AI405" s="64"/>
      <c r="AJ405" s="64"/>
      <c r="AK405" s="64"/>
      <c r="AL405" s="64"/>
      <c r="AM405" s="64"/>
      <c r="AN405" s="64"/>
      <c r="AO405" s="64"/>
      <c r="AP405" s="64"/>
      <c r="AQ405" s="64"/>
      <c r="AR405" s="64"/>
      <c r="AS405" s="64"/>
      <c r="AT405" s="64"/>
      <c r="AU405" s="64"/>
      <c r="AV405" s="64"/>
      <c r="AW405" s="64"/>
      <c r="AX405" s="64"/>
      <c r="AY405" s="64"/>
      <c r="AZ405" s="64"/>
      <c r="BA405" s="64"/>
      <c r="BB405" s="64"/>
      <c r="BF405" s="64"/>
      <c r="BG405" s="64"/>
      <c r="BH405" s="64"/>
      <c r="BI405" s="64"/>
      <c r="BJ405" s="64"/>
      <c r="BK405" s="64"/>
      <c r="BL405" s="64"/>
      <c r="BM405" s="68" t="s">
        <v>745</v>
      </c>
      <c r="BO405" s="64"/>
      <c r="BP405" s="64"/>
    </row>
    <row r="406" spans="1:68" hidden="1">
      <c r="A406" s="13"/>
      <c r="B406" s="1"/>
      <c r="C406" s="1"/>
      <c r="D406" s="24"/>
      <c r="E406" s="11"/>
      <c r="F406" s="11"/>
      <c r="G406" s="15"/>
      <c r="H406" s="11"/>
      <c r="I406" s="1"/>
      <c r="J406" s="1"/>
      <c r="K406" s="1"/>
      <c r="L406" s="1"/>
      <c r="M406" s="64"/>
      <c r="N406" s="64"/>
      <c r="O406" s="64"/>
      <c r="P406" s="64"/>
      <c r="Q406" s="64"/>
      <c r="R406" s="64"/>
      <c r="S406" s="64"/>
      <c r="T406" s="64"/>
      <c r="U406" s="64"/>
      <c r="V406" s="64"/>
      <c r="W406" s="64"/>
      <c r="X406" s="64"/>
      <c r="Y406" s="64"/>
      <c r="Z406" s="64"/>
      <c r="AA406" s="64"/>
      <c r="AB406" s="64"/>
      <c r="AC406" s="64"/>
      <c r="AD406" s="64"/>
      <c r="AE406" s="64"/>
      <c r="AF406" s="64"/>
      <c r="AG406" s="64"/>
      <c r="AH406" s="64"/>
      <c r="AI406" s="64"/>
      <c r="AJ406" s="64"/>
      <c r="AK406" s="64"/>
      <c r="AL406" s="64"/>
      <c r="AM406" s="64"/>
      <c r="AN406" s="64"/>
      <c r="AO406" s="64"/>
      <c r="AP406" s="64"/>
      <c r="AQ406" s="64"/>
      <c r="AR406" s="64"/>
      <c r="AS406" s="64"/>
      <c r="AT406" s="64"/>
      <c r="AU406" s="64"/>
      <c r="AV406" s="64"/>
      <c r="AW406" s="64"/>
      <c r="AX406" s="64"/>
      <c r="AY406" s="64"/>
      <c r="AZ406" s="64"/>
      <c r="BA406" s="64"/>
      <c r="BB406" s="64"/>
      <c r="BF406" s="64"/>
      <c r="BG406" s="64"/>
      <c r="BH406" s="64"/>
      <c r="BI406" s="64"/>
      <c r="BJ406" s="64"/>
      <c r="BK406" s="64"/>
      <c r="BL406" s="64"/>
      <c r="BM406" s="68" t="s">
        <v>746</v>
      </c>
      <c r="BO406" s="64"/>
      <c r="BP406" s="64"/>
    </row>
    <row r="407" spans="1:68" hidden="1">
      <c r="A407" s="13"/>
      <c r="B407" s="1"/>
      <c r="C407" s="1"/>
      <c r="D407" s="24"/>
      <c r="E407" s="11"/>
      <c r="F407" s="11"/>
      <c r="G407" s="15"/>
      <c r="H407" s="11"/>
      <c r="I407" s="1"/>
      <c r="J407" s="1"/>
      <c r="K407" s="1"/>
      <c r="L407" s="1"/>
      <c r="M407" s="64"/>
      <c r="N407" s="64"/>
      <c r="O407" s="64"/>
      <c r="P407" s="64"/>
      <c r="Q407" s="64"/>
      <c r="R407" s="64"/>
      <c r="S407" s="64"/>
      <c r="T407" s="64"/>
      <c r="U407" s="64"/>
      <c r="V407" s="64"/>
      <c r="W407" s="64"/>
      <c r="X407" s="64"/>
      <c r="Y407" s="64"/>
      <c r="Z407" s="64"/>
      <c r="AA407" s="64"/>
      <c r="AB407" s="64"/>
      <c r="AC407" s="64"/>
      <c r="AD407" s="64"/>
      <c r="AE407" s="64"/>
      <c r="AF407" s="64"/>
      <c r="AG407" s="64"/>
      <c r="AH407" s="64"/>
      <c r="AI407" s="64"/>
      <c r="AJ407" s="64"/>
      <c r="AK407" s="64"/>
      <c r="AL407" s="64"/>
      <c r="AM407" s="64"/>
      <c r="AN407" s="64"/>
      <c r="AO407" s="64"/>
      <c r="AP407" s="64"/>
      <c r="AQ407" s="64"/>
      <c r="AR407" s="64"/>
      <c r="AS407" s="64"/>
      <c r="AT407" s="64"/>
      <c r="AU407" s="64"/>
      <c r="AV407" s="64"/>
      <c r="AW407" s="64"/>
      <c r="AX407" s="64"/>
      <c r="AY407" s="64"/>
      <c r="AZ407" s="64"/>
      <c r="BA407" s="64"/>
      <c r="BB407" s="64"/>
      <c r="BF407" s="64"/>
      <c r="BG407" s="64"/>
      <c r="BH407" s="64"/>
      <c r="BI407" s="64"/>
      <c r="BJ407" s="64"/>
      <c r="BK407" s="64"/>
      <c r="BL407" s="64"/>
      <c r="BM407" s="68" t="s">
        <v>747</v>
      </c>
      <c r="BO407" s="64"/>
      <c r="BP407" s="64"/>
    </row>
    <row r="408" spans="1:68" hidden="1">
      <c r="A408" s="13"/>
      <c r="B408" s="1"/>
      <c r="C408" s="1"/>
      <c r="D408" s="24"/>
      <c r="E408" s="11"/>
      <c r="F408" s="11"/>
      <c r="G408" s="15"/>
      <c r="H408" s="11"/>
      <c r="I408" s="1"/>
      <c r="J408" s="1"/>
      <c r="K408" s="1"/>
      <c r="L408" s="1"/>
      <c r="M408" s="64"/>
      <c r="N408" s="64"/>
      <c r="O408" s="64"/>
      <c r="P408" s="64"/>
      <c r="Q408" s="64"/>
      <c r="R408" s="64"/>
      <c r="S408" s="64"/>
      <c r="T408" s="64"/>
      <c r="U408" s="64"/>
      <c r="V408" s="64"/>
      <c r="W408" s="64"/>
      <c r="X408" s="64"/>
      <c r="Y408" s="64"/>
      <c r="Z408" s="64"/>
      <c r="AA408" s="64"/>
      <c r="AB408" s="64"/>
      <c r="AC408" s="64"/>
      <c r="AD408" s="64"/>
      <c r="AE408" s="64"/>
      <c r="AF408" s="64"/>
      <c r="AG408" s="64"/>
      <c r="AH408" s="64"/>
      <c r="AI408" s="64"/>
      <c r="AJ408" s="64"/>
      <c r="AK408" s="64"/>
      <c r="AL408" s="64"/>
      <c r="AM408" s="64"/>
      <c r="AN408" s="64"/>
      <c r="AO408" s="64"/>
      <c r="AP408" s="64"/>
      <c r="AQ408" s="64"/>
      <c r="AR408" s="64"/>
      <c r="AS408" s="64"/>
      <c r="AT408" s="64"/>
      <c r="AU408" s="64"/>
      <c r="AV408" s="64"/>
      <c r="AW408" s="64"/>
      <c r="AX408" s="64"/>
      <c r="AY408" s="64"/>
      <c r="AZ408" s="64"/>
      <c r="BA408" s="64"/>
      <c r="BB408" s="64"/>
      <c r="BF408" s="64"/>
      <c r="BG408" s="64"/>
      <c r="BH408" s="64"/>
      <c r="BI408" s="64"/>
      <c r="BJ408" s="64"/>
      <c r="BK408" s="64"/>
      <c r="BL408" s="64"/>
      <c r="BM408" s="68" t="s">
        <v>748</v>
      </c>
      <c r="BO408" s="64"/>
      <c r="BP408" s="64"/>
    </row>
    <row r="409" spans="1:68" hidden="1">
      <c r="A409" s="13"/>
      <c r="B409" s="1"/>
      <c r="C409" s="1"/>
      <c r="D409" s="24"/>
      <c r="E409" s="11"/>
      <c r="F409" s="11"/>
      <c r="G409" s="15"/>
      <c r="H409" s="11"/>
      <c r="I409" s="1"/>
      <c r="J409" s="1"/>
      <c r="K409" s="1"/>
      <c r="L409" s="1"/>
      <c r="M409" s="64"/>
      <c r="N409" s="64"/>
      <c r="O409" s="64"/>
      <c r="P409" s="64"/>
      <c r="Q409" s="64"/>
      <c r="R409" s="64"/>
      <c r="S409" s="64"/>
      <c r="T409" s="64"/>
      <c r="U409" s="64"/>
      <c r="V409" s="64"/>
      <c r="W409" s="64"/>
      <c r="X409" s="64"/>
      <c r="Y409" s="64"/>
      <c r="Z409" s="64"/>
      <c r="AA409" s="64"/>
      <c r="AB409" s="64"/>
      <c r="AC409" s="64"/>
      <c r="AD409" s="64"/>
      <c r="AE409" s="64"/>
      <c r="AF409" s="64"/>
      <c r="AG409" s="64"/>
      <c r="AH409" s="64"/>
      <c r="AI409" s="64"/>
      <c r="AJ409" s="64"/>
      <c r="AK409" s="64"/>
      <c r="AL409" s="64"/>
      <c r="AM409" s="64"/>
      <c r="AN409" s="64"/>
      <c r="AO409" s="64"/>
      <c r="AP409" s="64"/>
      <c r="AQ409" s="64"/>
      <c r="AR409" s="64"/>
      <c r="AS409" s="64"/>
      <c r="AT409" s="64"/>
      <c r="AU409" s="64"/>
      <c r="AV409" s="64"/>
      <c r="AW409" s="64"/>
      <c r="AX409" s="64"/>
      <c r="AY409" s="64"/>
      <c r="AZ409" s="64"/>
      <c r="BA409" s="64"/>
      <c r="BB409" s="64"/>
      <c r="BF409" s="64"/>
      <c r="BG409" s="64"/>
      <c r="BH409" s="64"/>
      <c r="BI409" s="64"/>
      <c r="BJ409" s="64"/>
      <c r="BK409" s="64"/>
      <c r="BL409" s="64"/>
      <c r="BM409" s="68" t="s">
        <v>749</v>
      </c>
      <c r="BO409" s="64"/>
      <c r="BP409" s="64"/>
    </row>
    <row r="410" spans="1:68" hidden="1">
      <c r="A410" s="13"/>
      <c r="B410" s="1"/>
      <c r="C410" s="1"/>
      <c r="D410" s="24"/>
      <c r="E410" s="11"/>
      <c r="F410" s="11"/>
      <c r="G410" s="15"/>
      <c r="H410" s="11"/>
      <c r="I410" s="1"/>
      <c r="J410" s="1"/>
      <c r="K410" s="1"/>
      <c r="L410" s="1"/>
      <c r="M410" s="64"/>
      <c r="N410" s="64"/>
      <c r="O410" s="64"/>
      <c r="P410" s="64"/>
      <c r="Q410" s="64"/>
      <c r="R410" s="64"/>
      <c r="S410" s="64"/>
      <c r="T410" s="64"/>
      <c r="U410" s="64"/>
      <c r="V410" s="64"/>
      <c r="W410" s="64"/>
      <c r="X410" s="64"/>
      <c r="Y410" s="64"/>
      <c r="Z410" s="64"/>
      <c r="AA410" s="64"/>
      <c r="AB410" s="64"/>
      <c r="AC410" s="64"/>
      <c r="AD410" s="64"/>
      <c r="AE410" s="64"/>
      <c r="AF410" s="64"/>
      <c r="AG410" s="64"/>
      <c r="AH410" s="64"/>
      <c r="AI410" s="64"/>
      <c r="AJ410" s="64"/>
      <c r="AK410" s="64"/>
      <c r="AL410" s="64"/>
      <c r="AM410" s="64"/>
      <c r="AN410" s="64"/>
      <c r="AO410" s="64"/>
      <c r="AP410" s="64"/>
      <c r="AQ410" s="64"/>
      <c r="AR410" s="64"/>
      <c r="AS410" s="64"/>
      <c r="AT410" s="64"/>
      <c r="AU410" s="64"/>
      <c r="AV410" s="64"/>
      <c r="AW410" s="64"/>
      <c r="AX410" s="64"/>
      <c r="AY410" s="64"/>
      <c r="AZ410" s="64"/>
      <c r="BA410" s="64"/>
      <c r="BB410" s="64"/>
      <c r="BF410" s="64"/>
      <c r="BG410" s="64"/>
      <c r="BH410" s="64"/>
      <c r="BI410" s="64"/>
      <c r="BJ410" s="64"/>
      <c r="BK410" s="64"/>
      <c r="BL410" s="64"/>
      <c r="BM410" s="68" t="s">
        <v>750</v>
      </c>
      <c r="BO410" s="64"/>
      <c r="BP410" s="64"/>
    </row>
    <row r="411" spans="1:68" hidden="1">
      <c r="A411" s="13"/>
      <c r="B411" s="1"/>
      <c r="C411" s="1"/>
      <c r="D411" s="24"/>
      <c r="E411" s="11"/>
      <c r="F411" s="11"/>
      <c r="G411" s="15"/>
      <c r="H411" s="11"/>
      <c r="I411" s="1"/>
      <c r="J411" s="1"/>
      <c r="K411" s="1"/>
      <c r="L411" s="1"/>
      <c r="M411" s="64"/>
      <c r="N411" s="64"/>
      <c r="O411" s="64"/>
      <c r="P411" s="64"/>
      <c r="Q411" s="64"/>
      <c r="R411" s="64"/>
      <c r="S411" s="64"/>
      <c r="T411" s="64"/>
      <c r="U411" s="64"/>
      <c r="V411" s="64"/>
      <c r="W411" s="64"/>
      <c r="X411" s="64"/>
      <c r="Y411" s="64"/>
      <c r="Z411" s="64"/>
      <c r="AA411" s="64"/>
      <c r="AB411" s="64"/>
      <c r="AC411" s="64"/>
      <c r="AD411" s="64"/>
      <c r="AE411" s="64"/>
      <c r="AF411" s="64"/>
      <c r="AG411" s="64"/>
      <c r="AH411" s="64"/>
      <c r="AI411" s="64"/>
      <c r="AJ411" s="64"/>
      <c r="AK411" s="64"/>
      <c r="AL411" s="64"/>
      <c r="AM411" s="64"/>
      <c r="AN411" s="64"/>
      <c r="AO411" s="64"/>
      <c r="AP411" s="64"/>
      <c r="AQ411" s="64"/>
      <c r="AR411" s="64"/>
      <c r="AS411" s="64"/>
      <c r="AT411" s="64"/>
      <c r="AU411" s="64"/>
      <c r="AV411" s="64"/>
      <c r="AW411" s="64"/>
      <c r="AX411" s="64"/>
      <c r="AY411" s="64"/>
      <c r="AZ411" s="64"/>
      <c r="BA411" s="64"/>
      <c r="BB411" s="64"/>
      <c r="BF411" s="64"/>
      <c r="BG411" s="64"/>
      <c r="BH411" s="64"/>
      <c r="BI411" s="64"/>
      <c r="BJ411" s="64"/>
      <c r="BK411" s="64"/>
      <c r="BL411" s="64"/>
      <c r="BM411" s="68" t="s">
        <v>751</v>
      </c>
      <c r="BO411" s="64"/>
      <c r="BP411" s="64"/>
    </row>
    <row r="412" spans="1:68" hidden="1">
      <c r="A412" s="13"/>
      <c r="B412" s="1"/>
      <c r="C412" s="1"/>
      <c r="D412" s="24"/>
      <c r="E412" s="11"/>
      <c r="F412" s="11"/>
      <c r="G412" s="15"/>
      <c r="H412" s="11"/>
      <c r="I412" s="1"/>
      <c r="J412" s="1"/>
      <c r="K412" s="1"/>
      <c r="L412" s="1"/>
      <c r="M412" s="64"/>
      <c r="N412" s="64"/>
      <c r="O412" s="64"/>
      <c r="P412" s="64"/>
      <c r="Q412" s="64"/>
      <c r="R412" s="64"/>
      <c r="S412" s="64"/>
      <c r="T412" s="64"/>
      <c r="U412" s="64"/>
      <c r="V412" s="64"/>
      <c r="W412" s="64"/>
      <c r="X412" s="64"/>
      <c r="Y412" s="64"/>
      <c r="Z412" s="64"/>
      <c r="AA412" s="64"/>
      <c r="AB412" s="64"/>
      <c r="AC412" s="64"/>
      <c r="AD412" s="64"/>
      <c r="AE412" s="64"/>
      <c r="AF412" s="64"/>
      <c r="AG412" s="64"/>
      <c r="AH412" s="64"/>
      <c r="AI412" s="64"/>
      <c r="AJ412" s="64"/>
      <c r="AK412" s="64"/>
      <c r="AL412" s="64"/>
      <c r="AM412" s="64"/>
      <c r="AN412" s="64"/>
      <c r="AO412" s="64"/>
      <c r="AP412" s="64"/>
      <c r="AQ412" s="64"/>
      <c r="AR412" s="64"/>
      <c r="AS412" s="64"/>
      <c r="AT412" s="64"/>
      <c r="AU412" s="64"/>
      <c r="AV412" s="64"/>
      <c r="AW412" s="64"/>
      <c r="AX412" s="64"/>
      <c r="AY412" s="64"/>
      <c r="AZ412" s="64"/>
      <c r="BA412" s="64"/>
      <c r="BB412" s="64"/>
      <c r="BF412" s="64"/>
      <c r="BG412" s="64"/>
      <c r="BH412" s="64"/>
      <c r="BI412" s="64"/>
      <c r="BJ412" s="64"/>
      <c r="BK412" s="64"/>
      <c r="BL412" s="64"/>
      <c r="BM412" s="68" t="s">
        <v>752</v>
      </c>
      <c r="BO412" s="64"/>
      <c r="BP412" s="64"/>
    </row>
    <row r="413" spans="1:68" hidden="1">
      <c r="A413" s="13"/>
      <c r="B413" s="1"/>
      <c r="C413" s="1"/>
      <c r="D413" s="24"/>
      <c r="E413" s="11"/>
      <c r="F413" s="11"/>
      <c r="G413" s="15"/>
      <c r="H413" s="11"/>
      <c r="I413" s="1"/>
      <c r="J413" s="1"/>
      <c r="K413" s="1"/>
      <c r="L413" s="1"/>
      <c r="M413" s="64"/>
      <c r="N413" s="64"/>
      <c r="O413" s="64"/>
      <c r="P413" s="64"/>
      <c r="Q413" s="64"/>
      <c r="R413" s="64"/>
      <c r="S413" s="64"/>
      <c r="T413" s="64"/>
      <c r="U413" s="64"/>
      <c r="V413" s="64"/>
      <c r="W413" s="64"/>
      <c r="X413" s="64"/>
      <c r="Y413" s="64"/>
      <c r="Z413" s="64"/>
      <c r="AA413" s="64"/>
      <c r="AB413" s="64"/>
      <c r="AC413" s="64"/>
      <c r="AD413" s="64"/>
      <c r="AE413" s="64"/>
      <c r="AF413" s="64"/>
      <c r="AG413" s="64"/>
      <c r="AH413" s="64"/>
      <c r="AI413" s="64"/>
      <c r="AJ413" s="64"/>
      <c r="AK413" s="64"/>
      <c r="AL413" s="64"/>
      <c r="AM413" s="64"/>
      <c r="AN413" s="64"/>
      <c r="AO413" s="64"/>
      <c r="AP413" s="64"/>
      <c r="AQ413" s="64"/>
      <c r="AR413" s="64"/>
      <c r="AS413" s="64"/>
      <c r="AT413" s="64"/>
      <c r="AU413" s="64"/>
      <c r="AV413" s="64"/>
      <c r="AW413" s="64"/>
      <c r="AX413" s="64"/>
      <c r="AY413" s="64"/>
      <c r="AZ413" s="64"/>
      <c r="BA413" s="64"/>
      <c r="BB413" s="64"/>
      <c r="BF413" s="64"/>
      <c r="BG413" s="64"/>
      <c r="BH413" s="64"/>
      <c r="BI413" s="64"/>
      <c r="BJ413" s="64"/>
      <c r="BK413" s="64"/>
      <c r="BL413" s="64"/>
      <c r="BM413" s="68" t="s">
        <v>753</v>
      </c>
      <c r="BO413" s="64"/>
      <c r="BP413" s="64"/>
    </row>
    <row r="414" spans="1:68" hidden="1">
      <c r="A414" s="13"/>
      <c r="B414" s="1"/>
      <c r="C414" s="1"/>
      <c r="D414" s="24"/>
      <c r="E414" s="11"/>
      <c r="F414" s="11"/>
      <c r="G414" s="15"/>
      <c r="H414" s="11"/>
      <c r="I414" s="1"/>
      <c r="J414" s="1"/>
      <c r="K414" s="1"/>
      <c r="L414" s="1"/>
      <c r="M414" s="64"/>
      <c r="N414" s="64"/>
      <c r="O414" s="64"/>
      <c r="P414" s="64"/>
      <c r="Q414" s="64"/>
      <c r="R414" s="64"/>
      <c r="S414" s="64"/>
      <c r="T414" s="64"/>
      <c r="U414" s="64"/>
      <c r="V414" s="64"/>
      <c r="W414" s="64"/>
      <c r="X414" s="64"/>
      <c r="Y414" s="64"/>
      <c r="Z414" s="64"/>
      <c r="AA414" s="64"/>
      <c r="AB414" s="64"/>
      <c r="AC414" s="64"/>
      <c r="AD414" s="64"/>
      <c r="AE414" s="64"/>
      <c r="AF414" s="64"/>
      <c r="AG414" s="64"/>
      <c r="AH414" s="64"/>
      <c r="AI414" s="64"/>
      <c r="AJ414" s="64"/>
      <c r="AK414" s="64"/>
      <c r="AL414" s="64"/>
      <c r="AM414" s="64"/>
      <c r="AN414" s="64"/>
      <c r="AO414" s="64"/>
      <c r="AP414" s="64"/>
      <c r="AQ414" s="64"/>
      <c r="AR414" s="64"/>
      <c r="AS414" s="64"/>
      <c r="AT414" s="64"/>
      <c r="AU414" s="64"/>
      <c r="AV414" s="64"/>
      <c r="AW414" s="64"/>
      <c r="AX414" s="64"/>
      <c r="AY414" s="64"/>
      <c r="AZ414" s="64"/>
      <c r="BA414" s="64"/>
      <c r="BB414" s="64"/>
      <c r="BF414" s="64"/>
      <c r="BG414" s="64"/>
      <c r="BH414" s="64"/>
      <c r="BI414" s="64"/>
      <c r="BJ414" s="64"/>
      <c r="BK414" s="64"/>
      <c r="BL414" s="64"/>
      <c r="BM414" s="68" t="s">
        <v>754</v>
      </c>
      <c r="BO414" s="64"/>
      <c r="BP414" s="64"/>
    </row>
    <row r="415" spans="1:68" hidden="1">
      <c r="A415" s="13"/>
      <c r="B415" s="1"/>
      <c r="C415" s="1"/>
      <c r="D415" s="24"/>
      <c r="E415" s="11"/>
      <c r="F415" s="11"/>
      <c r="G415" s="15"/>
      <c r="H415" s="11"/>
      <c r="I415" s="1"/>
      <c r="J415" s="1"/>
      <c r="K415" s="1"/>
      <c r="L415" s="1"/>
      <c r="M415" s="64"/>
      <c r="N415" s="64"/>
      <c r="O415" s="64"/>
      <c r="P415" s="64"/>
      <c r="Q415" s="64"/>
      <c r="R415" s="64"/>
      <c r="S415" s="64"/>
      <c r="T415" s="64"/>
      <c r="U415" s="64"/>
      <c r="V415" s="64"/>
      <c r="W415" s="64"/>
      <c r="X415" s="64"/>
      <c r="Y415" s="64"/>
      <c r="Z415" s="64"/>
      <c r="AA415" s="64"/>
      <c r="AB415" s="64"/>
      <c r="AC415" s="64"/>
      <c r="AD415" s="64"/>
      <c r="AE415" s="64"/>
      <c r="AF415" s="64"/>
      <c r="AG415" s="64"/>
      <c r="AH415" s="64"/>
      <c r="AI415" s="64"/>
      <c r="AJ415" s="64"/>
      <c r="AK415" s="64"/>
      <c r="AL415" s="64"/>
      <c r="AM415" s="64"/>
      <c r="AN415" s="64"/>
      <c r="AO415" s="64"/>
      <c r="AP415" s="64"/>
      <c r="AQ415" s="64"/>
      <c r="AR415" s="64"/>
      <c r="AS415" s="64"/>
      <c r="AT415" s="64"/>
      <c r="AU415" s="64"/>
      <c r="AV415" s="64"/>
      <c r="AW415" s="64"/>
      <c r="AX415" s="64"/>
      <c r="AY415" s="64"/>
      <c r="AZ415" s="64"/>
      <c r="BA415" s="64"/>
      <c r="BB415" s="64"/>
      <c r="BF415" s="64"/>
      <c r="BG415" s="64"/>
      <c r="BH415" s="64"/>
      <c r="BI415" s="64"/>
      <c r="BJ415" s="64"/>
      <c r="BK415" s="64"/>
      <c r="BL415" s="64"/>
      <c r="BM415" s="68" t="s">
        <v>755</v>
      </c>
      <c r="BO415" s="64"/>
      <c r="BP415" s="64"/>
    </row>
    <row r="416" spans="1:68" hidden="1">
      <c r="A416" s="13"/>
      <c r="B416" s="1"/>
      <c r="C416" s="1"/>
      <c r="D416" s="24"/>
      <c r="E416" s="11"/>
      <c r="F416" s="11"/>
      <c r="G416" s="15"/>
      <c r="H416" s="11"/>
      <c r="I416" s="1"/>
      <c r="J416" s="1"/>
      <c r="K416" s="1"/>
      <c r="L416" s="1"/>
      <c r="M416" s="64"/>
      <c r="N416" s="64"/>
      <c r="O416" s="64"/>
      <c r="P416" s="64"/>
      <c r="Q416" s="64"/>
      <c r="R416" s="64"/>
      <c r="S416" s="64"/>
      <c r="T416" s="64"/>
      <c r="U416" s="64"/>
      <c r="V416" s="64"/>
      <c r="W416" s="64"/>
      <c r="X416" s="64"/>
      <c r="Y416" s="64"/>
      <c r="Z416" s="64"/>
      <c r="AA416" s="64"/>
      <c r="AB416" s="64"/>
      <c r="AC416" s="64"/>
      <c r="AD416" s="64"/>
      <c r="AE416" s="64"/>
      <c r="AF416" s="64"/>
      <c r="AG416" s="64"/>
      <c r="AH416" s="64"/>
      <c r="AI416" s="64"/>
      <c r="AJ416" s="64"/>
      <c r="AK416" s="64"/>
      <c r="AL416" s="64"/>
      <c r="AM416" s="64"/>
      <c r="AN416" s="64"/>
      <c r="AO416" s="64"/>
      <c r="AP416" s="64"/>
      <c r="AQ416" s="64"/>
      <c r="AR416" s="64"/>
      <c r="AS416" s="64"/>
      <c r="AT416" s="64"/>
      <c r="AU416" s="64"/>
      <c r="AV416" s="64"/>
      <c r="AW416" s="64"/>
      <c r="AX416" s="64"/>
      <c r="AY416" s="64"/>
      <c r="AZ416" s="64"/>
      <c r="BA416" s="64"/>
      <c r="BB416" s="64"/>
      <c r="BF416" s="64"/>
      <c r="BG416" s="64"/>
      <c r="BH416" s="64"/>
      <c r="BI416" s="64"/>
      <c r="BJ416" s="64"/>
      <c r="BK416" s="64"/>
      <c r="BL416" s="64"/>
      <c r="BM416" s="68" t="s">
        <v>166</v>
      </c>
      <c r="BO416" s="64"/>
      <c r="BP416" s="64"/>
    </row>
    <row r="417" spans="1:68" hidden="1">
      <c r="A417" s="13"/>
      <c r="B417" s="1"/>
      <c r="C417" s="1"/>
      <c r="D417" s="24"/>
      <c r="E417" s="11"/>
      <c r="F417" s="11"/>
      <c r="G417" s="15"/>
      <c r="H417" s="11"/>
      <c r="I417" s="1"/>
      <c r="J417" s="1"/>
      <c r="K417" s="1"/>
      <c r="L417" s="1"/>
      <c r="M417" s="64"/>
      <c r="N417" s="64"/>
      <c r="O417" s="64"/>
      <c r="P417" s="64"/>
      <c r="Q417" s="64"/>
      <c r="R417" s="64"/>
      <c r="S417" s="64"/>
      <c r="T417" s="64"/>
      <c r="U417" s="64"/>
      <c r="V417" s="64"/>
      <c r="W417" s="64"/>
      <c r="X417" s="64"/>
      <c r="Y417" s="64"/>
      <c r="Z417" s="64"/>
      <c r="AA417" s="64"/>
      <c r="AB417" s="64"/>
      <c r="AC417" s="64"/>
      <c r="AD417" s="64"/>
      <c r="AE417" s="64"/>
      <c r="AF417" s="64"/>
      <c r="AG417" s="64"/>
      <c r="AH417" s="64"/>
      <c r="AI417" s="64"/>
      <c r="AJ417" s="64"/>
      <c r="AK417" s="64"/>
      <c r="AL417" s="64"/>
      <c r="AM417" s="64"/>
      <c r="AN417" s="64"/>
      <c r="AO417" s="64"/>
      <c r="AP417" s="64"/>
      <c r="AQ417" s="64"/>
      <c r="AR417" s="64"/>
      <c r="AS417" s="64"/>
      <c r="AT417" s="64"/>
      <c r="AU417" s="64"/>
      <c r="AV417" s="64"/>
      <c r="AW417" s="64"/>
      <c r="AX417" s="64"/>
      <c r="AY417" s="64"/>
      <c r="AZ417" s="64"/>
      <c r="BA417" s="64"/>
      <c r="BB417" s="64"/>
      <c r="BF417" s="64"/>
      <c r="BG417" s="64"/>
      <c r="BH417" s="64"/>
      <c r="BI417" s="64"/>
      <c r="BJ417" s="64"/>
      <c r="BK417" s="64"/>
      <c r="BL417" s="64"/>
      <c r="BM417" s="68" t="s">
        <v>756</v>
      </c>
      <c r="BO417" s="64"/>
      <c r="BP417" s="64"/>
    </row>
    <row r="418" spans="1:68" hidden="1">
      <c r="A418" s="13"/>
      <c r="B418" s="1"/>
      <c r="C418" s="1"/>
      <c r="D418" s="24"/>
      <c r="E418" s="11"/>
      <c r="F418" s="11"/>
      <c r="G418" s="15"/>
      <c r="H418" s="11"/>
      <c r="I418" s="1"/>
      <c r="J418" s="1"/>
      <c r="K418" s="1"/>
      <c r="L418" s="1"/>
      <c r="M418" s="64"/>
      <c r="N418" s="64"/>
      <c r="O418" s="64"/>
      <c r="P418" s="64"/>
      <c r="Q418" s="64"/>
      <c r="R418" s="64"/>
      <c r="S418" s="64"/>
      <c r="T418" s="64"/>
      <c r="U418" s="64"/>
      <c r="V418" s="64"/>
      <c r="W418" s="64"/>
      <c r="X418" s="64"/>
      <c r="Y418" s="64"/>
      <c r="Z418" s="64"/>
      <c r="AA418" s="64"/>
      <c r="AB418" s="64"/>
      <c r="AC418" s="64"/>
      <c r="AD418" s="64"/>
      <c r="AE418" s="64"/>
      <c r="AF418" s="64"/>
      <c r="AG418" s="64"/>
      <c r="AH418" s="64"/>
      <c r="AI418" s="64"/>
      <c r="AJ418" s="64"/>
      <c r="AK418" s="64"/>
      <c r="AL418" s="64"/>
      <c r="AM418" s="64"/>
      <c r="AN418" s="64"/>
      <c r="AO418" s="64"/>
      <c r="AP418" s="64"/>
      <c r="AQ418" s="64"/>
      <c r="AR418" s="64"/>
      <c r="AS418" s="64"/>
      <c r="AT418" s="64"/>
      <c r="AU418" s="64"/>
      <c r="AV418" s="64"/>
      <c r="AW418" s="64"/>
      <c r="AX418" s="64"/>
      <c r="AY418" s="64"/>
      <c r="AZ418" s="64"/>
      <c r="BA418" s="64"/>
      <c r="BB418" s="64"/>
      <c r="BF418" s="64"/>
      <c r="BG418" s="64"/>
      <c r="BH418" s="64"/>
      <c r="BI418" s="64"/>
      <c r="BJ418" s="64"/>
      <c r="BK418" s="64"/>
      <c r="BL418" s="64"/>
      <c r="BM418" s="68" t="s">
        <v>229</v>
      </c>
      <c r="BO418" s="64"/>
      <c r="BP418" s="64"/>
    </row>
    <row r="419" spans="1:68" hidden="1">
      <c r="A419" s="13"/>
      <c r="B419" s="1"/>
      <c r="C419" s="1"/>
      <c r="D419" s="24"/>
      <c r="E419" s="11"/>
      <c r="F419" s="11"/>
      <c r="G419" s="15"/>
      <c r="H419" s="11"/>
      <c r="I419" s="1"/>
      <c r="J419" s="1"/>
      <c r="K419" s="1"/>
      <c r="L419" s="1"/>
      <c r="M419" s="64"/>
      <c r="N419" s="64"/>
      <c r="O419" s="64"/>
      <c r="P419" s="64"/>
      <c r="Q419" s="64"/>
      <c r="R419" s="64"/>
      <c r="S419" s="64"/>
      <c r="T419" s="64"/>
      <c r="U419" s="64"/>
      <c r="V419" s="64"/>
      <c r="W419" s="64"/>
      <c r="X419" s="64"/>
      <c r="Y419" s="64"/>
      <c r="Z419" s="64"/>
      <c r="AA419" s="64"/>
      <c r="AB419" s="64"/>
      <c r="AC419" s="64"/>
      <c r="AD419" s="64"/>
      <c r="AE419" s="64"/>
      <c r="AF419" s="64"/>
      <c r="AG419" s="64"/>
      <c r="AH419" s="64"/>
      <c r="AI419" s="64"/>
      <c r="AJ419" s="64"/>
      <c r="AK419" s="64"/>
      <c r="AL419" s="64"/>
      <c r="AM419" s="64"/>
      <c r="AN419" s="64"/>
      <c r="AO419" s="64"/>
      <c r="AP419" s="64"/>
      <c r="AQ419" s="64"/>
      <c r="AR419" s="64"/>
      <c r="AS419" s="64"/>
      <c r="AT419" s="64"/>
      <c r="AU419" s="64"/>
      <c r="AV419" s="64"/>
      <c r="AW419" s="64"/>
      <c r="AX419" s="64"/>
      <c r="AY419" s="64"/>
      <c r="AZ419" s="64"/>
      <c r="BA419" s="64"/>
      <c r="BB419" s="64"/>
      <c r="BF419" s="64"/>
      <c r="BG419" s="64"/>
      <c r="BH419" s="64"/>
      <c r="BI419" s="64"/>
      <c r="BJ419" s="64"/>
      <c r="BK419" s="64"/>
      <c r="BL419" s="64"/>
      <c r="BM419" s="68" t="s">
        <v>757</v>
      </c>
      <c r="BO419" s="64"/>
      <c r="BP419" s="64"/>
    </row>
    <row r="420" spans="1:68" hidden="1">
      <c r="A420" s="13"/>
      <c r="B420" s="1"/>
      <c r="C420" s="1"/>
      <c r="D420" s="24"/>
      <c r="E420" s="11"/>
      <c r="F420" s="11"/>
      <c r="G420" s="15"/>
      <c r="H420" s="11"/>
      <c r="I420" s="1"/>
      <c r="J420" s="1"/>
      <c r="K420" s="1"/>
      <c r="L420" s="1"/>
      <c r="M420" s="64"/>
      <c r="N420" s="64"/>
      <c r="O420" s="64"/>
      <c r="P420" s="64"/>
      <c r="Q420" s="64"/>
      <c r="R420" s="64"/>
      <c r="S420" s="64"/>
      <c r="T420" s="64"/>
      <c r="U420" s="64"/>
      <c r="V420" s="64"/>
      <c r="W420" s="64"/>
      <c r="X420" s="64"/>
      <c r="Y420" s="64"/>
      <c r="Z420" s="64"/>
      <c r="AA420" s="64"/>
      <c r="AB420" s="64"/>
      <c r="AC420" s="64"/>
      <c r="AD420" s="64"/>
      <c r="AE420" s="64"/>
      <c r="AF420" s="64"/>
      <c r="AG420" s="64"/>
      <c r="AH420" s="64"/>
      <c r="AI420" s="64"/>
      <c r="AJ420" s="64"/>
      <c r="AK420" s="64"/>
      <c r="AL420" s="64"/>
      <c r="AM420" s="64"/>
      <c r="AN420" s="64"/>
      <c r="AO420" s="64"/>
      <c r="AP420" s="64"/>
      <c r="AQ420" s="64"/>
      <c r="AR420" s="64"/>
      <c r="AS420" s="64"/>
      <c r="AT420" s="64"/>
      <c r="AU420" s="64"/>
      <c r="AV420" s="64"/>
      <c r="AW420" s="64"/>
      <c r="AX420" s="64"/>
      <c r="AY420" s="64"/>
      <c r="AZ420" s="64"/>
      <c r="BA420" s="64"/>
      <c r="BB420" s="64"/>
      <c r="BF420" s="64"/>
      <c r="BG420" s="64"/>
      <c r="BH420" s="64"/>
      <c r="BI420" s="64"/>
      <c r="BJ420" s="64"/>
      <c r="BK420" s="64"/>
      <c r="BL420" s="64"/>
      <c r="BM420" s="68" t="s">
        <v>758</v>
      </c>
      <c r="BO420" s="64"/>
      <c r="BP420" s="64"/>
    </row>
    <row r="421" spans="1:68" hidden="1">
      <c r="A421" s="13"/>
      <c r="B421" s="1"/>
      <c r="C421" s="1"/>
      <c r="D421" s="24"/>
      <c r="E421" s="11"/>
      <c r="F421" s="11"/>
      <c r="G421" s="15"/>
      <c r="H421" s="11"/>
      <c r="I421" s="1"/>
      <c r="J421" s="1"/>
      <c r="K421" s="1"/>
      <c r="L421" s="1"/>
      <c r="M421" s="64"/>
      <c r="N421" s="64"/>
      <c r="O421" s="64"/>
      <c r="P421" s="64"/>
      <c r="Q421" s="64"/>
      <c r="R421" s="64"/>
      <c r="S421" s="64"/>
      <c r="T421" s="64"/>
      <c r="U421" s="64"/>
      <c r="V421" s="64"/>
      <c r="W421" s="64"/>
      <c r="X421" s="64"/>
      <c r="Y421" s="64"/>
      <c r="Z421" s="64"/>
      <c r="AA421" s="64"/>
      <c r="AB421" s="64"/>
      <c r="AC421" s="64"/>
      <c r="AD421" s="64"/>
      <c r="AE421" s="64"/>
      <c r="AF421" s="64"/>
      <c r="AG421" s="64"/>
      <c r="AH421" s="64"/>
      <c r="AI421" s="64"/>
      <c r="AJ421" s="64"/>
      <c r="AK421" s="64"/>
      <c r="AL421" s="64"/>
      <c r="AM421" s="64"/>
      <c r="AN421" s="64"/>
      <c r="AO421" s="64"/>
      <c r="AP421" s="64"/>
      <c r="AQ421" s="64"/>
      <c r="AR421" s="64"/>
      <c r="AS421" s="64"/>
      <c r="AT421" s="64"/>
      <c r="AU421" s="64"/>
      <c r="AV421" s="64"/>
      <c r="AW421" s="64"/>
      <c r="AX421" s="64"/>
      <c r="AY421" s="64"/>
      <c r="AZ421" s="64"/>
      <c r="BA421" s="64"/>
      <c r="BB421" s="64"/>
      <c r="BF421" s="64"/>
      <c r="BG421" s="64"/>
      <c r="BH421" s="64"/>
      <c r="BI421" s="64"/>
      <c r="BJ421" s="64"/>
      <c r="BK421" s="64"/>
      <c r="BL421" s="64"/>
      <c r="BM421" s="68" t="s">
        <v>759</v>
      </c>
      <c r="BO421" s="64"/>
      <c r="BP421" s="64"/>
    </row>
    <row r="422" spans="1:68" hidden="1">
      <c r="A422" s="13"/>
      <c r="B422" s="1"/>
      <c r="C422" s="1"/>
      <c r="D422" s="24"/>
      <c r="E422" s="11"/>
      <c r="F422" s="11"/>
      <c r="G422" s="15"/>
      <c r="H422" s="11"/>
      <c r="I422" s="1"/>
      <c r="J422" s="1"/>
      <c r="K422" s="1"/>
      <c r="L422" s="1"/>
      <c r="M422" s="64"/>
      <c r="N422" s="64"/>
      <c r="O422" s="64"/>
      <c r="P422" s="64"/>
      <c r="Q422" s="64"/>
      <c r="R422" s="64"/>
      <c r="S422" s="64"/>
      <c r="T422" s="64"/>
      <c r="U422" s="64"/>
      <c r="V422" s="64"/>
      <c r="W422" s="64"/>
      <c r="X422" s="64"/>
      <c r="Y422" s="64"/>
      <c r="Z422" s="64"/>
      <c r="AA422" s="64"/>
      <c r="AB422" s="64"/>
      <c r="AC422" s="64"/>
      <c r="AD422" s="64"/>
      <c r="AE422" s="64"/>
      <c r="AF422" s="64"/>
      <c r="AG422" s="64"/>
      <c r="AH422" s="64"/>
      <c r="AI422" s="64"/>
      <c r="AJ422" s="64"/>
      <c r="AK422" s="64"/>
      <c r="AL422" s="64"/>
      <c r="AM422" s="64"/>
      <c r="AN422" s="64"/>
      <c r="AO422" s="64"/>
      <c r="AP422" s="64"/>
      <c r="AQ422" s="64"/>
      <c r="AR422" s="64"/>
      <c r="AS422" s="64"/>
      <c r="AT422" s="64"/>
      <c r="AU422" s="64"/>
      <c r="AV422" s="64"/>
      <c r="AW422" s="64"/>
      <c r="AX422" s="64"/>
      <c r="AY422" s="64"/>
      <c r="AZ422" s="64"/>
      <c r="BA422" s="64"/>
      <c r="BB422" s="64"/>
      <c r="BF422" s="64"/>
      <c r="BG422" s="64"/>
      <c r="BH422" s="64"/>
      <c r="BI422" s="64"/>
      <c r="BJ422" s="64"/>
      <c r="BK422" s="64"/>
      <c r="BL422" s="64"/>
      <c r="BM422" s="68" t="s">
        <v>760</v>
      </c>
      <c r="BO422" s="64"/>
      <c r="BP422" s="64"/>
    </row>
    <row r="423" spans="1:68" hidden="1">
      <c r="A423" s="13"/>
      <c r="B423" s="1"/>
      <c r="C423" s="1"/>
      <c r="D423" s="24"/>
      <c r="E423" s="11"/>
      <c r="F423" s="11"/>
      <c r="G423" s="15"/>
      <c r="H423" s="11"/>
      <c r="I423" s="1"/>
      <c r="J423" s="1"/>
      <c r="K423" s="1"/>
      <c r="L423" s="1"/>
      <c r="M423" s="64"/>
      <c r="N423" s="64"/>
      <c r="O423" s="64"/>
      <c r="P423" s="64"/>
      <c r="Q423" s="64"/>
      <c r="R423" s="64"/>
      <c r="S423" s="64"/>
      <c r="T423" s="64"/>
      <c r="U423" s="64"/>
      <c r="V423" s="64"/>
      <c r="W423" s="64"/>
      <c r="X423" s="64"/>
      <c r="Y423" s="64"/>
      <c r="Z423" s="64"/>
      <c r="AA423" s="64"/>
      <c r="AB423" s="64"/>
      <c r="AC423" s="64"/>
      <c r="AD423" s="64"/>
      <c r="AE423" s="64"/>
      <c r="AF423" s="64"/>
      <c r="AG423" s="64"/>
      <c r="AH423" s="64"/>
      <c r="AI423" s="64"/>
      <c r="AJ423" s="64"/>
      <c r="AK423" s="64"/>
      <c r="AL423" s="64"/>
      <c r="AM423" s="64"/>
      <c r="AN423" s="64"/>
      <c r="AO423" s="64"/>
      <c r="AP423" s="64"/>
      <c r="AQ423" s="64"/>
      <c r="AR423" s="64"/>
      <c r="AS423" s="64"/>
      <c r="AT423" s="64"/>
      <c r="AU423" s="64"/>
      <c r="AV423" s="64"/>
      <c r="AW423" s="64"/>
      <c r="AX423" s="64"/>
      <c r="AY423" s="64"/>
      <c r="AZ423" s="64"/>
      <c r="BA423" s="64"/>
      <c r="BB423" s="64"/>
      <c r="BF423" s="64"/>
      <c r="BG423" s="64"/>
      <c r="BH423" s="64"/>
      <c r="BI423" s="64"/>
      <c r="BJ423" s="64"/>
      <c r="BK423" s="64"/>
      <c r="BL423" s="64"/>
      <c r="BM423" s="68" t="s">
        <v>761</v>
      </c>
      <c r="BO423" s="64"/>
      <c r="BP423" s="64"/>
    </row>
    <row r="424" spans="1:68" hidden="1">
      <c r="A424" s="13"/>
      <c r="B424" s="1"/>
      <c r="C424" s="1"/>
      <c r="D424" s="24"/>
      <c r="E424" s="11"/>
      <c r="F424" s="11"/>
      <c r="G424" s="15"/>
      <c r="H424" s="11"/>
      <c r="I424" s="1"/>
      <c r="J424" s="1"/>
      <c r="K424" s="1"/>
      <c r="L424" s="1"/>
      <c r="M424" s="64"/>
      <c r="N424" s="64"/>
      <c r="O424" s="64"/>
      <c r="P424" s="64"/>
      <c r="Q424" s="64"/>
      <c r="R424" s="64"/>
      <c r="S424" s="64"/>
      <c r="T424" s="64"/>
      <c r="U424" s="64"/>
      <c r="V424" s="64"/>
      <c r="W424" s="64"/>
      <c r="X424" s="64"/>
      <c r="Y424" s="64"/>
      <c r="Z424" s="64"/>
      <c r="AA424" s="64"/>
      <c r="AB424" s="64"/>
      <c r="AC424" s="64"/>
      <c r="AD424" s="64"/>
      <c r="AE424" s="64"/>
      <c r="AF424" s="64"/>
      <c r="AG424" s="64"/>
      <c r="AH424" s="64"/>
      <c r="AI424" s="64"/>
      <c r="AJ424" s="64"/>
      <c r="AK424" s="64"/>
      <c r="AL424" s="64"/>
      <c r="AM424" s="64"/>
      <c r="AN424" s="64"/>
      <c r="AO424" s="64"/>
      <c r="AP424" s="64"/>
      <c r="AQ424" s="64"/>
      <c r="AR424" s="64"/>
      <c r="AS424" s="64"/>
      <c r="AT424" s="64"/>
      <c r="AU424" s="64"/>
      <c r="AV424" s="64"/>
      <c r="AW424" s="64"/>
      <c r="AX424" s="64"/>
      <c r="AY424" s="64"/>
      <c r="AZ424" s="64"/>
      <c r="BA424" s="64"/>
      <c r="BB424" s="64"/>
      <c r="BF424" s="64"/>
      <c r="BG424" s="64"/>
      <c r="BH424" s="64"/>
      <c r="BI424" s="64"/>
      <c r="BJ424" s="64"/>
      <c r="BK424" s="64"/>
      <c r="BL424" s="64"/>
      <c r="BM424" s="68" t="s">
        <v>762</v>
      </c>
      <c r="BO424" s="64"/>
      <c r="BP424" s="64"/>
    </row>
    <row r="425" spans="1:68" hidden="1">
      <c r="A425" s="13"/>
      <c r="B425" s="1"/>
      <c r="C425" s="1"/>
      <c r="D425" s="24"/>
      <c r="E425" s="11"/>
      <c r="F425" s="11"/>
      <c r="G425" s="15"/>
      <c r="H425" s="11"/>
      <c r="I425" s="1"/>
      <c r="J425" s="1"/>
      <c r="K425" s="1"/>
      <c r="L425" s="1"/>
      <c r="M425" s="64"/>
      <c r="N425" s="64"/>
      <c r="O425" s="64"/>
      <c r="P425" s="64"/>
      <c r="Q425" s="64"/>
      <c r="R425" s="64"/>
      <c r="S425" s="64"/>
      <c r="T425" s="64"/>
      <c r="U425" s="64"/>
      <c r="V425" s="64"/>
      <c r="W425" s="64"/>
      <c r="X425" s="64"/>
      <c r="Y425" s="64"/>
      <c r="Z425" s="64"/>
      <c r="AA425" s="64"/>
      <c r="AB425" s="64"/>
      <c r="AC425" s="64"/>
      <c r="AD425" s="64"/>
      <c r="AE425" s="64"/>
      <c r="AF425" s="64"/>
      <c r="AG425" s="64"/>
      <c r="AH425" s="64"/>
      <c r="AI425" s="64"/>
      <c r="AJ425" s="64"/>
      <c r="AK425" s="64"/>
      <c r="AL425" s="64"/>
      <c r="AM425" s="64"/>
      <c r="AN425" s="64"/>
      <c r="AO425" s="64"/>
      <c r="AP425" s="64"/>
      <c r="AQ425" s="64"/>
      <c r="AR425" s="64"/>
      <c r="AS425" s="64"/>
      <c r="AT425" s="64"/>
      <c r="AU425" s="64"/>
      <c r="AV425" s="64"/>
      <c r="AW425" s="64"/>
      <c r="AX425" s="64"/>
      <c r="AY425" s="64"/>
      <c r="AZ425" s="64"/>
      <c r="BA425" s="64"/>
      <c r="BB425" s="64"/>
      <c r="BF425" s="64"/>
      <c r="BG425" s="64"/>
      <c r="BH425" s="64"/>
      <c r="BI425" s="64"/>
      <c r="BJ425" s="64"/>
      <c r="BK425" s="64"/>
      <c r="BL425" s="64"/>
      <c r="BM425" s="68" t="s">
        <v>763</v>
      </c>
      <c r="BO425" s="64"/>
      <c r="BP425" s="64"/>
    </row>
    <row r="426" spans="1:68" hidden="1">
      <c r="A426" s="13"/>
      <c r="B426" s="1"/>
      <c r="C426" s="1"/>
      <c r="D426" s="24"/>
      <c r="E426" s="11"/>
      <c r="F426" s="11"/>
      <c r="G426" s="15"/>
      <c r="H426" s="11"/>
      <c r="I426" s="1"/>
      <c r="J426" s="1"/>
      <c r="K426" s="1"/>
      <c r="L426" s="1"/>
      <c r="M426" s="64"/>
      <c r="N426" s="64"/>
      <c r="O426" s="64"/>
      <c r="P426" s="64"/>
      <c r="Q426" s="64"/>
      <c r="R426" s="64"/>
      <c r="S426" s="64"/>
      <c r="T426" s="64"/>
      <c r="U426" s="64"/>
      <c r="V426" s="64"/>
      <c r="W426" s="64"/>
      <c r="X426" s="64"/>
      <c r="Y426" s="64"/>
      <c r="Z426" s="64"/>
      <c r="AA426" s="64"/>
      <c r="AB426" s="64"/>
      <c r="AC426" s="64"/>
      <c r="AD426" s="64"/>
      <c r="AE426" s="64"/>
      <c r="AF426" s="64"/>
      <c r="AG426" s="64"/>
      <c r="AH426" s="64"/>
      <c r="AI426" s="64"/>
      <c r="AJ426" s="64"/>
      <c r="AK426" s="64"/>
      <c r="AL426" s="64"/>
      <c r="AM426" s="64"/>
      <c r="AN426" s="64"/>
      <c r="AO426" s="64"/>
      <c r="AP426" s="64"/>
      <c r="AQ426" s="64"/>
      <c r="AR426" s="64"/>
      <c r="AS426" s="64"/>
      <c r="AT426" s="64"/>
      <c r="AU426" s="64"/>
      <c r="AV426" s="64"/>
      <c r="AW426" s="64"/>
      <c r="AX426" s="64"/>
      <c r="AY426" s="64"/>
      <c r="AZ426" s="64"/>
      <c r="BA426" s="64"/>
      <c r="BB426" s="64"/>
      <c r="BF426" s="64"/>
      <c r="BG426" s="64"/>
      <c r="BH426" s="64"/>
      <c r="BI426" s="64"/>
      <c r="BJ426" s="64"/>
      <c r="BK426" s="64"/>
      <c r="BL426" s="64"/>
      <c r="BM426" s="68" t="s">
        <v>764</v>
      </c>
      <c r="BO426" s="64"/>
      <c r="BP426" s="64"/>
    </row>
    <row r="427" spans="1:68" hidden="1">
      <c r="A427" s="13"/>
      <c r="B427" s="1"/>
      <c r="C427" s="1"/>
      <c r="D427" s="24"/>
      <c r="E427" s="11"/>
      <c r="F427" s="11"/>
      <c r="G427" s="15"/>
      <c r="H427" s="11"/>
      <c r="I427" s="1"/>
      <c r="J427" s="1"/>
      <c r="K427" s="1"/>
      <c r="L427" s="1"/>
      <c r="M427" s="64"/>
      <c r="N427" s="64"/>
      <c r="O427" s="64"/>
      <c r="P427" s="64"/>
      <c r="Q427" s="64"/>
      <c r="R427" s="64"/>
      <c r="S427" s="64"/>
      <c r="T427" s="64"/>
      <c r="U427" s="64"/>
      <c r="V427" s="64"/>
      <c r="W427" s="64"/>
      <c r="X427" s="64"/>
      <c r="Y427" s="64"/>
      <c r="Z427" s="64"/>
      <c r="AA427" s="64"/>
      <c r="AB427" s="64"/>
      <c r="AC427" s="64"/>
      <c r="AD427" s="64"/>
      <c r="AE427" s="64"/>
      <c r="AF427" s="64"/>
      <c r="AG427" s="64"/>
      <c r="AH427" s="64"/>
      <c r="AI427" s="64"/>
      <c r="AJ427" s="64"/>
      <c r="AK427" s="64"/>
      <c r="AL427" s="64"/>
      <c r="AM427" s="64"/>
      <c r="AN427" s="64"/>
      <c r="AO427" s="64"/>
      <c r="AP427" s="64"/>
      <c r="AQ427" s="64"/>
      <c r="AR427" s="64"/>
      <c r="AS427" s="64"/>
      <c r="AT427" s="64"/>
      <c r="AU427" s="64"/>
      <c r="AV427" s="64"/>
      <c r="AW427" s="64"/>
      <c r="AX427" s="64"/>
      <c r="AY427" s="64"/>
      <c r="AZ427" s="64"/>
      <c r="BA427" s="64"/>
      <c r="BB427" s="64"/>
      <c r="BF427" s="64"/>
      <c r="BG427" s="64"/>
      <c r="BH427" s="64"/>
      <c r="BI427" s="64"/>
      <c r="BJ427" s="64"/>
      <c r="BK427" s="64"/>
      <c r="BL427" s="64"/>
      <c r="BM427" s="68" t="s">
        <v>765</v>
      </c>
      <c r="BO427" s="64"/>
      <c r="BP427" s="64"/>
    </row>
    <row r="428" spans="1:68" hidden="1">
      <c r="A428" s="13"/>
      <c r="B428" s="1"/>
      <c r="C428" s="1"/>
      <c r="D428" s="24"/>
      <c r="E428" s="11"/>
      <c r="F428" s="11"/>
      <c r="G428" s="15"/>
      <c r="H428" s="11"/>
      <c r="I428" s="1"/>
      <c r="J428" s="1"/>
      <c r="K428" s="1"/>
      <c r="L428" s="1"/>
      <c r="M428" s="64"/>
      <c r="N428" s="64"/>
      <c r="O428" s="64"/>
      <c r="P428" s="64"/>
      <c r="Q428" s="64"/>
      <c r="R428" s="64"/>
      <c r="S428" s="64"/>
      <c r="T428" s="64"/>
      <c r="U428" s="64"/>
      <c r="V428" s="64"/>
      <c r="W428" s="64"/>
      <c r="X428" s="64"/>
      <c r="Y428" s="64"/>
      <c r="Z428" s="64"/>
      <c r="AA428" s="64"/>
      <c r="AB428" s="64"/>
      <c r="AC428" s="64"/>
      <c r="AD428" s="64"/>
      <c r="AE428" s="64"/>
      <c r="AF428" s="64"/>
      <c r="AG428" s="64"/>
      <c r="AH428" s="64"/>
      <c r="AI428" s="64"/>
      <c r="AJ428" s="64"/>
      <c r="AK428" s="64"/>
      <c r="AL428" s="64"/>
      <c r="AM428" s="64"/>
      <c r="AN428" s="64"/>
      <c r="AO428" s="64"/>
      <c r="AP428" s="64"/>
      <c r="AQ428" s="64"/>
      <c r="AR428" s="64"/>
      <c r="AS428" s="64"/>
      <c r="AT428" s="64"/>
      <c r="AU428" s="64"/>
      <c r="AV428" s="64"/>
      <c r="AW428" s="64"/>
      <c r="AX428" s="64"/>
      <c r="AY428" s="64"/>
      <c r="AZ428" s="64"/>
      <c r="BA428" s="64"/>
      <c r="BB428" s="64"/>
      <c r="BF428" s="64"/>
      <c r="BG428" s="64"/>
      <c r="BH428" s="64"/>
      <c r="BI428" s="64"/>
      <c r="BJ428" s="64"/>
      <c r="BK428" s="64"/>
      <c r="BL428" s="64"/>
      <c r="BM428" s="68" t="s">
        <v>766</v>
      </c>
      <c r="BO428" s="64"/>
      <c r="BP428" s="64"/>
    </row>
    <row r="429" spans="1:68" hidden="1">
      <c r="A429" s="13"/>
      <c r="B429" s="1"/>
      <c r="C429" s="1"/>
      <c r="D429" s="24"/>
      <c r="E429" s="11"/>
      <c r="F429" s="11"/>
      <c r="G429" s="15"/>
      <c r="H429" s="11"/>
      <c r="I429" s="1"/>
      <c r="J429" s="1"/>
      <c r="K429" s="1"/>
      <c r="L429" s="1"/>
      <c r="M429" s="64"/>
      <c r="N429" s="64"/>
      <c r="O429" s="64"/>
      <c r="P429" s="64"/>
      <c r="Q429" s="64"/>
      <c r="R429" s="64"/>
      <c r="S429" s="64"/>
      <c r="T429" s="64"/>
      <c r="U429" s="64"/>
      <c r="V429" s="64"/>
      <c r="W429" s="64"/>
      <c r="X429" s="64"/>
      <c r="Y429" s="64"/>
      <c r="Z429" s="64"/>
      <c r="AA429" s="64"/>
      <c r="AB429" s="64"/>
      <c r="AC429" s="64"/>
      <c r="AD429" s="64"/>
      <c r="AE429" s="64"/>
      <c r="AF429" s="64"/>
      <c r="AG429" s="64"/>
      <c r="AH429" s="64"/>
      <c r="AI429" s="64"/>
      <c r="AJ429" s="64"/>
      <c r="AK429" s="64"/>
      <c r="AL429" s="64"/>
      <c r="AM429" s="64"/>
      <c r="AN429" s="64"/>
      <c r="AO429" s="64"/>
      <c r="AP429" s="64"/>
      <c r="AQ429" s="64"/>
      <c r="AR429" s="64"/>
      <c r="AS429" s="64"/>
      <c r="AT429" s="64"/>
      <c r="AU429" s="64"/>
      <c r="AV429" s="64"/>
      <c r="AW429" s="64"/>
      <c r="AX429" s="64"/>
      <c r="AY429" s="64"/>
      <c r="AZ429" s="64"/>
      <c r="BA429" s="64"/>
      <c r="BB429" s="64"/>
      <c r="BF429" s="64"/>
      <c r="BG429" s="64"/>
      <c r="BH429" s="64"/>
      <c r="BI429" s="64"/>
      <c r="BJ429" s="64"/>
      <c r="BK429" s="64"/>
      <c r="BL429" s="64"/>
      <c r="BM429" s="68" t="s">
        <v>767</v>
      </c>
      <c r="BO429" s="64"/>
      <c r="BP429" s="64"/>
    </row>
    <row r="430" spans="1:68" hidden="1">
      <c r="A430" s="13"/>
      <c r="B430" s="1"/>
      <c r="C430" s="1"/>
      <c r="D430" s="24"/>
      <c r="E430" s="11"/>
      <c r="F430" s="11"/>
      <c r="G430" s="15"/>
      <c r="H430" s="11"/>
      <c r="I430" s="1"/>
      <c r="J430" s="1"/>
      <c r="K430" s="1"/>
      <c r="L430" s="1"/>
      <c r="M430" s="64"/>
      <c r="N430" s="64"/>
      <c r="O430" s="64"/>
      <c r="P430" s="64"/>
      <c r="Q430" s="64"/>
      <c r="R430" s="64"/>
      <c r="S430" s="64"/>
      <c r="T430" s="64"/>
      <c r="U430" s="64"/>
      <c r="V430" s="64"/>
      <c r="W430" s="64"/>
      <c r="X430" s="64"/>
      <c r="Y430" s="64"/>
      <c r="Z430" s="64"/>
      <c r="AA430" s="64"/>
      <c r="AB430" s="64"/>
      <c r="AC430" s="64"/>
      <c r="AD430" s="64"/>
      <c r="AE430" s="64"/>
      <c r="AF430" s="64"/>
      <c r="AG430" s="64"/>
      <c r="AH430" s="64"/>
      <c r="AI430" s="64"/>
      <c r="AJ430" s="64"/>
      <c r="AK430" s="64"/>
      <c r="AL430" s="64"/>
      <c r="AM430" s="64"/>
      <c r="AN430" s="64"/>
      <c r="AO430" s="64"/>
      <c r="AP430" s="64"/>
      <c r="AQ430" s="64"/>
      <c r="AR430" s="64"/>
      <c r="AS430" s="64"/>
      <c r="AT430" s="64"/>
      <c r="AU430" s="64"/>
      <c r="AV430" s="64"/>
      <c r="AW430" s="64"/>
      <c r="AX430" s="64"/>
      <c r="AY430" s="64"/>
      <c r="AZ430" s="64"/>
      <c r="BA430" s="64"/>
      <c r="BB430" s="64"/>
      <c r="BF430" s="64"/>
      <c r="BG430" s="64"/>
      <c r="BH430" s="64"/>
      <c r="BI430" s="64"/>
      <c r="BJ430" s="64"/>
      <c r="BK430" s="64"/>
      <c r="BL430" s="64"/>
      <c r="BM430" s="68" t="s">
        <v>768</v>
      </c>
      <c r="BO430" s="64"/>
      <c r="BP430" s="64"/>
    </row>
    <row r="431" spans="1:68" hidden="1">
      <c r="A431" s="13"/>
      <c r="B431" s="1"/>
      <c r="C431" s="1"/>
      <c r="D431" s="24"/>
      <c r="E431" s="11"/>
      <c r="F431" s="11"/>
      <c r="G431" s="15"/>
      <c r="H431" s="11"/>
      <c r="I431" s="1"/>
      <c r="J431" s="1"/>
      <c r="K431" s="1"/>
      <c r="L431" s="1"/>
      <c r="M431" s="64"/>
      <c r="N431" s="64"/>
      <c r="O431" s="64"/>
      <c r="P431" s="64"/>
      <c r="Q431" s="64"/>
      <c r="R431" s="64"/>
      <c r="S431" s="64"/>
      <c r="T431" s="64"/>
      <c r="U431" s="64"/>
      <c r="V431" s="64"/>
      <c r="W431" s="64"/>
      <c r="X431" s="64"/>
      <c r="Y431" s="64"/>
      <c r="Z431" s="64"/>
      <c r="AA431" s="64"/>
      <c r="AB431" s="64"/>
      <c r="AC431" s="64"/>
      <c r="AD431" s="64"/>
      <c r="AE431" s="64"/>
      <c r="AF431" s="64"/>
      <c r="AG431" s="64"/>
      <c r="AH431" s="64"/>
      <c r="AI431" s="64"/>
      <c r="AJ431" s="64"/>
      <c r="AK431" s="64"/>
      <c r="AL431" s="64"/>
      <c r="AM431" s="64"/>
      <c r="AN431" s="64"/>
      <c r="AO431" s="64"/>
      <c r="AP431" s="64"/>
      <c r="AQ431" s="64"/>
      <c r="AR431" s="64"/>
      <c r="AS431" s="64"/>
      <c r="AT431" s="64"/>
      <c r="AU431" s="64"/>
      <c r="AV431" s="64"/>
      <c r="AW431" s="64"/>
      <c r="AX431" s="64"/>
      <c r="AY431" s="64"/>
      <c r="AZ431" s="64"/>
      <c r="BA431" s="64"/>
      <c r="BB431" s="64"/>
      <c r="BF431" s="64"/>
      <c r="BG431" s="64"/>
      <c r="BH431" s="64"/>
      <c r="BI431" s="64"/>
      <c r="BJ431" s="64"/>
      <c r="BK431" s="64"/>
      <c r="BL431" s="64"/>
      <c r="BM431" s="68" t="s">
        <v>769</v>
      </c>
      <c r="BO431" s="64"/>
      <c r="BP431" s="64"/>
    </row>
    <row r="432" spans="1:68" hidden="1">
      <c r="A432" s="13"/>
      <c r="B432" s="1"/>
      <c r="C432" s="1"/>
      <c r="D432" s="24"/>
      <c r="E432" s="11"/>
      <c r="F432" s="11"/>
      <c r="G432" s="15"/>
      <c r="H432" s="11"/>
      <c r="I432" s="1"/>
      <c r="J432" s="1"/>
      <c r="K432" s="1"/>
      <c r="L432" s="1"/>
      <c r="M432" s="64"/>
      <c r="N432" s="64"/>
      <c r="O432" s="64"/>
      <c r="P432" s="64"/>
      <c r="Q432" s="64"/>
      <c r="R432" s="64"/>
      <c r="S432" s="64"/>
      <c r="T432" s="64"/>
      <c r="U432" s="64"/>
      <c r="V432" s="64"/>
      <c r="W432" s="64"/>
      <c r="X432" s="64"/>
      <c r="Y432" s="64"/>
      <c r="Z432" s="64"/>
      <c r="AA432" s="64"/>
      <c r="AB432" s="64"/>
      <c r="AC432" s="64"/>
      <c r="AD432" s="64"/>
      <c r="AE432" s="64"/>
      <c r="AF432" s="64"/>
      <c r="AG432" s="64"/>
      <c r="AH432" s="64"/>
      <c r="AI432" s="64"/>
      <c r="AJ432" s="64"/>
      <c r="AK432" s="64"/>
      <c r="AL432" s="64"/>
      <c r="AM432" s="64"/>
      <c r="AN432" s="64"/>
      <c r="AO432" s="64"/>
      <c r="AP432" s="64"/>
      <c r="AQ432" s="64"/>
      <c r="AR432" s="64"/>
      <c r="AS432" s="64"/>
      <c r="AT432" s="64"/>
      <c r="AU432" s="64"/>
      <c r="AV432" s="64"/>
      <c r="AW432" s="64"/>
      <c r="AX432" s="64"/>
      <c r="AY432" s="64"/>
      <c r="AZ432" s="64"/>
      <c r="BA432" s="64"/>
      <c r="BB432" s="64"/>
      <c r="BF432" s="64"/>
      <c r="BG432" s="64"/>
      <c r="BH432" s="64"/>
      <c r="BI432" s="64"/>
      <c r="BJ432" s="64"/>
      <c r="BK432" s="64"/>
      <c r="BL432" s="64"/>
      <c r="BM432" s="68" t="s">
        <v>770</v>
      </c>
      <c r="BO432" s="64"/>
      <c r="BP432" s="64"/>
    </row>
    <row r="433" spans="1:68" hidden="1">
      <c r="A433" s="13"/>
      <c r="B433" s="1"/>
      <c r="C433" s="1"/>
      <c r="D433" s="24"/>
      <c r="E433" s="11"/>
      <c r="F433" s="11"/>
      <c r="G433" s="15"/>
      <c r="H433" s="11"/>
      <c r="I433" s="1"/>
      <c r="J433" s="1"/>
      <c r="K433" s="1"/>
      <c r="L433" s="1"/>
      <c r="M433" s="64"/>
      <c r="N433" s="64"/>
      <c r="O433" s="64"/>
      <c r="P433" s="64"/>
      <c r="Q433" s="64"/>
      <c r="R433" s="64"/>
      <c r="S433" s="64"/>
      <c r="T433" s="64"/>
      <c r="U433" s="64"/>
      <c r="V433" s="64"/>
      <c r="W433" s="64"/>
      <c r="X433" s="64"/>
      <c r="Y433" s="64"/>
      <c r="Z433" s="64"/>
      <c r="AA433" s="64"/>
      <c r="AB433" s="64"/>
      <c r="AC433" s="64"/>
      <c r="AD433" s="64"/>
      <c r="AE433" s="64"/>
      <c r="AF433" s="64"/>
      <c r="AG433" s="64"/>
      <c r="AH433" s="64"/>
      <c r="AI433" s="64"/>
      <c r="AJ433" s="64"/>
      <c r="AK433" s="64"/>
      <c r="AL433" s="64"/>
      <c r="AM433" s="64"/>
      <c r="AN433" s="64"/>
      <c r="AO433" s="64"/>
      <c r="AP433" s="64"/>
      <c r="AQ433" s="64"/>
      <c r="AR433" s="64"/>
      <c r="AS433" s="64"/>
      <c r="AT433" s="64"/>
      <c r="AU433" s="64"/>
      <c r="AV433" s="64"/>
      <c r="AW433" s="64"/>
      <c r="AX433" s="64"/>
      <c r="AY433" s="64"/>
      <c r="AZ433" s="64"/>
      <c r="BA433" s="64"/>
      <c r="BB433" s="64"/>
      <c r="BF433" s="64"/>
      <c r="BG433" s="64"/>
      <c r="BH433" s="64"/>
      <c r="BI433" s="64"/>
      <c r="BJ433" s="64"/>
      <c r="BK433" s="64"/>
      <c r="BL433" s="64"/>
      <c r="BM433" s="68" t="s">
        <v>771</v>
      </c>
      <c r="BO433" s="64"/>
      <c r="BP433" s="64"/>
    </row>
    <row r="434" spans="1:68" hidden="1">
      <c r="A434" s="13"/>
      <c r="B434" s="1"/>
      <c r="C434" s="1"/>
      <c r="D434" s="24"/>
      <c r="E434" s="11"/>
      <c r="F434" s="11"/>
      <c r="G434" s="15"/>
      <c r="H434" s="11"/>
      <c r="I434" s="1"/>
      <c r="J434" s="1"/>
      <c r="K434" s="1"/>
      <c r="L434" s="1"/>
      <c r="M434" s="64"/>
      <c r="N434" s="64"/>
      <c r="O434" s="64"/>
      <c r="P434" s="64"/>
      <c r="Q434" s="64"/>
      <c r="R434" s="64"/>
      <c r="S434" s="64"/>
      <c r="T434" s="64"/>
      <c r="U434" s="64"/>
      <c r="V434" s="64"/>
      <c r="W434" s="64"/>
      <c r="X434" s="64"/>
      <c r="Y434" s="64"/>
      <c r="Z434" s="64"/>
      <c r="AA434" s="64"/>
      <c r="AB434" s="64"/>
      <c r="AC434" s="64"/>
      <c r="AD434" s="64"/>
      <c r="AE434" s="64"/>
      <c r="AF434" s="64"/>
      <c r="AG434" s="64"/>
      <c r="AH434" s="64"/>
      <c r="AI434" s="64"/>
      <c r="AJ434" s="64"/>
      <c r="AK434" s="64"/>
      <c r="AL434" s="64"/>
      <c r="AM434" s="64"/>
      <c r="AN434" s="64"/>
      <c r="AO434" s="64"/>
      <c r="AP434" s="64"/>
      <c r="AQ434" s="64"/>
      <c r="AR434" s="64"/>
      <c r="AS434" s="64"/>
      <c r="AT434" s="64"/>
      <c r="AU434" s="64"/>
      <c r="AV434" s="64"/>
      <c r="AW434" s="64"/>
      <c r="AX434" s="64"/>
      <c r="AY434" s="64"/>
      <c r="AZ434" s="64"/>
      <c r="BA434" s="64"/>
      <c r="BB434" s="64"/>
      <c r="BF434" s="64"/>
      <c r="BG434" s="64"/>
      <c r="BH434" s="64"/>
      <c r="BI434" s="64"/>
      <c r="BJ434" s="64"/>
      <c r="BK434" s="64"/>
      <c r="BL434" s="64"/>
      <c r="BM434" s="68" t="s">
        <v>772</v>
      </c>
      <c r="BO434" s="64"/>
      <c r="BP434" s="64"/>
    </row>
    <row r="435" spans="1:68" hidden="1">
      <c r="A435" s="13"/>
      <c r="B435" s="1"/>
      <c r="C435" s="1"/>
      <c r="D435" s="24"/>
      <c r="E435" s="11"/>
      <c r="F435" s="11"/>
      <c r="G435" s="15"/>
      <c r="H435" s="11"/>
      <c r="I435" s="1"/>
      <c r="J435" s="1"/>
      <c r="K435" s="1"/>
      <c r="L435" s="1"/>
      <c r="M435" s="64"/>
      <c r="N435" s="64"/>
      <c r="O435" s="64"/>
      <c r="P435" s="64"/>
      <c r="Q435" s="64"/>
      <c r="R435" s="64"/>
      <c r="S435" s="64"/>
      <c r="T435" s="64"/>
      <c r="U435" s="64"/>
      <c r="V435" s="64"/>
      <c r="W435" s="64"/>
      <c r="X435" s="64"/>
      <c r="Y435" s="64"/>
      <c r="Z435" s="64"/>
      <c r="AA435" s="64"/>
      <c r="AB435" s="64"/>
      <c r="AC435" s="64"/>
      <c r="AD435" s="64"/>
      <c r="AE435" s="64"/>
      <c r="AF435" s="64"/>
      <c r="AG435" s="64"/>
      <c r="AH435" s="64"/>
      <c r="AI435" s="64"/>
      <c r="AJ435" s="64"/>
      <c r="AK435" s="64"/>
      <c r="AL435" s="64"/>
      <c r="AM435" s="64"/>
      <c r="AN435" s="64"/>
      <c r="AO435" s="64"/>
      <c r="AP435" s="64"/>
      <c r="AQ435" s="64"/>
      <c r="AR435" s="64"/>
      <c r="AS435" s="64"/>
      <c r="AT435" s="64"/>
      <c r="AU435" s="64"/>
      <c r="AV435" s="64"/>
      <c r="AW435" s="64"/>
      <c r="AX435" s="64"/>
      <c r="AY435" s="64"/>
      <c r="AZ435" s="64"/>
      <c r="BA435" s="64"/>
      <c r="BB435" s="64"/>
      <c r="BF435" s="64"/>
      <c r="BG435" s="64"/>
      <c r="BH435" s="64"/>
      <c r="BI435" s="64"/>
      <c r="BJ435" s="64"/>
      <c r="BK435" s="64"/>
      <c r="BL435" s="64"/>
      <c r="BM435" s="68" t="s">
        <v>773</v>
      </c>
      <c r="BO435" s="64"/>
      <c r="BP435" s="64"/>
    </row>
    <row r="436" spans="1:68" hidden="1">
      <c r="A436" s="13"/>
      <c r="B436" s="1"/>
      <c r="C436" s="1"/>
      <c r="D436" s="24"/>
      <c r="E436" s="11"/>
      <c r="F436" s="11"/>
      <c r="G436" s="15"/>
      <c r="H436" s="11"/>
      <c r="I436" s="1"/>
      <c r="J436" s="1"/>
      <c r="K436" s="1"/>
      <c r="L436" s="1"/>
      <c r="M436" s="64"/>
      <c r="N436" s="64"/>
      <c r="O436" s="64"/>
      <c r="P436" s="64"/>
      <c r="Q436" s="64"/>
      <c r="R436" s="64"/>
      <c r="S436" s="64"/>
      <c r="T436" s="64"/>
      <c r="U436" s="64"/>
      <c r="V436" s="64"/>
      <c r="W436" s="64"/>
      <c r="X436" s="64"/>
      <c r="Y436" s="64"/>
      <c r="Z436" s="64"/>
      <c r="AA436" s="64"/>
      <c r="AB436" s="64"/>
      <c r="AC436" s="64"/>
      <c r="AD436" s="64"/>
      <c r="AE436" s="64"/>
      <c r="AF436" s="64"/>
      <c r="AG436" s="64"/>
      <c r="AH436" s="64"/>
      <c r="AI436" s="64"/>
      <c r="AJ436" s="64"/>
      <c r="AK436" s="64"/>
      <c r="AL436" s="64"/>
      <c r="AM436" s="64"/>
      <c r="AN436" s="64"/>
      <c r="AO436" s="64"/>
      <c r="AP436" s="64"/>
      <c r="AQ436" s="64"/>
      <c r="AR436" s="64"/>
      <c r="AS436" s="64"/>
      <c r="AT436" s="64"/>
      <c r="AU436" s="64"/>
      <c r="AV436" s="64"/>
      <c r="AW436" s="64"/>
      <c r="AX436" s="64"/>
      <c r="AY436" s="64"/>
      <c r="AZ436" s="64"/>
      <c r="BA436" s="64"/>
      <c r="BB436" s="64"/>
      <c r="BF436" s="64"/>
      <c r="BG436" s="64"/>
      <c r="BH436" s="64"/>
      <c r="BI436" s="64"/>
      <c r="BJ436" s="64"/>
      <c r="BK436" s="64"/>
      <c r="BL436" s="64"/>
      <c r="BM436" s="68" t="s">
        <v>774</v>
      </c>
      <c r="BO436" s="64"/>
      <c r="BP436" s="64"/>
    </row>
    <row r="437" spans="1:68" hidden="1">
      <c r="A437" s="13"/>
      <c r="B437" s="1"/>
      <c r="C437" s="1"/>
      <c r="D437" s="24"/>
      <c r="E437" s="11"/>
      <c r="F437" s="11"/>
      <c r="G437" s="15"/>
      <c r="H437" s="11"/>
      <c r="I437" s="1"/>
      <c r="J437" s="1"/>
      <c r="K437" s="1"/>
      <c r="L437" s="1"/>
      <c r="M437" s="64"/>
      <c r="N437" s="64"/>
      <c r="O437" s="64"/>
      <c r="P437" s="64"/>
      <c r="Q437" s="64"/>
      <c r="R437" s="64"/>
      <c r="S437" s="64"/>
      <c r="T437" s="64"/>
      <c r="U437" s="64"/>
      <c r="V437" s="64"/>
      <c r="W437" s="64"/>
      <c r="X437" s="64"/>
      <c r="Y437" s="64"/>
      <c r="Z437" s="64"/>
      <c r="AA437" s="64"/>
      <c r="AB437" s="64"/>
      <c r="AC437" s="64"/>
      <c r="AD437" s="64"/>
      <c r="AE437" s="64"/>
      <c r="AF437" s="64"/>
      <c r="AG437" s="64"/>
      <c r="AH437" s="64"/>
      <c r="AI437" s="64"/>
      <c r="AJ437" s="64"/>
      <c r="AK437" s="64"/>
      <c r="AL437" s="64"/>
      <c r="AM437" s="64"/>
      <c r="AN437" s="64"/>
      <c r="AO437" s="64"/>
      <c r="AP437" s="64"/>
      <c r="AQ437" s="64"/>
      <c r="AR437" s="64"/>
      <c r="AS437" s="64"/>
      <c r="AT437" s="64"/>
      <c r="AU437" s="64"/>
      <c r="AV437" s="64"/>
      <c r="AW437" s="64"/>
      <c r="AX437" s="64"/>
      <c r="AY437" s="64"/>
      <c r="AZ437" s="64"/>
      <c r="BA437" s="64"/>
      <c r="BB437" s="64"/>
      <c r="BF437" s="64"/>
      <c r="BG437" s="64"/>
      <c r="BH437" s="64"/>
      <c r="BI437" s="64"/>
      <c r="BJ437" s="64"/>
      <c r="BK437" s="64"/>
      <c r="BL437" s="64"/>
      <c r="BM437" s="68" t="s">
        <v>775</v>
      </c>
      <c r="BO437" s="64"/>
      <c r="BP437" s="64"/>
    </row>
    <row r="438" spans="1:68" hidden="1">
      <c r="A438" s="13"/>
      <c r="B438" s="1"/>
      <c r="C438" s="1"/>
      <c r="D438" s="24"/>
      <c r="E438" s="11"/>
      <c r="F438" s="11"/>
      <c r="G438" s="15"/>
      <c r="H438" s="11"/>
      <c r="I438" s="1"/>
      <c r="J438" s="1"/>
      <c r="K438" s="1"/>
      <c r="L438" s="1"/>
      <c r="M438" s="64"/>
      <c r="N438" s="64"/>
      <c r="O438" s="64"/>
      <c r="P438" s="64"/>
      <c r="Q438" s="64"/>
      <c r="R438" s="64"/>
      <c r="S438" s="64"/>
      <c r="T438" s="64"/>
      <c r="U438" s="64"/>
      <c r="V438" s="64"/>
      <c r="W438" s="64"/>
      <c r="X438" s="64"/>
      <c r="Y438" s="64"/>
      <c r="Z438" s="64"/>
      <c r="AA438" s="64"/>
      <c r="AB438" s="64"/>
      <c r="AC438" s="64"/>
      <c r="AD438" s="64"/>
      <c r="AE438" s="64"/>
      <c r="AF438" s="64"/>
      <c r="AG438" s="64"/>
      <c r="AH438" s="64"/>
      <c r="AI438" s="64"/>
      <c r="AJ438" s="64"/>
      <c r="AK438" s="64"/>
      <c r="AL438" s="64"/>
      <c r="AM438" s="64"/>
      <c r="AN438" s="64"/>
      <c r="AO438" s="64"/>
      <c r="AP438" s="64"/>
      <c r="AQ438" s="64"/>
      <c r="AR438" s="64"/>
      <c r="AS438" s="64"/>
      <c r="AT438" s="64"/>
      <c r="AU438" s="64"/>
      <c r="AV438" s="64"/>
      <c r="AW438" s="64"/>
      <c r="AX438" s="64"/>
      <c r="AY438" s="64"/>
      <c r="AZ438" s="64"/>
      <c r="BA438" s="64"/>
      <c r="BB438" s="64"/>
      <c r="BF438" s="64"/>
      <c r="BG438" s="64"/>
      <c r="BH438" s="64"/>
      <c r="BI438" s="64"/>
      <c r="BJ438" s="64"/>
      <c r="BK438" s="64"/>
      <c r="BL438" s="64"/>
      <c r="BM438" s="68" t="s">
        <v>776</v>
      </c>
      <c r="BO438" s="64"/>
      <c r="BP438" s="64"/>
    </row>
    <row r="439" spans="1:68" hidden="1">
      <c r="A439" s="13"/>
      <c r="B439" s="1"/>
      <c r="C439" s="1"/>
      <c r="D439" s="24"/>
      <c r="E439" s="11"/>
      <c r="F439" s="11"/>
      <c r="G439" s="15"/>
      <c r="H439" s="11"/>
      <c r="I439" s="1"/>
      <c r="J439" s="1"/>
      <c r="K439" s="1"/>
      <c r="L439" s="1"/>
      <c r="M439" s="64"/>
      <c r="N439" s="64"/>
      <c r="O439" s="64"/>
      <c r="P439" s="64"/>
      <c r="Q439" s="64"/>
      <c r="R439" s="64"/>
      <c r="S439" s="64"/>
      <c r="T439" s="64"/>
      <c r="U439" s="64"/>
      <c r="V439" s="64"/>
      <c r="W439" s="64"/>
      <c r="X439" s="64"/>
      <c r="Y439" s="64"/>
      <c r="Z439" s="64"/>
      <c r="AA439" s="64"/>
      <c r="AB439" s="64"/>
      <c r="AC439" s="64"/>
      <c r="AD439" s="64"/>
      <c r="AE439" s="64"/>
      <c r="AF439" s="64"/>
      <c r="AG439" s="64"/>
      <c r="AH439" s="64"/>
      <c r="AI439" s="64"/>
      <c r="AJ439" s="64"/>
      <c r="AK439" s="64"/>
      <c r="AL439" s="64"/>
      <c r="AM439" s="64"/>
      <c r="AN439" s="64"/>
      <c r="AO439" s="64"/>
      <c r="AP439" s="64"/>
      <c r="AQ439" s="64"/>
      <c r="AR439" s="64"/>
      <c r="AS439" s="64"/>
      <c r="AT439" s="64"/>
      <c r="AU439" s="64"/>
      <c r="AV439" s="64"/>
      <c r="AW439" s="64"/>
      <c r="AX439" s="64"/>
      <c r="AY439" s="64"/>
      <c r="AZ439" s="64"/>
      <c r="BA439" s="64"/>
      <c r="BB439" s="64"/>
      <c r="BF439" s="64"/>
      <c r="BG439" s="64"/>
      <c r="BH439" s="64"/>
      <c r="BI439" s="64"/>
      <c r="BJ439" s="64"/>
      <c r="BK439" s="64"/>
      <c r="BL439" s="64"/>
      <c r="BM439" s="68" t="s">
        <v>777</v>
      </c>
      <c r="BO439" s="64"/>
      <c r="BP439" s="64"/>
    </row>
    <row r="440" spans="1:68" hidden="1">
      <c r="A440" s="13"/>
      <c r="B440" s="1"/>
      <c r="C440" s="1"/>
      <c r="D440" s="24"/>
      <c r="E440" s="11"/>
      <c r="F440" s="11"/>
      <c r="G440" s="15"/>
      <c r="H440" s="11"/>
      <c r="I440" s="1"/>
      <c r="J440" s="1"/>
      <c r="K440" s="1"/>
      <c r="L440" s="1"/>
      <c r="M440" s="64"/>
      <c r="N440" s="64"/>
      <c r="O440" s="64"/>
      <c r="P440" s="64"/>
      <c r="Q440" s="64"/>
      <c r="R440" s="64"/>
      <c r="S440" s="64"/>
      <c r="T440" s="64"/>
      <c r="U440" s="64"/>
      <c r="V440" s="64"/>
      <c r="W440" s="64"/>
      <c r="X440" s="64"/>
      <c r="Y440" s="64"/>
      <c r="Z440" s="64"/>
      <c r="AA440" s="64"/>
      <c r="AB440" s="64"/>
      <c r="AC440" s="64"/>
      <c r="AD440" s="64"/>
      <c r="AE440" s="64"/>
      <c r="AF440" s="64"/>
      <c r="AG440" s="64"/>
      <c r="AH440" s="64"/>
      <c r="AI440" s="64"/>
      <c r="AJ440" s="64"/>
      <c r="AK440" s="64"/>
      <c r="AL440" s="64"/>
      <c r="AM440" s="64"/>
      <c r="AN440" s="64"/>
      <c r="AO440" s="64"/>
      <c r="AP440" s="64"/>
      <c r="AQ440" s="64"/>
      <c r="AR440" s="64"/>
      <c r="AS440" s="64"/>
      <c r="AT440" s="64"/>
      <c r="AU440" s="64"/>
      <c r="AV440" s="64"/>
      <c r="AW440" s="64"/>
      <c r="AX440" s="64"/>
      <c r="AY440" s="64"/>
      <c r="AZ440" s="64"/>
      <c r="BA440" s="64"/>
      <c r="BB440" s="64"/>
      <c r="BF440" s="64"/>
      <c r="BG440" s="64"/>
      <c r="BH440" s="64"/>
      <c r="BI440" s="64"/>
      <c r="BJ440" s="64"/>
      <c r="BK440" s="64"/>
      <c r="BL440" s="64"/>
      <c r="BM440" s="68" t="s">
        <v>778</v>
      </c>
      <c r="BO440" s="64"/>
      <c r="BP440" s="64"/>
    </row>
    <row r="441" spans="1:68" hidden="1">
      <c r="A441" s="13"/>
      <c r="B441" s="1"/>
      <c r="C441" s="1"/>
      <c r="D441" s="24"/>
      <c r="E441" s="11"/>
      <c r="F441" s="11"/>
      <c r="G441" s="15"/>
      <c r="H441" s="11"/>
      <c r="I441" s="1"/>
      <c r="J441" s="1"/>
      <c r="K441" s="1"/>
      <c r="L441" s="1"/>
      <c r="M441" s="64"/>
      <c r="N441" s="64"/>
      <c r="O441" s="64"/>
      <c r="P441" s="64"/>
      <c r="Q441" s="64"/>
      <c r="R441" s="64"/>
      <c r="S441" s="64"/>
      <c r="T441" s="64"/>
      <c r="U441" s="64"/>
      <c r="V441" s="64"/>
      <c r="W441" s="64"/>
      <c r="X441" s="64"/>
      <c r="Y441" s="64"/>
      <c r="Z441" s="64"/>
      <c r="AA441" s="64"/>
      <c r="AB441" s="64"/>
      <c r="AC441" s="64"/>
      <c r="AD441" s="64"/>
      <c r="AE441" s="64"/>
      <c r="AF441" s="64"/>
      <c r="AG441" s="64"/>
      <c r="AH441" s="64"/>
      <c r="AI441" s="64"/>
      <c r="AJ441" s="64"/>
      <c r="AK441" s="64"/>
      <c r="AL441" s="64"/>
      <c r="AM441" s="64"/>
      <c r="AN441" s="64"/>
      <c r="AO441" s="64"/>
      <c r="AP441" s="64"/>
      <c r="AQ441" s="64"/>
      <c r="AR441" s="64"/>
      <c r="AS441" s="64"/>
      <c r="AT441" s="64"/>
      <c r="AU441" s="64"/>
      <c r="AV441" s="64"/>
      <c r="AW441" s="64"/>
      <c r="AX441" s="64"/>
      <c r="AY441" s="64"/>
      <c r="AZ441" s="64"/>
      <c r="BA441" s="64"/>
      <c r="BB441" s="64"/>
      <c r="BF441" s="64"/>
      <c r="BG441" s="64"/>
      <c r="BH441" s="64"/>
      <c r="BI441" s="64"/>
      <c r="BJ441" s="64"/>
      <c r="BK441" s="64"/>
      <c r="BL441" s="64"/>
      <c r="BM441" s="68" t="s">
        <v>779</v>
      </c>
      <c r="BO441" s="64"/>
      <c r="BP441" s="64"/>
    </row>
    <row r="442" spans="1:68" hidden="1">
      <c r="A442" s="13"/>
      <c r="B442" s="1"/>
      <c r="C442" s="1"/>
      <c r="D442" s="24"/>
      <c r="E442" s="11"/>
      <c r="F442" s="11"/>
      <c r="G442" s="15"/>
      <c r="H442" s="11"/>
      <c r="I442" s="1"/>
      <c r="J442" s="1"/>
      <c r="K442" s="1"/>
      <c r="L442" s="1"/>
      <c r="M442" s="64"/>
      <c r="N442" s="64"/>
      <c r="O442" s="64"/>
      <c r="P442" s="64"/>
      <c r="Q442" s="64"/>
      <c r="R442" s="64"/>
      <c r="S442" s="64"/>
      <c r="T442" s="64"/>
      <c r="U442" s="64"/>
      <c r="V442" s="64"/>
      <c r="W442" s="64"/>
      <c r="X442" s="64"/>
      <c r="Y442" s="64"/>
      <c r="Z442" s="64"/>
      <c r="AA442" s="64"/>
      <c r="AB442" s="64"/>
      <c r="AC442" s="64"/>
      <c r="AD442" s="64"/>
      <c r="AE442" s="64"/>
      <c r="AF442" s="64"/>
      <c r="AG442" s="64"/>
      <c r="AH442" s="64"/>
      <c r="AI442" s="64"/>
      <c r="AJ442" s="64"/>
      <c r="AK442" s="64"/>
      <c r="AL442" s="64"/>
      <c r="AM442" s="64"/>
      <c r="AN442" s="64"/>
      <c r="AO442" s="64"/>
      <c r="AP442" s="64"/>
      <c r="AQ442" s="64"/>
      <c r="AR442" s="64"/>
      <c r="AS442" s="64"/>
      <c r="AT442" s="64"/>
      <c r="AU442" s="64"/>
      <c r="AV442" s="64"/>
      <c r="AW442" s="64"/>
      <c r="AX442" s="64"/>
      <c r="AY442" s="64"/>
      <c r="AZ442" s="64"/>
      <c r="BA442" s="64"/>
      <c r="BB442" s="64"/>
      <c r="BF442" s="64"/>
      <c r="BG442" s="64"/>
      <c r="BH442" s="64"/>
      <c r="BI442" s="64"/>
      <c r="BJ442" s="64"/>
      <c r="BK442" s="64"/>
      <c r="BL442" s="64"/>
      <c r="BM442" s="68" t="s">
        <v>780</v>
      </c>
      <c r="BO442" s="64"/>
      <c r="BP442" s="64"/>
    </row>
    <row r="443" spans="1:68" hidden="1">
      <c r="A443" s="13"/>
      <c r="B443" s="1"/>
      <c r="C443" s="1"/>
      <c r="D443" s="24"/>
      <c r="E443" s="11"/>
      <c r="F443" s="11"/>
      <c r="G443" s="15"/>
      <c r="H443" s="11"/>
      <c r="I443" s="1"/>
      <c r="J443" s="1"/>
      <c r="K443" s="1"/>
      <c r="L443" s="1"/>
      <c r="M443" s="64"/>
      <c r="N443" s="64"/>
      <c r="O443" s="64"/>
      <c r="P443" s="64"/>
      <c r="Q443" s="64"/>
      <c r="R443" s="64"/>
      <c r="S443" s="64"/>
      <c r="T443" s="64"/>
      <c r="U443" s="64"/>
      <c r="V443" s="64"/>
      <c r="W443" s="64"/>
      <c r="X443" s="64"/>
      <c r="Y443" s="64"/>
      <c r="Z443" s="64"/>
      <c r="AA443" s="64"/>
      <c r="AB443" s="64"/>
      <c r="AC443" s="64"/>
      <c r="AD443" s="64"/>
      <c r="AE443" s="64"/>
      <c r="AF443" s="64"/>
      <c r="AG443" s="64"/>
      <c r="AH443" s="64"/>
      <c r="AI443" s="64"/>
      <c r="AJ443" s="64"/>
      <c r="AK443" s="64"/>
      <c r="AL443" s="64"/>
      <c r="AM443" s="64"/>
      <c r="AN443" s="64"/>
      <c r="AO443" s="64"/>
      <c r="AP443" s="64"/>
      <c r="AQ443" s="64"/>
      <c r="AR443" s="64"/>
      <c r="AS443" s="64"/>
      <c r="AT443" s="64"/>
      <c r="AU443" s="64"/>
      <c r="AV443" s="64"/>
      <c r="AW443" s="64"/>
      <c r="AX443" s="64"/>
      <c r="AY443" s="64"/>
      <c r="AZ443" s="64"/>
      <c r="BA443" s="64"/>
      <c r="BB443" s="64"/>
      <c r="BF443" s="64"/>
      <c r="BG443" s="64"/>
      <c r="BH443" s="64"/>
      <c r="BI443" s="64"/>
      <c r="BJ443" s="64"/>
      <c r="BK443" s="64"/>
      <c r="BL443" s="64"/>
      <c r="BM443" s="68" t="s">
        <v>781</v>
      </c>
      <c r="BO443" s="64"/>
      <c r="BP443" s="64"/>
    </row>
    <row r="444" spans="1:68" hidden="1">
      <c r="A444" s="13"/>
      <c r="B444" s="1"/>
      <c r="C444" s="1"/>
      <c r="D444" s="24"/>
      <c r="E444" s="11"/>
      <c r="F444" s="11"/>
      <c r="G444" s="15"/>
      <c r="H444" s="11"/>
      <c r="I444" s="1"/>
      <c r="J444" s="1"/>
      <c r="K444" s="1"/>
      <c r="L444" s="1"/>
      <c r="M444" s="64"/>
      <c r="N444" s="64"/>
      <c r="O444" s="64"/>
      <c r="P444" s="64"/>
      <c r="Q444" s="64"/>
      <c r="R444" s="64"/>
      <c r="S444" s="64"/>
      <c r="T444" s="64"/>
      <c r="U444" s="64"/>
      <c r="V444" s="64"/>
      <c r="W444" s="64"/>
      <c r="X444" s="64"/>
      <c r="Y444" s="64"/>
      <c r="Z444" s="64"/>
      <c r="AA444" s="64"/>
      <c r="AB444" s="64"/>
      <c r="AC444" s="64"/>
      <c r="AD444" s="64"/>
      <c r="AE444" s="64"/>
      <c r="AF444" s="64"/>
      <c r="AG444" s="64"/>
      <c r="AH444" s="64"/>
      <c r="AI444" s="64"/>
      <c r="AJ444" s="64"/>
      <c r="AK444" s="64"/>
      <c r="AL444" s="64"/>
      <c r="AM444" s="64"/>
      <c r="AN444" s="64"/>
      <c r="AO444" s="64"/>
      <c r="AP444" s="64"/>
      <c r="AQ444" s="64"/>
      <c r="AR444" s="64"/>
      <c r="AS444" s="64"/>
      <c r="AT444" s="64"/>
      <c r="AU444" s="64"/>
      <c r="AV444" s="64"/>
      <c r="AW444" s="64"/>
      <c r="AX444" s="64"/>
      <c r="AY444" s="64"/>
      <c r="AZ444" s="64"/>
      <c r="BA444" s="64"/>
      <c r="BB444" s="64"/>
      <c r="BF444" s="64"/>
      <c r="BG444" s="64"/>
      <c r="BH444" s="64"/>
      <c r="BI444" s="64"/>
      <c r="BJ444" s="64"/>
      <c r="BK444" s="64"/>
      <c r="BL444" s="64"/>
      <c r="BM444" s="68" t="s">
        <v>782</v>
      </c>
      <c r="BO444" s="64"/>
      <c r="BP444" s="64"/>
    </row>
    <row r="445" spans="1:68" hidden="1">
      <c r="A445" s="13"/>
      <c r="B445" s="1"/>
      <c r="C445" s="1"/>
      <c r="D445" s="24"/>
      <c r="E445" s="11"/>
      <c r="F445" s="11"/>
      <c r="G445" s="15"/>
      <c r="H445" s="11"/>
      <c r="I445" s="1"/>
      <c r="J445" s="1"/>
      <c r="K445" s="1"/>
      <c r="L445" s="1"/>
      <c r="M445" s="64"/>
      <c r="N445" s="64"/>
      <c r="O445" s="64"/>
      <c r="P445" s="64"/>
      <c r="Q445" s="64"/>
      <c r="R445" s="64"/>
      <c r="S445" s="64"/>
      <c r="T445" s="64"/>
      <c r="U445" s="64"/>
      <c r="V445" s="64"/>
      <c r="W445" s="64"/>
      <c r="X445" s="64"/>
      <c r="Y445" s="64"/>
      <c r="Z445" s="64"/>
      <c r="AA445" s="64"/>
      <c r="AB445" s="64"/>
      <c r="AC445" s="64"/>
      <c r="AD445" s="64"/>
      <c r="AE445" s="64"/>
      <c r="AF445" s="64"/>
      <c r="AG445" s="64"/>
      <c r="AH445" s="64"/>
      <c r="AI445" s="64"/>
      <c r="AJ445" s="64"/>
      <c r="AK445" s="64"/>
      <c r="AL445" s="64"/>
      <c r="AM445" s="64"/>
      <c r="AN445" s="64"/>
      <c r="AO445" s="64"/>
      <c r="AP445" s="64"/>
      <c r="AQ445" s="64"/>
      <c r="AR445" s="64"/>
      <c r="AS445" s="64"/>
      <c r="AT445" s="64"/>
      <c r="AU445" s="64"/>
      <c r="AV445" s="64"/>
      <c r="AW445" s="64"/>
      <c r="AX445" s="64"/>
      <c r="AY445" s="64"/>
      <c r="AZ445" s="64"/>
      <c r="BA445" s="64"/>
      <c r="BB445" s="64"/>
      <c r="BF445" s="64"/>
      <c r="BG445" s="64"/>
      <c r="BH445" s="64"/>
      <c r="BI445" s="64"/>
      <c r="BJ445" s="64"/>
      <c r="BK445" s="64"/>
      <c r="BL445" s="64"/>
      <c r="BM445" s="68" t="s">
        <v>783</v>
      </c>
      <c r="BO445" s="64"/>
      <c r="BP445" s="64"/>
    </row>
    <row r="446" spans="1:68" hidden="1">
      <c r="A446" s="13"/>
      <c r="B446" s="1"/>
      <c r="C446" s="1"/>
      <c r="D446" s="24"/>
      <c r="E446" s="11"/>
      <c r="F446" s="11"/>
      <c r="G446" s="15"/>
      <c r="H446" s="11"/>
      <c r="I446" s="1"/>
      <c r="J446" s="1"/>
      <c r="K446" s="1"/>
      <c r="L446" s="1"/>
      <c r="M446" s="64"/>
      <c r="N446" s="64"/>
      <c r="O446" s="64"/>
      <c r="P446" s="64"/>
      <c r="Q446" s="64"/>
      <c r="R446" s="64"/>
      <c r="S446" s="64"/>
      <c r="T446" s="64"/>
      <c r="U446" s="64"/>
      <c r="V446" s="64"/>
      <c r="W446" s="64"/>
      <c r="X446" s="64"/>
      <c r="Y446" s="64"/>
      <c r="Z446" s="64"/>
      <c r="AA446" s="64"/>
      <c r="AB446" s="64"/>
      <c r="AC446" s="64"/>
      <c r="AD446" s="64"/>
      <c r="AE446" s="64"/>
      <c r="AF446" s="64"/>
      <c r="AG446" s="64"/>
      <c r="AH446" s="64"/>
      <c r="AI446" s="64"/>
      <c r="AJ446" s="64"/>
      <c r="AK446" s="64"/>
      <c r="AL446" s="64"/>
      <c r="AM446" s="64"/>
      <c r="AN446" s="64"/>
      <c r="AO446" s="64"/>
      <c r="AP446" s="64"/>
      <c r="AQ446" s="64"/>
      <c r="AR446" s="64"/>
      <c r="AS446" s="64"/>
      <c r="AT446" s="64"/>
      <c r="AU446" s="64"/>
      <c r="AV446" s="64"/>
      <c r="AW446" s="64"/>
      <c r="AX446" s="64"/>
      <c r="AY446" s="64"/>
      <c r="AZ446" s="64"/>
      <c r="BA446" s="64"/>
      <c r="BB446" s="64"/>
      <c r="BF446" s="64"/>
      <c r="BG446" s="64"/>
      <c r="BH446" s="64"/>
      <c r="BI446" s="64"/>
      <c r="BJ446" s="64"/>
      <c r="BK446" s="64"/>
      <c r="BL446" s="64"/>
      <c r="BM446" s="68" t="s">
        <v>784</v>
      </c>
      <c r="BO446" s="64"/>
      <c r="BP446" s="64"/>
    </row>
    <row r="447" spans="1:68" hidden="1">
      <c r="A447" s="13"/>
      <c r="B447" s="1"/>
      <c r="C447" s="1"/>
      <c r="D447" s="24"/>
      <c r="E447" s="11"/>
      <c r="F447" s="11"/>
      <c r="G447" s="15"/>
      <c r="H447" s="11"/>
      <c r="I447" s="1"/>
      <c r="J447" s="1"/>
      <c r="K447" s="1"/>
      <c r="L447" s="1"/>
      <c r="M447" s="64"/>
      <c r="N447" s="64"/>
      <c r="O447" s="64"/>
      <c r="P447" s="64"/>
      <c r="Q447" s="64"/>
      <c r="R447" s="64"/>
      <c r="S447" s="64"/>
      <c r="T447" s="64"/>
      <c r="U447" s="64"/>
      <c r="V447" s="64"/>
      <c r="W447" s="64"/>
      <c r="X447" s="64"/>
      <c r="Y447" s="64"/>
      <c r="Z447" s="64"/>
      <c r="AA447" s="64"/>
      <c r="AB447" s="64"/>
      <c r="AC447" s="64"/>
      <c r="AD447" s="64"/>
      <c r="AE447" s="64"/>
      <c r="AF447" s="64"/>
      <c r="AG447" s="64"/>
      <c r="AH447" s="64"/>
      <c r="AI447" s="64"/>
      <c r="AJ447" s="64"/>
      <c r="AK447" s="64"/>
      <c r="AL447" s="64"/>
      <c r="AM447" s="64"/>
      <c r="AN447" s="64"/>
      <c r="AO447" s="64"/>
      <c r="AP447" s="64"/>
      <c r="AQ447" s="64"/>
      <c r="AR447" s="64"/>
      <c r="AS447" s="64"/>
      <c r="AT447" s="64"/>
      <c r="AU447" s="64"/>
      <c r="AV447" s="64"/>
      <c r="AW447" s="64"/>
      <c r="AX447" s="64"/>
      <c r="AY447" s="64"/>
      <c r="AZ447" s="64"/>
      <c r="BA447" s="64"/>
      <c r="BB447" s="64"/>
      <c r="BF447" s="64"/>
      <c r="BG447" s="64"/>
      <c r="BH447" s="64"/>
      <c r="BI447" s="64"/>
      <c r="BJ447" s="64"/>
      <c r="BK447" s="64"/>
      <c r="BL447" s="64"/>
      <c r="BM447" s="68" t="s">
        <v>785</v>
      </c>
      <c r="BO447" s="64"/>
      <c r="BP447" s="64"/>
    </row>
    <row r="448" spans="1:68" hidden="1">
      <c r="A448" s="13"/>
      <c r="B448" s="1"/>
      <c r="C448" s="1"/>
      <c r="D448" s="24"/>
      <c r="E448" s="11"/>
      <c r="F448" s="11"/>
      <c r="G448" s="15"/>
      <c r="H448" s="11"/>
      <c r="I448" s="1"/>
      <c r="J448" s="1"/>
      <c r="K448" s="1"/>
      <c r="L448" s="1"/>
      <c r="M448" s="64"/>
      <c r="N448" s="64"/>
      <c r="O448" s="64"/>
      <c r="P448" s="64"/>
      <c r="Q448" s="64"/>
      <c r="R448" s="64"/>
      <c r="S448" s="64"/>
      <c r="T448" s="64"/>
      <c r="U448" s="64"/>
      <c r="V448" s="64"/>
      <c r="W448" s="64"/>
      <c r="X448" s="64"/>
      <c r="Y448" s="64"/>
      <c r="Z448" s="64"/>
      <c r="AA448" s="64"/>
      <c r="AB448" s="64"/>
      <c r="AC448" s="64"/>
      <c r="AD448" s="64"/>
      <c r="AE448" s="64"/>
      <c r="AF448" s="64"/>
      <c r="AG448" s="64"/>
      <c r="AH448" s="64"/>
      <c r="AI448" s="64"/>
      <c r="AJ448" s="64"/>
      <c r="AK448" s="64"/>
      <c r="AL448" s="64"/>
      <c r="AM448" s="64"/>
      <c r="AN448" s="64"/>
      <c r="AO448" s="64"/>
      <c r="AP448" s="64"/>
      <c r="AQ448" s="64"/>
      <c r="AR448" s="64"/>
      <c r="AS448" s="64"/>
      <c r="AT448" s="64"/>
      <c r="AU448" s="64"/>
      <c r="AV448" s="64"/>
      <c r="AW448" s="64"/>
      <c r="AX448" s="64"/>
      <c r="AY448" s="64"/>
      <c r="AZ448" s="64"/>
      <c r="BA448" s="64"/>
      <c r="BB448" s="64"/>
      <c r="BF448" s="64"/>
      <c r="BG448" s="64"/>
      <c r="BH448" s="64"/>
      <c r="BI448" s="64"/>
      <c r="BJ448" s="64"/>
      <c r="BK448" s="64"/>
      <c r="BL448" s="64"/>
      <c r="BM448" s="68" t="s">
        <v>786</v>
      </c>
      <c r="BO448" s="64"/>
      <c r="BP448" s="64"/>
    </row>
    <row r="449" spans="1:68" hidden="1">
      <c r="A449" s="13"/>
      <c r="B449" s="1"/>
      <c r="C449" s="1"/>
      <c r="D449" s="24"/>
      <c r="E449" s="11"/>
      <c r="F449" s="11"/>
      <c r="G449" s="15"/>
      <c r="H449" s="11"/>
      <c r="I449" s="1"/>
      <c r="J449" s="1"/>
      <c r="K449" s="1"/>
      <c r="L449" s="1"/>
      <c r="M449" s="64"/>
      <c r="N449" s="64"/>
      <c r="O449" s="64"/>
      <c r="P449" s="64"/>
      <c r="Q449" s="64"/>
      <c r="R449" s="64"/>
      <c r="S449" s="64"/>
      <c r="T449" s="64"/>
      <c r="U449" s="64"/>
      <c r="V449" s="64"/>
      <c r="W449" s="64"/>
      <c r="X449" s="64"/>
      <c r="Y449" s="64"/>
      <c r="Z449" s="64"/>
      <c r="AA449" s="64"/>
      <c r="AB449" s="64"/>
      <c r="AC449" s="64"/>
      <c r="AD449" s="64"/>
      <c r="AE449" s="64"/>
      <c r="AF449" s="64"/>
      <c r="AG449" s="64"/>
      <c r="AH449" s="64"/>
      <c r="AI449" s="64"/>
      <c r="AJ449" s="64"/>
      <c r="AK449" s="64"/>
      <c r="AL449" s="64"/>
      <c r="AM449" s="64"/>
      <c r="AN449" s="64"/>
      <c r="AO449" s="64"/>
      <c r="AP449" s="64"/>
      <c r="AQ449" s="64"/>
      <c r="AR449" s="64"/>
      <c r="AS449" s="64"/>
      <c r="AT449" s="64"/>
      <c r="AU449" s="64"/>
      <c r="AV449" s="64"/>
      <c r="AW449" s="64"/>
      <c r="AX449" s="64"/>
      <c r="AY449" s="64"/>
      <c r="AZ449" s="64"/>
      <c r="BA449" s="64"/>
      <c r="BB449" s="64"/>
      <c r="BF449" s="64"/>
      <c r="BG449" s="64"/>
      <c r="BH449" s="64"/>
      <c r="BI449" s="64"/>
      <c r="BJ449" s="64"/>
      <c r="BK449" s="64"/>
      <c r="BL449" s="64"/>
      <c r="BM449" s="68" t="s">
        <v>787</v>
      </c>
      <c r="BO449" s="64"/>
      <c r="BP449" s="64"/>
    </row>
    <row r="450" spans="1:68" hidden="1">
      <c r="A450" s="13"/>
      <c r="B450" s="1"/>
      <c r="C450" s="1"/>
      <c r="D450" s="24"/>
      <c r="E450" s="11"/>
      <c r="F450" s="11"/>
      <c r="G450" s="15"/>
      <c r="H450" s="11"/>
      <c r="I450" s="1"/>
      <c r="J450" s="1"/>
      <c r="K450" s="1"/>
      <c r="L450" s="1"/>
      <c r="M450" s="64"/>
      <c r="N450" s="64"/>
      <c r="O450" s="64"/>
      <c r="P450" s="64"/>
      <c r="Q450" s="64"/>
      <c r="R450" s="64"/>
      <c r="S450" s="64"/>
      <c r="T450" s="64"/>
      <c r="U450" s="64"/>
      <c r="V450" s="64"/>
      <c r="W450" s="64"/>
      <c r="X450" s="64"/>
      <c r="Y450" s="64"/>
      <c r="Z450" s="64"/>
      <c r="AA450" s="64"/>
      <c r="AB450" s="64"/>
      <c r="AC450" s="64"/>
      <c r="AD450" s="64"/>
      <c r="AE450" s="64"/>
      <c r="AF450" s="64"/>
      <c r="AG450" s="64"/>
      <c r="AH450" s="64"/>
      <c r="AI450" s="64"/>
      <c r="AJ450" s="64"/>
      <c r="AK450" s="64"/>
      <c r="AL450" s="64"/>
      <c r="AM450" s="64"/>
      <c r="AN450" s="64"/>
      <c r="AO450" s="64"/>
      <c r="AP450" s="64"/>
      <c r="AQ450" s="64"/>
      <c r="AR450" s="64"/>
      <c r="AS450" s="64"/>
      <c r="AT450" s="64"/>
      <c r="AU450" s="64"/>
      <c r="AV450" s="64"/>
      <c r="AW450" s="64"/>
      <c r="AX450" s="64"/>
      <c r="AY450" s="64"/>
      <c r="AZ450" s="64"/>
      <c r="BA450" s="64"/>
      <c r="BB450" s="64"/>
      <c r="BF450" s="64"/>
      <c r="BG450" s="64"/>
      <c r="BH450" s="64"/>
      <c r="BI450" s="64"/>
      <c r="BJ450" s="64"/>
      <c r="BK450" s="64"/>
      <c r="BL450" s="64"/>
      <c r="BM450" s="68" t="s">
        <v>788</v>
      </c>
      <c r="BO450" s="64"/>
      <c r="BP450" s="64"/>
    </row>
    <row r="451" spans="1:68" hidden="1">
      <c r="A451" s="13"/>
      <c r="B451" s="1"/>
      <c r="C451" s="1"/>
      <c r="D451" s="24"/>
      <c r="E451" s="11"/>
      <c r="F451" s="11"/>
      <c r="G451" s="15"/>
      <c r="H451" s="11"/>
      <c r="I451" s="1"/>
      <c r="J451" s="1"/>
      <c r="K451" s="1"/>
      <c r="L451" s="1"/>
      <c r="M451" s="64"/>
      <c r="N451" s="64"/>
      <c r="O451" s="64"/>
      <c r="P451" s="64"/>
      <c r="Q451" s="64"/>
      <c r="R451" s="64"/>
      <c r="S451" s="64"/>
      <c r="T451" s="64"/>
      <c r="U451" s="64"/>
      <c r="V451" s="64"/>
      <c r="W451" s="64"/>
      <c r="X451" s="64"/>
      <c r="Y451" s="64"/>
      <c r="Z451" s="64"/>
      <c r="AA451" s="64"/>
      <c r="AB451" s="64"/>
      <c r="AC451" s="64"/>
      <c r="AD451" s="64"/>
      <c r="AE451" s="64"/>
      <c r="AF451" s="64"/>
      <c r="AG451" s="64"/>
      <c r="AH451" s="64"/>
      <c r="AI451" s="64"/>
      <c r="AJ451" s="64"/>
      <c r="AK451" s="64"/>
      <c r="AL451" s="64"/>
      <c r="AM451" s="64"/>
      <c r="AN451" s="64"/>
      <c r="AO451" s="64"/>
      <c r="AP451" s="64"/>
      <c r="AQ451" s="64"/>
      <c r="AR451" s="64"/>
      <c r="AS451" s="64"/>
      <c r="AT451" s="64"/>
      <c r="AU451" s="64"/>
      <c r="AV451" s="64"/>
      <c r="AW451" s="64"/>
      <c r="AX451" s="64"/>
      <c r="AY451" s="64"/>
      <c r="AZ451" s="64"/>
      <c r="BA451" s="64"/>
      <c r="BB451" s="64"/>
      <c r="BF451" s="64"/>
      <c r="BG451" s="64"/>
      <c r="BH451" s="64"/>
      <c r="BI451" s="64"/>
      <c r="BJ451" s="64"/>
      <c r="BK451" s="64"/>
      <c r="BL451" s="64"/>
      <c r="BM451" s="68" t="s">
        <v>789</v>
      </c>
      <c r="BO451" s="64"/>
      <c r="BP451" s="64"/>
    </row>
    <row r="452" spans="1:68" hidden="1">
      <c r="A452" s="13"/>
      <c r="B452" s="1"/>
      <c r="C452" s="1"/>
      <c r="D452" s="24"/>
      <c r="E452" s="11"/>
      <c r="F452" s="11"/>
      <c r="G452" s="15"/>
      <c r="H452" s="11"/>
      <c r="I452" s="1"/>
      <c r="J452" s="1"/>
      <c r="K452" s="1"/>
      <c r="L452" s="1"/>
      <c r="M452" s="64"/>
      <c r="N452" s="64"/>
      <c r="O452" s="64"/>
      <c r="P452" s="64"/>
      <c r="Q452" s="64"/>
      <c r="R452" s="64"/>
      <c r="S452" s="64"/>
      <c r="T452" s="64"/>
      <c r="U452" s="64"/>
      <c r="V452" s="64"/>
      <c r="W452" s="64"/>
      <c r="X452" s="64"/>
      <c r="Y452" s="64"/>
      <c r="Z452" s="64"/>
      <c r="AA452" s="64"/>
      <c r="AB452" s="64"/>
      <c r="AC452" s="64"/>
      <c r="AD452" s="64"/>
      <c r="AE452" s="64"/>
      <c r="AF452" s="64"/>
      <c r="AG452" s="64"/>
      <c r="AH452" s="64"/>
      <c r="AI452" s="64"/>
      <c r="AJ452" s="64"/>
      <c r="AK452" s="64"/>
      <c r="AL452" s="64"/>
      <c r="AM452" s="64"/>
      <c r="AN452" s="64"/>
      <c r="AO452" s="64"/>
      <c r="AP452" s="64"/>
      <c r="AQ452" s="64"/>
      <c r="AR452" s="64"/>
      <c r="AS452" s="64"/>
      <c r="AT452" s="64"/>
      <c r="AU452" s="64"/>
      <c r="AV452" s="64"/>
      <c r="AW452" s="64"/>
      <c r="AX452" s="64"/>
      <c r="AY452" s="64"/>
      <c r="AZ452" s="64"/>
      <c r="BA452" s="64"/>
      <c r="BB452" s="64"/>
      <c r="BF452" s="64"/>
      <c r="BG452" s="64"/>
      <c r="BH452" s="64"/>
      <c r="BI452" s="64"/>
      <c r="BJ452" s="64"/>
      <c r="BK452" s="64"/>
      <c r="BL452" s="64"/>
      <c r="BM452" s="68" t="s">
        <v>790</v>
      </c>
      <c r="BO452" s="64"/>
      <c r="BP452" s="64"/>
    </row>
    <row r="453" spans="1:68" hidden="1">
      <c r="A453" s="13"/>
      <c r="B453" s="1"/>
      <c r="C453" s="1"/>
      <c r="D453" s="24"/>
      <c r="E453" s="11"/>
      <c r="F453" s="11"/>
      <c r="G453" s="15"/>
      <c r="H453" s="11"/>
      <c r="I453" s="1"/>
      <c r="J453" s="1"/>
      <c r="K453" s="1"/>
      <c r="L453" s="1"/>
      <c r="M453" s="64"/>
      <c r="N453" s="64"/>
      <c r="O453" s="64"/>
      <c r="P453" s="64"/>
      <c r="Q453" s="64"/>
      <c r="R453" s="64"/>
      <c r="S453" s="64"/>
      <c r="T453" s="64"/>
      <c r="U453" s="64"/>
      <c r="V453" s="64"/>
      <c r="W453" s="64"/>
      <c r="X453" s="64"/>
      <c r="Y453" s="64"/>
      <c r="Z453" s="64"/>
      <c r="AA453" s="64"/>
      <c r="AB453" s="64"/>
      <c r="AC453" s="64"/>
      <c r="AD453" s="64"/>
      <c r="AE453" s="64"/>
      <c r="AF453" s="64"/>
      <c r="AG453" s="64"/>
      <c r="AH453" s="64"/>
      <c r="AI453" s="64"/>
      <c r="AJ453" s="64"/>
      <c r="AK453" s="64"/>
      <c r="AL453" s="64"/>
      <c r="AM453" s="64"/>
      <c r="AN453" s="64"/>
      <c r="AO453" s="64"/>
      <c r="AP453" s="64"/>
      <c r="AQ453" s="64"/>
      <c r="AR453" s="64"/>
      <c r="AS453" s="64"/>
      <c r="AT453" s="64"/>
      <c r="AU453" s="64"/>
      <c r="AV453" s="64"/>
      <c r="AW453" s="64"/>
      <c r="AX453" s="64"/>
      <c r="AY453" s="64"/>
      <c r="AZ453" s="64"/>
      <c r="BA453" s="64"/>
      <c r="BB453" s="64"/>
      <c r="BF453" s="64"/>
      <c r="BG453" s="64"/>
      <c r="BH453" s="64"/>
      <c r="BI453" s="64"/>
      <c r="BJ453" s="64"/>
      <c r="BK453" s="64"/>
      <c r="BL453" s="64"/>
      <c r="BM453" s="68" t="s">
        <v>791</v>
      </c>
      <c r="BO453" s="64"/>
      <c r="BP453" s="64"/>
    </row>
    <row r="454" spans="1:68" hidden="1">
      <c r="A454" s="13"/>
      <c r="B454" s="1"/>
      <c r="C454" s="1"/>
      <c r="D454" s="24"/>
      <c r="E454" s="11"/>
      <c r="F454" s="11"/>
      <c r="G454" s="15"/>
      <c r="H454" s="11"/>
      <c r="I454" s="1"/>
      <c r="J454" s="1"/>
      <c r="K454" s="1"/>
      <c r="L454" s="1"/>
      <c r="M454" s="64"/>
      <c r="N454" s="64"/>
      <c r="O454" s="64"/>
      <c r="P454" s="64"/>
      <c r="Q454" s="64"/>
      <c r="R454" s="64"/>
      <c r="S454" s="64"/>
      <c r="T454" s="64"/>
      <c r="U454" s="64"/>
      <c r="V454" s="64"/>
      <c r="W454" s="64"/>
      <c r="X454" s="64"/>
      <c r="Y454" s="64"/>
      <c r="Z454" s="64"/>
      <c r="AA454" s="64"/>
      <c r="AB454" s="64"/>
      <c r="AC454" s="64"/>
      <c r="AD454" s="64"/>
      <c r="AE454" s="64"/>
      <c r="AF454" s="64"/>
      <c r="AG454" s="64"/>
      <c r="AH454" s="64"/>
      <c r="AI454" s="64"/>
      <c r="AJ454" s="64"/>
      <c r="AK454" s="64"/>
      <c r="AL454" s="64"/>
      <c r="AM454" s="64"/>
      <c r="AN454" s="64"/>
      <c r="AO454" s="64"/>
      <c r="AP454" s="64"/>
      <c r="AQ454" s="64"/>
      <c r="AR454" s="64"/>
      <c r="AS454" s="64"/>
      <c r="AT454" s="64"/>
      <c r="AU454" s="64"/>
      <c r="AV454" s="64"/>
      <c r="AW454" s="64"/>
      <c r="AX454" s="64"/>
      <c r="AY454" s="64"/>
      <c r="AZ454" s="64"/>
      <c r="BA454" s="64"/>
      <c r="BB454" s="64"/>
      <c r="BF454" s="64"/>
      <c r="BG454" s="64"/>
      <c r="BH454" s="64"/>
      <c r="BI454" s="64"/>
      <c r="BJ454" s="64"/>
      <c r="BK454" s="64"/>
      <c r="BL454" s="64"/>
      <c r="BM454" s="68" t="s">
        <v>792</v>
      </c>
      <c r="BO454" s="64"/>
      <c r="BP454" s="64"/>
    </row>
    <row r="455" spans="1:68" hidden="1">
      <c r="A455" s="13"/>
      <c r="B455" s="1"/>
      <c r="C455" s="1"/>
      <c r="D455" s="24"/>
      <c r="E455" s="11"/>
      <c r="F455" s="11"/>
      <c r="G455" s="15"/>
      <c r="H455" s="11"/>
      <c r="I455" s="1"/>
      <c r="J455" s="1"/>
      <c r="K455" s="1"/>
      <c r="L455" s="1"/>
      <c r="M455" s="64"/>
      <c r="N455" s="64"/>
      <c r="O455" s="64"/>
      <c r="P455" s="64"/>
      <c r="Q455" s="64"/>
      <c r="R455" s="64"/>
      <c r="S455" s="64"/>
      <c r="T455" s="64"/>
      <c r="U455" s="64"/>
      <c r="V455" s="64"/>
      <c r="W455" s="64"/>
      <c r="X455" s="64"/>
      <c r="Y455" s="64"/>
      <c r="Z455" s="64"/>
      <c r="AA455" s="64"/>
      <c r="AB455" s="64"/>
      <c r="AC455" s="64"/>
      <c r="AD455" s="64"/>
      <c r="AE455" s="64"/>
      <c r="AF455" s="64"/>
      <c r="AG455" s="64"/>
      <c r="AH455" s="64"/>
      <c r="AI455" s="64"/>
      <c r="AJ455" s="64"/>
      <c r="AK455" s="64"/>
      <c r="AL455" s="64"/>
      <c r="AM455" s="64"/>
      <c r="AN455" s="64"/>
      <c r="AO455" s="64"/>
      <c r="AP455" s="64"/>
      <c r="AQ455" s="64"/>
      <c r="AR455" s="64"/>
      <c r="AS455" s="64"/>
      <c r="AT455" s="64"/>
      <c r="AU455" s="64"/>
      <c r="AV455" s="64"/>
      <c r="AW455" s="64"/>
      <c r="AX455" s="64"/>
      <c r="AY455" s="64"/>
      <c r="AZ455" s="64"/>
      <c r="BA455" s="64"/>
      <c r="BB455" s="64"/>
      <c r="BF455" s="64"/>
      <c r="BG455" s="64"/>
      <c r="BH455" s="64"/>
      <c r="BI455" s="64"/>
      <c r="BJ455" s="64"/>
      <c r="BK455" s="64"/>
      <c r="BL455" s="64"/>
      <c r="BM455" s="68" t="s">
        <v>793</v>
      </c>
      <c r="BO455" s="64"/>
      <c r="BP455" s="64"/>
    </row>
    <row r="456" spans="1:68" hidden="1">
      <c r="A456" s="13"/>
      <c r="B456" s="1"/>
      <c r="C456" s="1"/>
      <c r="D456" s="24"/>
      <c r="E456" s="11"/>
      <c r="F456" s="11"/>
      <c r="G456" s="15"/>
      <c r="H456" s="11"/>
      <c r="I456" s="1"/>
      <c r="J456" s="1"/>
      <c r="K456" s="1"/>
      <c r="L456" s="1"/>
      <c r="M456" s="64"/>
      <c r="N456" s="64"/>
      <c r="O456" s="64"/>
      <c r="P456" s="64"/>
      <c r="Q456" s="64"/>
      <c r="R456" s="64"/>
      <c r="S456" s="64"/>
      <c r="T456" s="64"/>
      <c r="U456" s="64"/>
      <c r="V456" s="64"/>
      <c r="W456" s="64"/>
      <c r="X456" s="64"/>
      <c r="Y456" s="64"/>
      <c r="Z456" s="64"/>
      <c r="AA456" s="64"/>
      <c r="AB456" s="64"/>
      <c r="AC456" s="64"/>
      <c r="AD456" s="64"/>
      <c r="AE456" s="64"/>
      <c r="AF456" s="64"/>
      <c r="AG456" s="64"/>
      <c r="AH456" s="64"/>
      <c r="AI456" s="64"/>
      <c r="AJ456" s="64"/>
      <c r="AK456" s="64"/>
      <c r="AL456" s="64"/>
      <c r="AM456" s="64"/>
      <c r="AN456" s="64"/>
      <c r="AO456" s="64"/>
      <c r="AP456" s="64"/>
      <c r="AQ456" s="64"/>
      <c r="AR456" s="64"/>
      <c r="AS456" s="64"/>
      <c r="AT456" s="64"/>
      <c r="AU456" s="64"/>
      <c r="AV456" s="64"/>
      <c r="AW456" s="64"/>
      <c r="AX456" s="64"/>
      <c r="AY456" s="64"/>
      <c r="AZ456" s="64"/>
      <c r="BA456" s="64"/>
      <c r="BB456" s="64"/>
      <c r="BF456" s="64"/>
      <c r="BG456" s="64"/>
      <c r="BH456" s="64"/>
      <c r="BI456" s="64"/>
      <c r="BJ456" s="64"/>
      <c r="BK456" s="64"/>
      <c r="BL456" s="64"/>
      <c r="BM456" s="68" t="s">
        <v>794</v>
      </c>
      <c r="BO456" s="64"/>
      <c r="BP456" s="64"/>
    </row>
    <row r="457" spans="1:68" hidden="1">
      <c r="A457" s="13"/>
      <c r="B457" s="1"/>
      <c r="C457" s="1"/>
      <c r="D457" s="24"/>
      <c r="E457" s="11"/>
      <c r="F457" s="11"/>
      <c r="G457" s="15"/>
      <c r="H457" s="11"/>
      <c r="I457" s="1"/>
      <c r="J457" s="1"/>
      <c r="K457" s="1"/>
      <c r="L457" s="1"/>
      <c r="M457" s="64"/>
      <c r="N457" s="64"/>
      <c r="O457" s="64"/>
      <c r="P457" s="64"/>
      <c r="Q457" s="64"/>
      <c r="R457" s="64"/>
      <c r="S457" s="64"/>
      <c r="T457" s="64"/>
      <c r="U457" s="64"/>
      <c r="V457" s="64"/>
      <c r="W457" s="64"/>
      <c r="X457" s="64"/>
      <c r="Y457" s="64"/>
      <c r="Z457" s="64"/>
      <c r="AA457" s="64"/>
      <c r="AB457" s="64"/>
      <c r="AC457" s="64"/>
      <c r="AD457" s="64"/>
      <c r="AE457" s="64"/>
      <c r="AF457" s="64"/>
      <c r="AG457" s="64"/>
      <c r="AH457" s="64"/>
      <c r="AI457" s="64"/>
      <c r="AJ457" s="64"/>
      <c r="AK457" s="64"/>
      <c r="AL457" s="64"/>
      <c r="AM457" s="64"/>
      <c r="AN457" s="64"/>
      <c r="AO457" s="64"/>
      <c r="AP457" s="64"/>
      <c r="AQ457" s="64"/>
      <c r="AR457" s="64"/>
      <c r="AS457" s="64"/>
      <c r="AT457" s="64"/>
      <c r="AU457" s="64"/>
      <c r="AV457" s="64"/>
      <c r="AW457" s="64"/>
      <c r="AX457" s="64"/>
      <c r="AY457" s="64"/>
      <c r="AZ457" s="64"/>
      <c r="BA457" s="64"/>
      <c r="BB457" s="64"/>
      <c r="BF457" s="64"/>
      <c r="BG457" s="64"/>
      <c r="BH457" s="64"/>
      <c r="BI457" s="64"/>
      <c r="BJ457" s="64"/>
      <c r="BK457" s="64"/>
      <c r="BL457" s="64"/>
      <c r="BM457" s="68" t="s">
        <v>795</v>
      </c>
      <c r="BO457" s="64"/>
      <c r="BP457" s="64"/>
    </row>
    <row r="458" spans="1:68" hidden="1">
      <c r="A458" s="13"/>
      <c r="B458" s="1"/>
      <c r="C458" s="1"/>
      <c r="D458" s="24"/>
      <c r="E458" s="11"/>
      <c r="F458" s="11"/>
      <c r="G458" s="15"/>
      <c r="H458" s="11"/>
      <c r="I458" s="1"/>
      <c r="J458" s="1"/>
      <c r="K458" s="1"/>
      <c r="L458" s="1"/>
      <c r="M458" s="64"/>
      <c r="N458" s="64"/>
      <c r="O458" s="64"/>
      <c r="P458" s="64"/>
      <c r="Q458" s="64"/>
      <c r="R458" s="64"/>
      <c r="S458" s="64"/>
      <c r="T458" s="64"/>
      <c r="U458" s="64"/>
      <c r="V458" s="64"/>
      <c r="W458" s="64"/>
      <c r="X458" s="64"/>
      <c r="Y458" s="64"/>
      <c r="Z458" s="64"/>
      <c r="AA458" s="64"/>
      <c r="AB458" s="64"/>
      <c r="AC458" s="64"/>
      <c r="AD458" s="64"/>
      <c r="AE458" s="64"/>
      <c r="AF458" s="64"/>
      <c r="AG458" s="64"/>
      <c r="AH458" s="64"/>
      <c r="AI458" s="64"/>
      <c r="AJ458" s="64"/>
      <c r="AK458" s="64"/>
      <c r="AL458" s="64"/>
      <c r="AM458" s="64"/>
      <c r="AN458" s="64"/>
      <c r="AO458" s="64"/>
      <c r="AP458" s="64"/>
      <c r="AQ458" s="64"/>
      <c r="AR458" s="64"/>
      <c r="AS458" s="64"/>
      <c r="AT458" s="64"/>
      <c r="AU458" s="64"/>
      <c r="AV458" s="64"/>
      <c r="AW458" s="64"/>
      <c r="AX458" s="64"/>
      <c r="AY458" s="64"/>
      <c r="AZ458" s="64"/>
      <c r="BA458" s="64"/>
      <c r="BB458" s="64"/>
      <c r="BF458" s="64"/>
      <c r="BG458" s="64"/>
      <c r="BH458" s="64"/>
      <c r="BI458" s="64"/>
      <c r="BJ458" s="64"/>
      <c r="BK458" s="64"/>
      <c r="BL458" s="64"/>
      <c r="BM458" s="68" t="s">
        <v>796</v>
      </c>
      <c r="BO458" s="64"/>
      <c r="BP458" s="64"/>
    </row>
    <row r="459" spans="1:68" hidden="1">
      <c r="A459" s="13"/>
      <c r="B459" s="1"/>
      <c r="C459" s="1"/>
      <c r="D459" s="24"/>
      <c r="E459" s="11"/>
      <c r="F459" s="11"/>
      <c r="G459" s="15"/>
      <c r="H459" s="11"/>
      <c r="I459" s="1"/>
      <c r="J459" s="1"/>
      <c r="K459" s="1"/>
      <c r="L459" s="1"/>
      <c r="M459" s="64"/>
      <c r="N459" s="64"/>
      <c r="O459" s="64"/>
      <c r="P459" s="64"/>
      <c r="Q459" s="64"/>
      <c r="R459" s="64"/>
      <c r="S459" s="64"/>
      <c r="T459" s="64"/>
      <c r="U459" s="64"/>
      <c r="V459" s="64"/>
      <c r="W459" s="64"/>
      <c r="X459" s="64"/>
      <c r="Y459" s="64"/>
      <c r="Z459" s="64"/>
      <c r="AA459" s="64"/>
      <c r="AB459" s="64"/>
      <c r="AC459" s="64"/>
      <c r="AD459" s="64"/>
      <c r="AE459" s="64"/>
      <c r="AF459" s="64"/>
      <c r="AG459" s="64"/>
      <c r="AH459" s="64"/>
      <c r="AI459" s="64"/>
      <c r="AJ459" s="64"/>
      <c r="AK459" s="64"/>
      <c r="AL459" s="64"/>
      <c r="AM459" s="64"/>
      <c r="AN459" s="64"/>
      <c r="AO459" s="64"/>
      <c r="AP459" s="64"/>
      <c r="AQ459" s="64"/>
      <c r="AR459" s="64"/>
      <c r="AS459" s="64"/>
      <c r="AT459" s="64"/>
      <c r="AU459" s="64"/>
      <c r="AV459" s="64"/>
      <c r="AW459" s="64"/>
      <c r="AX459" s="64"/>
      <c r="AY459" s="64"/>
      <c r="AZ459" s="64"/>
      <c r="BA459" s="64"/>
      <c r="BB459" s="64"/>
      <c r="BF459" s="64"/>
      <c r="BG459" s="64"/>
      <c r="BH459" s="64"/>
      <c r="BI459" s="64"/>
      <c r="BJ459" s="64"/>
      <c r="BK459" s="64"/>
      <c r="BL459" s="64"/>
      <c r="BM459" s="68" t="s">
        <v>797</v>
      </c>
      <c r="BO459" s="64"/>
      <c r="BP459" s="64"/>
    </row>
    <row r="460" spans="1:68" hidden="1">
      <c r="A460" s="13"/>
      <c r="B460" s="1"/>
      <c r="C460" s="1"/>
      <c r="D460" s="24"/>
      <c r="E460" s="11"/>
      <c r="F460" s="11"/>
      <c r="G460" s="15"/>
      <c r="H460" s="11"/>
      <c r="I460" s="1"/>
      <c r="J460" s="1"/>
      <c r="K460" s="1"/>
      <c r="L460" s="1"/>
      <c r="M460" s="64"/>
      <c r="N460" s="64"/>
      <c r="O460" s="64"/>
      <c r="P460" s="64"/>
      <c r="Q460" s="64"/>
      <c r="R460" s="64"/>
      <c r="S460" s="64"/>
      <c r="T460" s="64"/>
      <c r="U460" s="64"/>
      <c r="V460" s="64"/>
      <c r="W460" s="64"/>
      <c r="X460" s="64"/>
      <c r="Y460" s="64"/>
      <c r="Z460" s="64"/>
      <c r="AA460" s="64"/>
      <c r="AB460" s="64"/>
      <c r="AC460" s="64"/>
      <c r="AD460" s="64"/>
      <c r="AE460" s="64"/>
      <c r="AF460" s="64"/>
      <c r="AG460" s="64"/>
      <c r="AH460" s="64"/>
      <c r="AI460" s="64"/>
      <c r="AJ460" s="64"/>
      <c r="AK460" s="64"/>
      <c r="AL460" s="64"/>
      <c r="AM460" s="64"/>
      <c r="AN460" s="64"/>
      <c r="AO460" s="64"/>
      <c r="AP460" s="64"/>
      <c r="AQ460" s="64"/>
      <c r="AR460" s="64"/>
      <c r="AS460" s="64"/>
      <c r="AT460" s="64"/>
      <c r="AU460" s="64"/>
      <c r="AV460" s="64"/>
      <c r="AW460" s="64"/>
      <c r="AX460" s="64"/>
      <c r="AY460" s="64"/>
      <c r="AZ460" s="64"/>
      <c r="BA460" s="64"/>
      <c r="BB460" s="64"/>
      <c r="BF460" s="64"/>
      <c r="BG460" s="64"/>
      <c r="BH460" s="64"/>
      <c r="BI460" s="64"/>
      <c r="BJ460" s="64"/>
      <c r="BK460" s="64"/>
      <c r="BL460" s="64"/>
      <c r="BM460" s="68" t="s">
        <v>798</v>
      </c>
      <c r="BO460" s="64"/>
      <c r="BP460" s="64"/>
    </row>
    <row r="461" spans="1:68" hidden="1">
      <c r="A461" s="13"/>
      <c r="B461" s="1"/>
      <c r="C461" s="1"/>
      <c r="D461" s="24"/>
      <c r="E461" s="11"/>
      <c r="F461" s="11"/>
      <c r="G461" s="15"/>
      <c r="H461" s="11"/>
      <c r="I461" s="1"/>
      <c r="J461" s="1"/>
      <c r="K461" s="1"/>
      <c r="L461" s="1"/>
      <c r="M461" s="64"/>
      <c r="N461" s="64"/>
      <c r="O461" s="64"/>
      <c r="P461" s="64"/>
      <c r="Q461" s="64"/>
      <c r="R461" s="64"/>
      <c r="S461" s="64"/>
      <c r="T461" s="64"/>
      <c r="U461" s="64"/>
      <c r="V461" s="64"/>
      <c r="W461" s="64"/>
      <c r="X461" s="64"/>
      <c r="Y461" s="64"/>
      <c r="Z461" s="64"/>
      <c r="AA461" s="64"/>
      <c r="AB461" s="64"/>
      <c r="AC461" s="64"/>
      <c r="AD461" s="64"/>
      <c r="AE461" s="64"/>
      <c r="AF461" s="64"/>
      <c r="AG461" s="64"/>
      <c r="AH461" s="64"/>
      <c r="AI461" s="64"/>
      <c r="AJ461" s="64"/>
      <c r="AK461" s="64"/>
      <c r="AL461" s="64"/>
      <c r="AM461" s="64"/>
      <c r="AN461" s="64"/>
      <c r="AO461" s="64"/>
      <c r="AP461" s="64"/>
      <c r="AQ461" s="64"/>
      <c r="AR461" s="64"/>
      <c r="AS461" s="64"/>
      <c r="AT461" s="64"/>
      <c r="AU461" s="64"/>
      <c r="AV461" s="64"/>
      <c r="AW461" s="64"/>
      <c r="AX461" s="64"/>
      <c r="AY461" s="64"/>
      <c r="AZ461" s="64"/>
      <c r="BA461" s="64"/>
      <c r="BB461" s="64"/>
      <c r="BF461" s="64"/>
      <c r="BG461" s="64"/>
      <c r="BH461" s="64"/>
      <c r="BI461" s="64"/>
      <c r="BJ461" s="64"/>
      <c r="BK461" s="64"/>
      <c r="BL461" s="64"/>
      <c r="BM461" s="68" t="s">
        <v>799</v>
      </c>
      <c r="BO461" s="64"/>
      <c r="BP461" s="64"/>
    </row>
    <row r="462" spans="1:68" hidden="1">
      <c r="A462" s="13"/>
      <c r="B462" s="1"/>
      <c r="C462" s="1"/>
      <c r="D462" s="24"/>
      <c r="E462" s="11"/>
      <c r="F462" s="11"/>
      <c r="G462" s="15"/>
      <c r="H462" s="11"/>
      <c r="I462" s="1"/>
      <c r="J462" s="1"/>
      <c r="K462" s="1"/>
      <c r="L462" s="1"/>
      <c r="M462" s="64"/>
      <c r="N462" s="64"/>
      <c r="O462" s="64"/>
      <c r="P462" s="64"/>
      <c r="Q462" s="64"/>
      <c r="R462" s="64"/>
      <c r="S462" s="64"/>
      <c r="T462" s="64"/>
      <c r="U462" s="64"/>
      <c r="V462" s="64"/>
      <c r="W462" s="64"/>
      <c r="X462" s="64"/>
      <c r="Y462" s="64"/>
      <c r="Z462" s="64"/>
      <c r="AA462" s="64"/>
      <c r="AB462" s="64"/>
      <c r="AC462" s="64"/>
      <c r="AD462" s="64"/>
      <c r="AE462" s="64"/>
      <c r="AF462" s="64"/>
      <c r="AG462" s="64"/>
      <c r="AH462" s="64"/>
      <c r="AI462" s="64"/>
      <c r="AJ462" s="64"/>
      <c r="AK462" s="64"/>
      <c r="AL462" s="64"/>
      <c r="AM462" s="64"/>
      <c r="AN462" s="64"/>
      <c r="AO462" s="64"/>
      <c r="AP462" s="64"/>
      <c r="AQ462" s="64"/>
      <c r="AR462" s="64"/>
      <c r="AS462" s="64"/>
      <c r="AT462" s="64"/>
      <c r="AU462" s="64"/>
      <c r="AV462" s="64"/>
      <c r="AW462" s="64"/>
      <c r="AX462" s="64"/>
      <c r="AY462" s="64"/>
      <c r="AZ462" s="64"/>
      <c r="BA462" s="64"/>
      <c r="BB462" s="64"/>
      <c r="BF462" s="64"/>
      <c r="BG462" s="64"/>
      <c r="BH462" s="64"/>
      <c r="BI462" s="64"/>
      <c r="BJ462" s="64"/>
      <c r="BK462" s="64"/>
      <c r="BL462" s="64"/>
      <c r="BM462" s="68" t="s">
        <v>800</v>
      </c>
      <c r="BO462" s="64"/>
      <c r="BP462" s="64"/>
    </row>
    <row r="463" spans="1:68" hidden="1">
      <c r="A463" s="13"/>
      <c r="B463" s="1"/>
      <c r="C463" s="1"/>
      <c r="D463" s="24"/>
      <c r="E463" s="11"/>
      <c r="F463" s="11"/>
      <c r="G463" s="15"/>
      <c r="H463" s="11"/>
      <c r="I463" s="1"/>
      <c r="J463" s="1"/>
      <c r="K463" s="1"/>
      <c r="L463" s="1"/>
      <c r="M463" s="64"/>
      <c r="N463" s="64"/>
      <c r="O463" s="64"/>
      <c r="P463" s="64"/>
      <c r="Q463" s="64"/>
      <c r="R463" s="64"/>
      <c r="S463" s="64"/>
      <c r="T463" s="64"/>
      <c r="U463" s="64"/>
      <c r="V463" s="64"/>
      <c r="W463" s="64"/>
      <c r="X463" s="64"/>
      <c r="Y463" s="64"/>
      <c r="Z463" s="64"/>
      <c r="AA463" s="64"/>
      <c r="AB463" s="64"/>
      <c r="AC463" s="64"/>
      <c r="AD463" s="64"/>
      <c r="AE463" s="64"/>
      <c r="AF463" s="64"/>
      <c r="AG463" s="64"/>
      <c r="AH463" s="64"/>
      <c r="AI463" s="64"/>
      <c r="AJ463" s="64"/>
      <c r="AK463" s="64"/>
      <c r="AL463" s="64"/>
      <c r="AM463" s="64"/>
      <c r="AN463" s="64"/>
      <c r="AO463" s="64"/>
      <c r="AP463" s="64"/>
      <c r="AQ463" s="64"/>
      <c r="AR463" s="64"/>
      <c r="AS463" s="64"/>
      <c r="AT463" s="64"/>
      <c r="AU463" s="64"/>
      <c r="AV463" s="64"/>
      <c r="AW463" s="64"/>
      <c r="AX463" s="64"/>
      <c r="AY463" s="64"/>
      <c r="AZ463" s="64"/>
      <c r="BA463" s="64"/>
      <c r="BB463" s="64"/>
      <c r="BF463" s="64"/>
      <c r="BG463" s="64"/>
      <c r="BH463" s="64"/>
      <c r="BI463" s="64"/>
      <c r="BJ463" s="64"/>
      <c r="BK463" s="64"/>
      <c r="BL463" s="64"/>
      <c r="BM463" s="68" t="s">
        <v>801</v>
      </c>
      <c r="BO463" s="64"/>
      <c r="BP463" s="64"/>
    </row>
    <row r="464" spans="1:68" hidden="1">
      <c r="A464" s="13"/>
      <c r="B464" s="1"/>
      <c r="C464" s="1"/>
      <c r="D464" s="24"/>
      <c r="E464" s="11"/>
      <c r="F464" s="11"/>
      <c r="G464" s="15"/>
      <c r="H464" s="11"/>
      <c r="I464" s="1"/>
      <c r="J464" s="1"/>
      <c r="K464" s="1"/>
      <c r="L464" s="1"/>
      <c r="M464" s="64"/>
      <c r="N464" s="64"/>
      <c r="O464" s="64"/>
      <c r="P464" s="64"/>
      <c r="Q464" s="64"/>
      <c r="R464" s="64"/>
      <c r="S464" s="64"/>
      <c r="T464" s="64"/>
      <c r="U464" s="64"/>
      <c r="V464" s="64"/>
      <c r="W464" s="64"/>
      <c r="X464" s="64"/>
      <c r="Y464" s="64"/>
      <c r="Z464" s="64"/>
      <c r="AA464" s="64"/>
      <c r="AB464" s="64"/>
      <c r="AC464" s="64"/>
      <c r="AD464" s="64"/>
      <c r="AE464" s="64"/>
      <c r="AF464" s="64"/>
      <c r="AG464" s="64"/>
      <c r="AH464" s="64"/>
      <c r="AI464" s="64"/>
      <c r="AJ464" s="64"/>
      <c r="AK464" s="64"/>
      <c r="AL464" s="64"/>
      <c r="AM464" s="64"/>
      <c r="AN464" s="64"/>
      <c r="AO464" s="64"/>
      <c r="AP464" s="64"/>
      <c r="AQ464" s="64"/>
      <c r="AR464" s="64"/>
      <c r="AS464" s="64"/>
      <c r="AT464" s="64"/>
      <c r="AU464" s="64"/>
      <c r="AV464" s="64"/>
      <c r="AW464" s="64"/>
      <c r="AX464" s="64"/>
      <c r="AY464" s="64"/>
      <c r="AZ464" s="64"/>
      <c r="BA464" s="64"/>
      <c r="BB464" s="64"/>
      <c r="BF464" s="64"/>
      <c r="BG464" s="64"/>
      <c r="BH464" s="64"/>
      <c r="BI464" s="64"/>
      <c r="BJ464" s="64"/>
      <c r="BK464" s="64"/>
      <c r="BL464" s="64"/>
      <c r="BM464" s="68" t="s">
        <v>802</v>
      </c>
      <c r="BO464" s="64"/>
      <c r="BP464" s="64"/>
    </row>
    <row r="465" spans="1:68" hidden="1">
      <c r="A465" s="13"/>
      <c r="B465" s="1"/>
      <c r="C465" s="1"/>
      <c r="D465" s="24"/>
      <c r="E465" s="11"/>
      <c r="F465" s="11"/>
      <c r="G465" s="15"/>
      <c r="H465" s="11"/>
      <c r="I465" s="1"/>
      <c r="J465" s="1"/>
      <c r="K465" s="1"/>
      <c r="L465" s="1"/>
      <c r="M465" s="64"/>
      <c r="N465" s="64"/>
      <c r="O465" s="64"/>
      <c r="P465" s="64"/>
      <c r="Q465" s="64"/>
      <c r="R465" s="64"/>
      <c r="S465" s="64"/>
      <c r="T465" s="64"/>
      <c r="U465" s="64"/>
      <c r="V465" s="64"/>
      <c r="W465" s="64"/>
      <c r="X465" s="64"/>
      <c r="Y465" s="64"/>
      <c r="Z465" s="64"/>
      <c r="AA465" s="64"/>
      <c r="AB465" s="64"/>
      <c r="AC465" s="64"/>
      <c r="AD465" s="64"/>
      <c r="AE465" s="64"/>
      <c r="AF465" s="64"/>
      <c r="AG465" s="64"/>
      <c r="AH465" s="64"/>
      <c r="AI465" s="64"/>
      <c r="AJ465" s="64"/>
      <c r="AK465" s="64"/>
      <c r="AL465" s="64"/>
      <c r="AM465" s="64"/>
      <c r="AN465" s="64"/>
      <c r="AO465" s="64"/>
      <c r="AP465" s="64"/>
      <c r="AQ465" s="64"/>
      <c r="AR465" s="64"/>
      <c r="AS465" s="64"/>
      <c r="AT465" s="64"/>
      <c r="AU465" s="64"/>
      <c r="AV465" s="64"/>
      <c r="AW465" s="64"/>
      <c r="AX465" s="64"/>
      <c r="AY465" s="64"/>
      <c r="AZ465" s="64"/>
      <c r="BA465" s="64"/>
      <c r="BB465" s="64"/>
      <c r="BF465" s="64"/>
      <c r="BG465" s="64"/>
      <c r="BH465" s="64"/>
      <c r="BI465" s="64"/>
      <c r="BJ465" s="64"/>
      <c r="BK465" s="64"/>
      <c r="BL465" s="64"/>
      <c r="BM465" s="68" t="s">
        <v>803</v>
      </c>
      <c r="BO465" s="64"/>
      <c r="BP465" s="64"/>
    </row>
    <row r="466" spans="1:68" hidden="1">
      <c r="A466" s="13"/>
      <c r="B466" s="1"/>
      <c r="C466" s="1"/>
      <c r="D466" s="24"/>
      <c r="E466" s="11"/>
      <c r="F466" s="11"/>
      <c r="G466" s="15"/>
      <c r="H466" s="11"/>
      <c r="I466" s="1"/>
      <c r="J466" s="1"/>
      <c r="K466" s="1"/>
      <c r="L466" s="1"/>
      <c r="M466" s="64"/>
      <c r="N466" s="64"/>
      <c r="O466" s="64"/>
      <c r="P466" s="64"/>
      <c r="Q466" s="64"/>
      <c r="R466" s="64"/>
      <c r="S466" s="64"/>
      <c r="T466" s="64"/>
      <c r="U466" s="64"/>
      <c r="V466" s="64"/>
      <c r="W466" s="64"/>
      <c r="X466" s="64"/>
      <c r="Y466" s="64"/>
      <c r="Z466" s="64"/>
      <c r="AA466" s="64"/>
      <c r="AB466" s="64"/>
      <c r="AC466" s="64"/>
      <c r="AD466" s="64"/>
      <c r="AE466" s="64"/>
      <c r="AF466" s="64"/>
      <c r="AG466" s="64"/>
      <c r="AH466" s="64"/>
      <c r="AI466" s="64"/>
      <c r="AJ466" s="64"/>
      <c r="AK466" s="64"/>
      <c r="AL466" s="64"/>
      <c r="AM466" s="64"/>
      <c r="AN466" s="64"/>
      <c r="AO466" s="64"/>
      <c r="AP466" s="64"/>
      <c r="AQ466" s="64"/>
      <c r="AR466" s="64"/>
      <c r="AS466" s="64"/>
      <c r="AT466" s="64"/>
      <c r="AU466" s="64"/>
      <c r="AV466" s="64"/>
      <c r="AW466" s="64"/>
      <c r="AX466" s="64"/>
      <c r="AY466" s="64"/>
      <c r="AZ466" s="64"/>
      <c r="BA466" s="64"/>
      <c r="BB466" s="64"/>
      <c r="BF466" s="64"/>
      <c r="BG466" s="64"/>
      <c r="BH466" s="64"/>
      <c r="BI466" s="64"/>
      <c r="BJ466" s="64"/>
      <c r="BK466" s="64"/>
      <c r="BL466" s="64"/>
      <c r="BM466" s="68" t="s">
        <v>804</v>
      </c>
      <c r="BO466" s="64"/>
      <c r="BP466" s="64"/>
    </row>
    <row r="467" spans="1:68" hidden="1">
      <c r="A467" s="13"/>
      <c r="B467" s="1"/>
      <c r="C467" s="1"/>
      <c r="D467" s="24"/>
      <c r="E467" s="11"/>
      <c r="F467" s="11"/>
      <c r="G467" s="15"/>
      <c r="H467" s="11"/>
      <c r="I467" s="1"/>
      <c r="J467" s="1"/>
      <c r="K467" s="1"/>
      <c r="L467" s="1"/>
      <c r="M467" s="64"/>
      <c r="N467" s="64"/>
      <c r="O467" s="64"/>
      <c r="P467" s="64"/>
      <c r="Q467" s="64"/>
      <c r="R467" s="64"/>
      <c r="S467" s="64"/>
      <c r="T467" s="64"/>
      <c r="U467" s="64"/>
      <c r="V467" s="64"/>
      <c r="W467" s="64"/>
      <c r="X467" s="64"/>
      <c r="Y467" s="64"/>
      <c r="Z467" s="64"/>
      <c r="AA467" s="64"/>
      <c r="AB467" s="64"/>
      <c r="AC467" s="64"/>
      <c r="AD467" s="64"/>
      <c r="AE467" s="64"/>
      <c r="AF467" s="64"/>
      <c r="AG467" s="64"/>
      <c r="AH467" s="64"/>
      <c r="AI467" s="64"/>
      <c r="AJ467" s="64"/>
      <c r="AK467" s="64"/>
      <c r="AL467" s="64"/>
      <c r="AM467" s="64"/>
      <c r="AN467" s="64"/>
      <c r="AO467" s="64"/>
      <c r="AP467" s="64"/>
      <c r="AQ467" s="64"/>
      <c r="AR467" s="64"/>
      <c r="AS467" s="64"/>
      <c r="AT467" s="64"/>
      <c r="AU467" s="64"/>
      <c r="AV467" s="64"/>
      <c r="AW467" s="64"/>
      <c r="AX467" s="64"/>
      <c r="AY467" s="64"/>
      <c r="AZ467" s="64"/>
      <c r="BA467" s="64"/>
      <c r="BB467" s="64"/>
      <c r="BF467" s="64"/>
      <c r="BG467" s="64"/>
      <c r="BH467" s="64"/>
      <c r="BI467" s="64"/>
      <c r="BJ467" s="64"/>
      <c r="BK467" s="64"/>
      <c r="BL467" s="64"/>
      <c r="BM467" s="68" t="s">
        <v>805</v>
      </c>
      <c r="BO467" s="64"/>
      <c r="BP467" s="64"/>
    </row>
    <row r="468" spans="1:68" hidden="1">
      <c r="A468" s="13"/>
      <c r="B468" s="1"/>
      <c r="C468" s="1"/>
      <c r="D468" s="24"/>
      <c r="E468" s="11"/>
      <c r="F468" s="11"/>
      <c r="G468" s="15"/>
      <c r="H468" s="11"/>
      <c r="I468" s="1"/>
      <c r="J468" s="1"/>
      <c r="K468" s="1"/>
      <c r="L468" s="1"/>
      <c r="M468" s="64"/>
      <c r="N468" s="64"/>
      <c r="O468" s="64"/>
      <c r="P468" s="64"/>
      <c r="Q468" s="64"/>
      <c r="R468" s="64"/>
      <c r="S468" s="64"/>
      <c r="T468" s="64"/>
      <c r="U468" s="64"/>
      <c r="V468" s="64"/>
      <c r="W468" s="64"/>
      <c r="X468" s="64"/>
      <c r="Y468" s="64"/>
      <c r="Z468" s="64"/>
      <c r="AA468" s="64"/>
      <c r="AB468" s="64"/>
      <c r="AC468" s="64"/>
      <c r="AD468" s="64"/>
      <c r="AE468" s="64"/>
      <c r="AF468" s="64"/>
      <c r="AG468" s="64"/>
      <c r="AH468" s="64"/>
      <c r="AI468" s="64"/>
      <c r="AJ468" s="64"/>
      <c r="AK468" s="64"/>
      <c r="AL468" s="64"/>
      <c r="AM468" s="64"/>
      <c r="AN468" s="64"/>
      <c r="AO468" s="64"/>
      <c r="AP468" s="64"/>
      <c r="AQ468" s="64"/>
      <c r="AR468" s="64"/>
      <c r="AS468" s="64"/>
      <c r="AT468" s="64"/>
      <c r="AU468" s="64"/>
      <c r="AV468" s="64"/>
      <c r="AW468" s="64"/>
      <c r="AX468" s="64"/>
      <c r="AY468" s="64"/>
      <c r="AZ468" s="64"/>
      <c r="BA468" s="64"/>
      <c r="BB468" s="64"/>
      <c r="BF468" s="64"/>
      <c r="BG468" s="64"/>
      <c r="BH468" s="64"/>
      <c r="BI468" s="64"/>
      <c r="BJ468" s="64"/>
      <c r="BK468" s="64"/>
      <c r="BL468" s="64"/>
      <c r="BM468" s="68" t="s">
        <v>806</v>
      </c>
      <c r="BO468" s="64"/>
      <c r="BP468" s="64"/>
    </row>
    <row r="469" spans="1:68" hidden="1">
      <c r="A469" s="13"/>
      <c r="B469" s="1"/>
      <c r="C469" s="1"/>
      <c r="D469" s="24"/>
      <c r="E469" s="11"/>
      <c r="F469" s="11"/>
      <c r="G469" s="15"/>
      <c r="H469" s="11"/>
      <c r="I469" s="1"/>
      <c r="J469" s="1"/>
      <c r="K469" s="1"/>
      <c r="L469" s="1"/>
      <c r="M469" s="64"/>
      <c r="N469" s="64"/>
      <c r="O469" s="64"/>
      <c r="P469" s="64"/>
      <c r="Q469" s="64"/>
      <c r="R469" s="64"/>
      <c r="S469" s="64"/>
      <c r="T469" s="64"/>
      <c r="U469" s="64"/>
      <c r="V469" s="64"/>
      <c r="W469" s="64"/>
      <c r="X469" s="64"/>
      <c r="Y469" s="64"/>
      <c r="Z469" s="64"/>
      <c r="AA469" s="64"/>
      <c r="AB469" s="64"/>
      <c r="AC469" s="64"/>
      <c r="AD469" s="64"/>
      <c r="AE469" s="64"/>
      <c r="AF469" s="64"/>
      <c r="AG469" s="64"/>
      <c r="AH469" s="64"/>
      <c r="AI469" s="64"/>
      <c r="AJ469" s="64"/>
      <c r="AK469" s="64"/>
      <c r="AL469" s="64"/>
      <c r="AM469" s="64"/>
      <c r="AN469" s="64"/>
      <c r="AO469" s="64"/>
      <c r="AP469" s="64"/>
      <c r="AQ469" s="64"/>
      <c r="AR469" s="64"/>
      <c r="AS469" s="64"/>
      <c r="AT469" s="64"/>
      <c r="AU469" s="64"/>
      <c r="AV469" s="64"/>
      <c r="AW469" s="64"/>
      <c r="AX469" s="64"/>
      <c r="AY469" s="64"/>
      <c r="AZ469" s="64"/>
      <c r="BA469" s="64"/>
      <c r="BB469" s="64"/>
      <c r="BF469" s="64"/>
      <c r="BG469" s="64"/>
      <c r="BH469" s="64"/>
      <c r="BI469" s="64"/>
      <c r="BJ469" s="64"/>
      <c r="BK469" s="64"/>
      <c r="BL469" s="64"/>
      <c r="BM469" s="68" t="s">
        <v>807</v>
      </c>
      <c r="BO469" s="64"/>
      <c r="BP469" s="64"/>
    </row>
    <row r="470" spans="1:68" hidden="1">
      <c r="A470" s="13"/>
      <c r="B470" s="1"/>
      <c r="C470" s="1"/>
      <c r="D470" s="24"/>
      <c r="E470" s="11"/>
      <c r="F470" s="11"/>
      <c r="G470" s="15"/>
      <c r="H470" s="11"/>
      <c r="I470" s="1"/>
      <c r="J470" s="1"/>
      <c r="K470" s="1"/>
      <c r="L470" s="1"/>
      <c r="M470" s="64"/>
      <c r="N470" s="64"/>
      <c r="O470" s="64"/>
      <c r="P470" s="64"/>
      <c r="Q470" s="64"/>
      <c r="R470" s="64"/>
      <c r="S470" s="64"/>
      <c r="T470" s="64"/>
      <c r="U470" s="64"/>
      <c r="V470" s="64"/>
      <c r="W470" s="64"/>
      <c r="X470" s="64"/>
      <c r="Y470" s="64"/>
      <c r="Z470" s="64"/>
      <c r="AA470" s="64"/>
      <c r="AB470" s="64"/>
      <c r="AC470" s="64"/>
      <c r="AD470" s="64"/>
      <c r="AE470" s="64"/>
      <c r="AF470" s="64"/>
      <c r="AG470" s="64"/>
      <c r="AH470" s="64"/>
      <c r="AI470" s="64"/>
      <c r="AJ470" s="64"/>
      <c r="AK470" s="64"/>
      <c r="AL470" s="64"/>
      <c r="AM470" s="64"/>
      <c r="AN470" s="64"/>
      <c r="AO470" s="64"/>
      <c r="AP470" s="64"/>
      <c r="AQ470" s="64"/>
      <c r="AR470" s="64"/>
      <c r="AS470" s="64"/>
      <c r="AT470" s="64"/>
      <c r="AU470" s="64"/>
      <c r="AV470" s="64"/>
      <c r="AW470" s="64"/>
      <c r="AX470" s="64"/>
      <c r="AY470" s="64"/>
      <c r="AZ470" s="64"/>
      <c r="BA470" s="64"/>
      <c r="BB470" s="64"/>
      <c r="BF470" s="64"/>
      <c r="BG470" s="64"/>
      <c r="BH470" s="64"/>
      <c r="BI470" s="64"/>
      <c r="BJ470" s="64"/>
      <c r="BK470" s="64"/>
      <c r="BL470" s="64"/>
      <c r="BM470" s="68" t="s">
        <v>808</v>
      </c>
      <c r="BO470" s="64"/>
      <c r="BP470" s="64"/>
    </row>
    <row r="471" spans="1:68" hidden="1">
      <c r="A471" s="13"/>
      <c r="B471" s="1"/>
      <c r="C471" s="1"/>
      <c r="D471" s="24"/>
      <c r="E471" s="11"/>
      <c r="F471" s="11"/>
      <c r="G471" s="15"/>
      <c r="H471" s="11"/>
      <c r="I471" s="1"/>
      <c r="J471" s="1"/>
      <c r="K471" s="1"/>
      <c r="L471" s="1"/>
      <c r="M471" s="64"/>
      <c r="N471" s="64"/>
      <c r="O471" s="64"/>
      <c r="P471" s="64"/>
      <c r="Q471" s="64"/>
      <c r="R471" s="64"/>
      <c r="S471" s="64"/>
      <c r="T471" s="64"/>
      <c r="U471" s="64"/>
      <c r="V471" s="64"/>
      <c r="W471" s="64"/>
      <c r="X471" s="64"/>
      <c r="Y471" s="64"/>
      <c r="Z471" s="64"/>
      <c r="AA471" s="64"/>
      <c r="AB471" s="64"/>
      <c r="AC471" s="64"/>
      <c r="AD471" s="64"/>
      <c r="AE471" s="64"/>
      <c r="AF471" s="64"/>
      <c r="AG471" s="64"/>
      <c r="AH471" s="64"/>
      <c r="AI471" s="64"/>
      <c r="AJ471" s="64"/>
      <c r="AK471" s="64"/>
      <c r="AL471" s="64"/>
      <c r="AM471" s="64"/>
      <c r="AN471" s="64"/>
      <c r="AO471" s="64"/>
      <c r="AP471" s="64"/>
      <c r="AQ471" s="64"/>
      <c r="AR471" s="64"/>
      <c r="AS471" s="64"/>
      <c r="AT471" s="64"/>
      <c r="AU471" s="64"/>
      <c r="AV471" s="64"/>
      <c r="AW471" s="64"/>
      <c r="AX471" s="64"/>
      <c r="AY471" s="64"/>
      <c r="AZ471" s="64"/>
      <c r="BA471" s="64"/>
      <c r="BB471" s="64"/>
      <c r="BF471" s="64"/>
      <c r="BG471" s="64"/>
      <c r="BH471" s="64"/>
      <c r="BI471" s="64"/>
      <c r="BJ471" s="64"/>
      <c r="BK471" s="64"/>
      <c r="BL471" s="64"/>
      <c r="BM471" s="68" t="s">
        <v>809</v>
      </c>
      <c r="BO471" s="64"/>
      <c r="BP471" s="64"/>
    </row>
    <row r="472" spans="1:68" hidden="1">
      <c r="A472" s="13"/>
      <c r="B472" s="1"/>
      <c r="C472" s="1"/>
      <c r="D472" s="24"/>
      <c r="E472" s="11"/>
      <c r="F472" s="11"/>
      <c r="G472" s="15"/>
      <c r="H472" s="11"/>
      <c r="I472" s="1"/>
      <c r="J472" s="1"/>
      <c r="K472" s="1"/>
      <c r="L472" s="1"/>
      <c r="M472" s="64"/>
      <c r="N472" s="64"/>
      <c r="O472" s="64"/>
      <c r="P472" s="64"/>
      <c r="Q472" s="64"/>
      <c r="R472" s="64"/>
      <c r="S472" s="64"/>
      <c r="T472" s="64"/>
      <c r="U472" s="64"/>
      <c r="V472" s="64"/>
      <c r="W472" s="64"/>
      <c r="X472" s="64"/>
      <c r="Y472" s="64"/>
      <c r="Z472" s="64"/>
      <c r="AA472" s="64"/>
      <c r="AB472" s="64"/>
      <c r="AC472" s="64"/>
      <c r="AD472" s="64"/>
      <c r="AE472" s="64"/>
      <c r="AF472" s="64"/>
      <c r="AG472" s="64"/>
      <c r="AH472" s="64"/>
      <c r="AI472" s="64"/>
      <c r="AJ472" s="64"/>
      <c r="AK472" s="64"/>
      <c r="AL472" s="64"/>
      <c r="AM472" s="64"/>
      <c r="AN472" s="64"/>
      <c r="AO472" s="64"/>
      <c r="AP472" s="64"/>
      <c r="AQ472" s="64"/>
      <c r="AR472" s="64"/>
      <c r="AS472" s="64"/>
      <c r="AT472" s="64"/>
      <c r="AU472" s="64"/>
      <c r="AV472" s="64"/>
      <c r="AW472" s="64"/>
      <c r="AX472" s="64"/>
      <c r="AY472" s="64"/>
      <c r="AZ472" s="64"/>
      <c r="BA472" s="64"/>
      <c r="BB472" s="64"/>
      <c r="BF472" s="64"/>
      <c r="BG472" s="64"/>
      <c r="BH472" s="64"/>
      <c r="BI472" s="64"/>
      <c r="BJ472" s="64"/>
      <c r="BK472" s="64"/>
      <c r="BL472" s="64"/>
      <c r="BM472" s="68" t="s">
        <v>810</v>
      </c>
      <c r="BO472" s="64"/>
      <c r="BP472" s="64"/>
    </row>
    <row r="473" spans="1:68" hidden="1">
      <c r="A473" s="13"/>
      <c r="B473" s="1"/>
      <c r="C473" s="1"/>
      <c r="D473" s="24"/>
      <c r="E473" s="11"/>
      <c r="F473" s="11"/>
      <c r="G473" s="15"/>
      <c r="H473" s="11"/>
      <c r="I473" s="1"/>
      <c r="J473" s="1"/>
      <c r="K473" s="1"/>
      <c r="L473" s="1"/>
      <c r="M473" s="64"/>
      <c r="N473" s="64"/>
      <c r="O473" s="64"/>
      <c r="P473" s="64"/>
      <c r="Q473" s="64"/>
      <c r="R473" s="64"/>
      <c r="S473" s="64"/>
      <c r="T473" s="64"/>
      <c r="U473" s="64"/>
      <c r="V473" s="64"/>
      <c r="W473" s="64"/>
      <c r="X473" s="64"/>
      <c r="Y473" s="64"/>
      <c r="Z473" s="64"/>
      <c r="AA473" s="64"/>
      <c r="AB473" s="64"/>
      <c r="AC473" s="64"/>
      <c r="AD473" s="64"/>
      <c r="AE473" s="64"/>
      <c r="AF473" s="64"/>
      <c r="AG473" s="64"/>
      <c r="AH473" s="64"/>
      <c r="AI473" s="64"/>
      <c r="AJ473" s="64"/>
      <c r="AK473" s="64"/>
      <c r="AL473" s="64"/>
      <c r="AM473" s="64"/>
      <c r="AN473" s="64"/>
      <c r="AO473" s="64"/>
      <c r="AP473" s="64"/>
      <c r="AQ473" s="64"/>
      <c r="AR473" s="64"/>
      <c r="AS473" s="64"/>
      <c r="AT473" s="64"/>
      <c r="AU473" s="64"/>
      <c r="AV473" s="64"/>
      <c r="AW473" s="64"/>
      <c r="AX473" s="64"/>
      <c r="AY473" s="64"/>
      <c r="AZ473" s="64"/>
      <c r="BA473" s="64"/>
      <c r="BB473" s="64"/>
      <c r="BF473" s="64"/>
      <c r="BG473" s="64"/>
      <c r="BH473" s="64"/>
      <c r="BI473" s="64"/>
      <c r="BJ473" s="64"/>
      <c r="BK473" s="64"/>
      <c r="BL473" s="64"/>
      <c r="BM473" s="68" t="s">
        <v>811</v>
      </c>
      <c r="BO473" s="64"/>
      <c r="BP473" s="64"/>
    </row>
    <row r="474" spans="1:68" hidden="1">
      <c r="A474" s="13"/>
      <c r="B474" s="1"/>
      <c r="C474" s="1"/>
      <c r="D474" s="24"/>
      <c r="E474" s="11"/>
      <c r="F474" s="11"/>
      <c r="G474" s="15"/>
      <c r="H474" s="11"/>
      <c r="I474" s="1"/>
      <c r="J474" s="1"/>
      <c r="K474" s="1"/>
      <c r="L474" s="1"/>
      <c r="M474" s="64"/>
      <c r="N474" s="64"/>
      <c r="O474" s="64"/>
      <c r="P474" s="64"/>
      <c r="Q474" s="64"/>
      <c r="R474" s="64"/>
      <c r="S474" s="64"/>
      <c r="T474" s="64"/>
      <c r="U474" s="64"/>
      <c r="V474" s="64"/>
      <c r="W474" s="64"/>
      <c r="X474" s="64"/>
      <c r="Y474" s="64"/>
      <c r="Z474" s="64"/>
      <c r="AA474" s="64"/>
      <c r="AB474" s="64"/>
      <c r="AC474" s="64"/>
      <c r="AD474" s="64"/>
      <c r="AE474" s="64"/>
      <c r="AF474" s="64"/>
      <c r="AG474" s="64"/>
      <c r="AH474" s="64"/>
      <c r="AI474" s="64"/>
      <c r="AJ474" s="64"/>
      <c r="AK474" s="64"/>
      <c r="AL474" s="64"/>
      <c r="AM474" s="64"/>
      <c r="AN474" s="64"/>
      <c r="AO474" s="64"/>
      <c r="AP474" s="64"/>
      <c r="AQ474" s="64"/>
      <c r="AR474" s="64"/>
      <c r="AS474" s="64"/>
      <c r="AT474" s="64"/>
      <c r="AU474" s="64"/>
      <c r="AV474" s="64"/>
      <c r="AW474" s="64"/>
      <c r="AX474" s="64"/>
      <c r="AY474" s="64"/>
      <c r="AZ474" s="64"/>
      <c r="BA474" s="64"/>
      <c r="BB474" s="64"/>
      <c r="BF474" s="64"/>
      <c r="BG474" s="64"/>
      <c r="BH474" s="64"/>
      <c r="BI474" s="64"/>
      <c r="BJ474" s="64"/>
      <c r="BK474" s="64"/>
      <c r="BL474" s="64"/>
      <c r="BM474" s="68" t="s">
        <v>812</v>
      </c>
      <c r="BO474" s="64"/>
      <c r="BP474" s="64"/>
    </row>
    <row r="475" spans="1:68" hidden="1">
      <c r="A475" s="13"/>
      <c r="B475" s="1"/>
      <c r="C475" s="1"/>
      <c r="D475" s="24"/>
      <c r="E475" s="11"/>
      <c r="F475" s="11"/>
      <c r="G475" s="15"/>
      <c r="H475" s="11"/>
      <c r="I475" s="1"/>
      <c r="J475" s="1"/>
      <c r="K475" s="1"/>
      <c r="L475" s="1"/>
      <c r="M475" s="64"/>
      <c r="N475" s="64"/>
      <c r="O475" s="64"/>
      <c r="P475" s="64"/>
      <c r="Q475" s="64"/>
      <c r="R475" s="64"/>
      <c r="S475" s="64"/>
      <c r="T475" s="64"/>
      <c r="U475" s="64"/>
      <c r="V475" s="64"/>
      <c r="W475" s="64"/>
      <c r="X475" s="64"/>
      <c r="Y475" s="64"/>
      <c r="Z475" s="64"/>
      <c r="AA475" s="64"/>
      <c r="AB475" s="64"/>
      <c r="AC475" s="64"/>
      <c r="AD475" s="64"/>
      <c r="AE475" s="64"/>
      <c r="AF475" s="64"/>
      <c r="AG475" s="64"/>
      <c r="AH475" s="64"/>
      <c r="AI475" s="64"/>
      <c r="AJ475" s="64"/>
      <c r="AK475" s="64"/>
      <c r="AL475" s="64"/>
      <c r="AM475" s="64"/>
      <c r="AN475" s="64"/>
      <c r="AO475" s="64"/>
      <c r="AP475" s="64"/>
      <c r="AQ475" s="64"/>
      <c r="AR475" s="64"/>
      <c r="AS475" s="64"/>
      <c r="AT475" s="64"/>
      <c r="AU475" s="64"/>
      <c r="AV475" s="64"/>
      <c r="AW475" s="64"/>
      <c r="AX475" s="64"/>
      <c r="AY475" s="64"/>
      <c r="AZ475" s="64"/>
      <c r="BA475" s="64"/>
      <c r="BB475" s="64"/>
      <c r="BF475" s="64"/>
      <c r="BG475" s="64"/>
      <c r="BH475" s="64"/>
      <c r="BI475" s="64"/>
      <c r="BJ475" s="64"/>
      <c r="BK475" s="64"/>
      <c r="BL475" s="64"/>
      <c r="BM475" s="68" t="s">
        <v>813</v>
      </c>
      <c r="BO475" s="64"/>
      <c r="BP475" s="64"/>
    </row>
    <row r="476" spans="1:68" hidden="1">
      <c r="A476" s="13"/>
      <c r="B476" s="1"/>
      <c r="C476" s="1"/>
      <c r="D476" s="24"/>
      <c r="E476" s="11"/>
      <c r="F476" s="11"/>
      <c r="G476" s="15"/>
      <c r="H476" s="11"/>
      <c r="I476" s="1"/>
      <c r="J476" s="1"/>
      <c r="K476" s="1"/>
      <c r="L476" s="1"/>
      <c r="M476" s="64"/>
      <c r="N476" s="64"/>
      <c r="O476" s="64"/>
      <c r="P476" s="64"/>
      <c r="Q476" s="64"/>
      <c r="R476" s="64"/>
      <c r="S476" s="64"/>
      <c r="T476" s="64"/>
      <c r="U476" s="64"/>
      <c r="V476" s="64"/>
      <c r="W476" s="64"/>
      <c r="X476" s="64"/>
      <c r="Y476" s="64"/>
      <c r="Z476" s="64"/>
      <c r="AA476" s="64"/>
      <c r="AB476" s="64"/>
      <c r="AC476" s="64"/>
      <c r="AD476" s="64"/>
      <c r="AE476" s="64"/>
      <c r="AF476" s="64"/>
      <c r="AG476" s="64"/>
      <c r="AH476" s="64"/>
      <c r="AI476" s="64"/>
      <c r="AJ476" s="64"/>
      <c r="AK476" s="64"/>
      <c r="AL476" s="64"/>
      <c r="AM476" s="64"/>
      <c r="AN476" s="64"/>
      <c r="AO476" s="64"/>
      <c r="AP476" s="64"/>
      <c r="AQ476" s="64"/>
      <c r="AR476" s="64"/>
      <c r="AS476" s="64"/>
      <c r="AT476" s="64"/>
      <c r="AU476" s="64"/>
      <c r="AV476" s="64"/>
      <c r="AW476" s="64"/>
      <c r="AX476" s="64"/>
      <c r="AY476" s="64"/>
      <c r="AZ476" s="64"/>
      <c r="BA476" s="64"/>
      <c r="BB476" s="64"/>
      <c r="BF476" s="64"/>
      <c r="BG476" s="64"/>
      <c r="BH476" s="64"/>
      <c r="BI476" s="64"/>
      <c r="BJ476" s="64"/>
      <c r="BK476" s="64"/>
      <c r="BL476" s="64"/>
      <c r="BM476" s="68" t="s">
        <v>814</v>
      </c>
      <c r="BO476" s="64"/>
      <c r="BP476" s="64"/>
    </row>
    <row r="477" spans="1:68" hidden="1">
      <c r="A477" s="13"/>
      <c r="B477" s="1"/>
      <c r="C477" s="1"/>
      <c r="D477" s="24"/>
      <c r="E477" s="11"/>
      <c r="F477" s="11"/>
      <c r="G477" s="15"/>
      <c r="H477" s="11"/>
      <c r="I477" s="1"/>
      <c r="J477" s="1"/>
      <c r="K477" s="1"/>
      <c r="L477" s="1"/>
      <c r="M477" s="64"/>
      <c r="N477" s="64"/>
      <c r="O477" s="64"/>
      <c r="P477" s="64"/>
      <c r="Q477" s="64"/>
      <c r="R477" s="64"/>
      <c r="S477" s="64"/>
      <c r="T477" s="64"/>
      <c r="U477" s="64"/>
      <c r="V477" s="64"/>
      <c r="W477" s="64"/>
      <c r="X477" s="64"/>
      <c r="Y477" s="64"/>
      <c r="Z477" s="64"/>
      <c r="AA477" s="64"/>
      <c r="AB477" s="64"/>
      <c r="AC477" s="64"/>
      <c r="AD477" s="64"/>
      <c r="AE477" s="64"/>
      <c r="AF477" s="64"/>
      <c r="AG477" s="64"/>
      <c r="AH477" s="64"/>
      <c r="AI477" s="64"/>
      <c r="AJ477" s="64"/>
      <c r="AK477" s="64"/>
      <c r="AL477" s="64"/>
      <c r="AM477" s="64"/>
      <c r="AN477" s="64"/>
      <c r="AO477" s="64"/>
      <c r="AP477" s="64"/>
      <c r="AQ477" s="64"/>
      <c r="AR477" s="64"/>
      <c r="AS477" s="64"/>
      <c r="AT477" s="64"/>
      <c r="AU477" s="64"/>
      <c r="AV477" s="64"/>
      <c r="AW477" s="64"/>
      <c r="AX477" s="64"/>
      <c r="AY477" s="64"/>
      <c r="AZ477" s="64"/>
      <c r="BA477" s="64"/>
      <c r="BB477" s="64"/>
      <c r="BF477" s="64"/>
      <c r="BG477" s="64"/>
      <c r="BH477" s="64"/>
      <c r="BI477" s="64"/>
      <c r="BJ477" s="64"/>
      <c r="BK477" s="64"/>
      <c r="BL477" s="64"/>
      <c r="BM477" s="68" t="s">
        <v>815</v>
      </c>
      <c r="BO477" s="64"/>
      <c r="BP477" s="64"/>
    </row>
    <row r="478" spans="1:68" hidden="1">
      <c r="A478" s="13"/>
      <c r="B478" s="1"/>
      <c r="C478" s="1"/>
      <c r="D478" s="24"/>
      <c r="E478" s="11"/>
      <c r="F478" s="11"/>
      <c r="G478" s="15"/>
      <c r="H478" s="11"/>
      <c r="I478" s="1"/>
      <c r="J478" s="1"/>
      <c r="K478" s="1"/>
      <c r="L478" s="1"/>
      <c r="M478" s="64"/>
      <c r="N478" s="64"/>
      <c r="O478" s="64"/>
      <c r="P478" s="64"/>
      <c r="Q478" s="64"/>
      <c r="R478" s="64"/>
      <c r="S478" s="64"/>
      <c r="T478" s="64"/>
      <c r="U478" s="64"/>
      <c r="V478" s="64"/>
      <c r="W478" s="64"/>
      <c r="X478" s="64"/>
      <c r="Y478" s="64"/>
      <c r="Z478" s="64"/>
      <c r="AA478" s="64"/>
      <c r="AB478" s="64"/>
      <c r="AC478" s="64"/>
      <c r="AD478" s="64"/>
      <c r="AE478" s="64"/>
      <c r="AF478" s="64"/>
      <c r="AG478" s="64"/>
      <c r="AH478" s="64"/>
      <c r="AI478" s="64"/>
      <c r="AJ478" s="64"/>
      <c r="AK478" s="64"/>
      <c r="AL478" s="64"/>
      <c r="AM478" s="64"/>
      <c r="AN478" s="64"/>
      <c r="AO478" s="64"/>
      <c r="AP478" s="64"/>
      <c r="AQ478" s="64"/>
      <c r="AR478" s="64"/>
      <c r="AS478" s="64"/>
      <c r="AT478" s="64"/>
      <c r="AU478" s="64"/>
      <c r="AV478" s="64"/>
      <c r="AW478" s="64"/>
      <c r="AX478" s="64"/>
      <c r="AY478" s="64"/>
      <c r="AZ478" s="64"/>
      <c r="BA478" s="64"/>
      <c r="BB478" s="64"/>
      <c r="BF478" s="64"/>
      <c r="BG478" s="64"/>
      <c r="BH478" s="64"/>
      <c r="BI478" s="64"/>
      <c r="BJ478" s="64"/>
      <c r="BK478" s="64"/>
      <c r="BL478" s="64"/>
      <c r="BM478" s="68" t="s">
        <v>816</v>
      </c>
      <c r="BO478" s="64"/>
      <c r="BP478" s="64"/>
    </row>
    <row r="479" spans="1:68" hidden="1">
      <c r="A479" s="13"/>
      <c r="B479" s="1"/>
      <c r="C479" s="1"/>
      <c r="D479" s="24"/>
      <c r="E479" s="11"/>
      <c r="F479" s="11"/>
      <c r="G479" s="15"/>
      <c r="H479" s="11"/>
      <c r="I479" s="1"/>
      <c r="J479" s="1"/>
      <c r="K479" s="1"/>
      <c r="L479" s="1"/>
      <c r="M479" s="64"/>
      <c r="N479" s="64"/>
      <c r="O479" s="64"/>
      <c r="P479" s="64"/>
      <c r="Q479" s="64"/>
      <c r="R479" s="64"/>
      <c r="S479" s="64"/>
      <c r="T479" s="64"/>
      <c r="U479" s="64"/>
      <c r="V479" s="64"/>
      <c r="W479" s="64"/>
      <c r="X479" s="64"/>
      <c r="Y479" s="64"/>
      <c r="Z479" s="64"/>
      <c r="AA479" s="64"/>
      <c r="AB479" s="64"/>
      <c r="AC479" s="64"/>
      <c r="AD479" s="64"/>
      <c r="AE479" s="64"/>
      <c r="AF479" s="64"/>
      <c r="AG479" s="64"/>
      <c r="AH479" s="64"/>
      <c r="AI479" s="64"/>
      <c r="AJ479" s="64"/>
      <c r="AK479" s="64"/>
      <c r="AL479" s="64"/>
      <c r="AM479" s="64"/>
      <c r="AN479" s="64"/>
      <c r="AO479" s="64"/>
      <c r="AP479" s="64"/>
      <c r="AQ479" s="64"/>
      <c r="AR479" s="64"/>
      <c r="AS479" s="64"/>
      <c r="AT479" s="64"/>
      <c r="AU479" s="64"/>
      <c r="AV479" s="64"/>
      <c r="AW479" s="64"/>
      <c r="AX479" s="64"/>
      <c r="AY479" s="64"/>
      <c r="AZ479" s="64"/>
      <c r="BA479" s="64"/>
      <c r="BB479" s="64"/>
      <c r="BF479" s="64"/>
      <c r="BG479" s="64"/>
      <c r="BH479" s="64"/>
      <c r="BI479" s="64"/>
      <c r="BJ479" s="64"/>
      <c r="BK479" s="64"/>
      <c r="BL479" s="64"/>
      <c r="BM479" s="68" t="s">
        <v>817</v>
      </c>
      <c r="BO479" s="64"/>
      <c r="BP479" s="64"/>
    </row>
    <row r="480" spans="1:68" hidden="1">
      <c r="A480" s="13"/>
      <c r="B480" s="1"/>
      <c r="C480" s="1"/>
      <c r="D480" s="24"/>
      <c r="E480" s="11"/>
      <c r="F480" s="11"/>
      <c r="G480" s="15"/>
      <c r="H480" s="11"/>
      <c r="I480" s="1"/>
      <c r="J480" s="1"/>
      <c r="K480" s="1"/>
      <c r="L480" s="1"/>
      <c r="M480" s="64"/>
      <c r="N480" s="64"/>
      <c r="O480" s="64"/>
      <c r="P480" s="64"/>
      <c r="Q480" s="64"/>
      <c r="R480" s="64"/>
      <c r="S480" s="64"/>
      <c r="T480" s="64"/>
      <c r="U480" s="64"/>
      <c r="V480" s="64"/>
      <c r="W480" s="64"/>
      <c r="X480" s="64"/>
      <c r="Y480" s="64"/>
      <c r="Z480" s="64"/>
      <c r="AA480" s="64"/>
      <c r="AB480" s="64"/>
      <c r="AC480" s="64"/>
      <c r="AD480" s="64"/>
      <c r="AE480" s="64"/>
      <c r="AF480" s="64"/>
      <c r="AG480" s="64"/>
      <c r="AH480" s="64"/>
      <c r="AI480" s="64"/>
      <c r="AJ480" s="64"/>
      <c r="AK480" s="64"/>
      <c r="AL480" s="64"/>
      <c r="AM480" s="64"/>
      <c r="AN480" s="64"/>
      <c r="AO480" s="64"/>
      <c r="AP480" s="64"/>
      <c r="AQ480" s="64"/>
      <c r="AR480" s="64"/>
      <c r="AS480" s="64"/>
      <c r="AT480" s="64"/>
      <c r="AU480" s="64"/>
      <c r="AV480" s="64"/>
      <c r="AW480" s="64"/>
      <c r="AX480" s="64"/>
      <c r="AY480" s="64"/>
      <c r="AZ480" s="64"/>
      <c r="BA480" s="64"/>
      <c r="BB480" s="64"/>
      <c r="BF480" s="64"/>
      <c r="BG480" s="64"/>
      <c r="BH480" s="64"/>
      <c r="BI480" s="64"/>
      <c r="BJ480" s="64"/>
      <c r="BK480" s="64"/>
      <c r="BL480" s="64"/>
      <c r="BM480" s="68" t="s">
        <v>818</v>
      </c>
      <c r="BO480" s="64"/>
      <c r="BP480" s="64"/>
    </row>
    <row r="481" spans="1:68" hidden="1">
      <c r="A481" s="13"/>
      <c r="B481" s="1"/>
      <c r="C481" s="1"/>
      <c r="D481" s="24"/>
      <c r="E481" s="11"/>
      <c r="F481" s="11"/>
      <c r="G481" s="15"/>
      <c r="H481" s="11"/>
      <c r="I481" s="1"/>
      <c r="J481" s="1"/>
      <c r="K481" s="1"/>
      <c r="L481" s="1"/>
      <c r="M481" s="64"/>
      <c r="N481" s="64"/>
      <c r="O481" s="64"/>
      <c r="P481" s="64"/>
      <c r="Q481" s="64"/>
      <c r="R481" s="64"/>
      <c r="S481" s="64"/>
      <c r="T481" s="64"/>
      <c r="U481" s="64"/>
      <c r="V481" s="64"/>
      <c r="W481" s="64"/>
      <c r="X481" s="64"/>
      <c r="Y481" s="64"/>
      <c r="Z481" s="64"/>
      <c r="AA481" s="64"/>
      <c r="AB481" s="64"/>
      <c r="AC481" s="64"/>
      <c r="AD481" s="64"/>
      <c r="AE481" s="64"/>
      <c r="AF481" s="64"/>
      <c r="AG481" s="64"/>
      <c r="AH481" s="64"/>
      <c r="AI481" s="64"/>
      <c r="AJ481" s="64"/>
      <c r="AK481" s="64"/>
      <c r="AL481" s="64"/>
      <c r="AM481" s="64"/>
      <c r="AN481" s="64"/>
      <c r="AO481" s="64"/>
      <c r="AP481" s="64"/>
      <c r="AQ481" s="64"/>
      <c r="AR481" s="64"/>
      <c r="AS481" s="64"/>
      <c r="AT481" s="64"/>
      <c r="AU481" s="64"/>
      <c r="AV481" s="64"/>
      <c r="AW481" s="64"/>
      <c r="AX481" s="64"/>
      <c r="AY481" s="64"/>
      <c r="AZ481" s="64"/>
      <c r="BA481" s="64"/>
      <c r="BB481" s="64"/>
      <c r="BF481" s="64"/>
      <c r="BG481" s="64"/>
      <c r="BH481" s="64"/>
      <c r="BI481" s="64"/>
      <c r="BJ481" s="64"/>
      <c r="BK481" s="64"/>
      <c r="BL481" s="64"/>
      <c r="BM481" s="68" t="s">
        <v>819</v>
      </c>
      <c r="BO481" s="64"/>
      <c r="BP481" s="64"/>
    </row>
    <row r="482" spans="1:68" hidden="1">
      <c r="A482" s="13"/>
      <c r="B482" s="1"/>
      <c r="C482" s="1"/>
      <c r="D482" s="24"/>
      <c r="E482" s="11"/>
      <c r="F482" s="11"/>
      <c r="G482" s="15"/>
      <c r="H482" s="11"/>
      <c r="I482" s="1"/>
      <c r="J482" s="1"/>
      <c r="K482" s="1"/>
      <c r="L482" s="1"/>
      <c r="M482" s="64"/>
      <c r="N482" s="64"/>
      <c r="O482" s="64"/>
      <c r="P482" s="64"/>
      <c r="Q482" s="64"/>
      <c r="R482" s="64"/>
      <c r="S482" s="64"/>
      <c r="T482" s="64"/>
      <c r="U482" s="64"/>
      <c r="V482" s="64"/>
      <c r="W482" s="64"/>
      <c r="X482" s="64"/>
      <c r="Y482" s="64"/>
      <c r="Z482" s="64"/>
      <c r="AA482" s="64"/>
      <c r="AB482" s="64"/>
      <c r="AC482" s="64"/>
      <c r="AD482" s="64"/>
      <c r="AE482" s="64"/>
      <c r="AF482" s="64"/>
      <c r="AG482" s="64"/>
      <c r="AH482" s="64"/>
      <c r="AI482" s="64"/>
      <c r="AJ482" s="64"/>
      <c r="AK482" s="64"/>
      <c r="AL482" s="64"/>
      <c r="AM482" s="64"/>
      <c r="AN482" s="64"/>
      <c r="AO482" s="64"/>
      <c r="AP482" s="64"/>
      <c r="AQ482" s="64"/>
      <c r="AR482" s="64"/>
      <c r="AS482" s="64"/>
      <c r="AT482" s="64"/>
      <c r="AU482" s="64"/>
      <c r="AV482" s="64"/>
      <c r="AW482" s="64"/>
      <c r="AX482" s="64"/>
      <c r="AY482" s="64"/>
      <c r="AZ482" s="64"/>
      <c r="BA482" s="64"/>
      <c r="BB482" s="64"/>
      <c r="BF482" s="64"/>
      <c r="BG482" s="64"/>
      <c r="BH482" s="64"/>
      <c r="BI482" s="64"/>
      <c r="BJ482" s="64"/>
      <c r="BK482" s="64"/>
      <c r="BL482" s="64"/>
      <c r="BM482" s="68" t="s">
        <v>820</v>
      </c>
      <c r="BO482" s="64"/>
      <c r="BP482" s="64"/>
    </row>
    <row r="483" spans="1:68" hidden="1">
      <c r="A483" s="13"/>
      <c r="B483" s="1"/>
      <c r="C483" s="1"/>
      <c r="D483" s="24"/>
      <c r="E483" s="11"/>
      <c r="F483" s="11"/>
      <c r="G483" s="15"/>
      <c r="H483" s="11"/>
      <c r="I483" s="1"/>
      <c r="J483" s="1"/>
      <c r="K483" s="1"/>
      <c r="L483" s="1"/>
      <c r="M483" s="64"/>
      <c r="N483" s="64"/>
      <c r="O483" s="64"/>
      <c r="P483" s="64"/>
      <c r="Q483" s="64"/>
      <c r="R483" s="64"/>
      <c r="S483" s="64"/>
      <c r="T483" s="64"/>
      <c r="U483" s="64"/>
      <c r="V483" s="64"/>
      <c r="W483" s="64"/>
      <c r="X483" s="64"/>
      <c r="Y483" s="64"/>
      <c r="Z483" s="64"/>
      <c r="AA483" s="64"/>
      <c r="AB483" s="64"/>
      <c r="AC483" s="64"/>
      <c r="AD483" s="64"/>
      <c r="AE483" s="64"/>
      <c r="AF483" s="64"/>
      <c r="AG483" s="64"/>
      <c r="AH483" s="64"/>
      <c r="AI483" s="64"/>
      <c r="AJ483" s="64"/>
      <c r="AK483" s="64"/>
      <c r="AL483" s="64"/>
      <c r="AM483" s="64"/>
      <c r="AN483" s="64"/>
      <c r="AO483" s="64"/>
      <c r="AP483" s="64"/>
      <c r="AQ483" s="64"/>
      <c r="AR483" s="64"/>
      <c r="AS483" s="64"/>
      <c r="AT483" s="64"/>
      <c r="AU483" s="64"/>
      <c r="AV483" s="64"/>
      <c r="AW483" s="64"/>
      <c r="AX483" s="64"/>
      <c r="AY483" s="64"/>
      <c r="AZ483" s="64"/>
      <c r="BA483" s="64"/>
      <c r="BB483" s="64"/>
      <c r="BF483" s="64"/>
      <c r="BG483" s="64"/>
      <c r="BH483" s="64"/>
      <c r="BI483" s="64"/>
      <c r="BJ483" s="64"/>
      <c r="BK483" s="64"/>
      <c r="BL483" s="64"/>
      <c r="BM483" s="68" t="s">
        <v>821</v>
      </c>
      <c r="BO483" s="64"/>
      <c r="BP483" s="64"/>
    </row>
    <row r="484" spans="1:68" hidden="1">
      <c r="A484" s="13"/>
      <c r="B484" s="1"/>
      <c r="C484" s="1"/>
      <c r="D484" s="24"/>
      <c r="E484" s="11"/>
      <c r="F484" s="11"/>
      <c r="G484" s="15"/>
      <c r="H484" s="11"/>
      <c r="I484" s="1"/>
      <c r="J484" s="1"/>
      <c r="K484" s="1"/>
      <c r="L484" s="1"/>
      <c r="M484" s="64"/>
      <c r="N484" s="64"/>
      <c r="O484" s="64"/>
      <c r="P484" s="64"/>
      <c r="Q484" s="64"/>
      <c r="R484" s="64"/>
      <c r="S484" s="64"/>
      <c r="T484" s="64"/>
      <c r="U484" s="64"/>
      <c r="V484" s="64"/>
      <c r="W484" s="64"/>
      <c r="X484" s="64"/>
      <c r="Y484" s="64"/>
      <c r="Z484" s="64"/>
      <c r="AA484" s="64"/>
      <c r="AB484" s="64"/>
      <c r="AC484" s="64"/>
      <c r="AD484" s="64"/>
      <c r="AE484" s="64"/>
      <c r="AF484" s="64"/>
      <c r="AG484" s="64"/>
      <c r="AH484" s="64"/>
      <c r="AI484" s="64"/>
      <c r="AJ484" s="64"/>
      <c r="AK484" s="64"/>
      <c r="AL484" s="64"/>
      <c r="AM484" s="64"/>
      <c r="AN484" s="64"/>
      <c r="AO484" s="64"/>
      <c r="AP484" s="64"/>
      <c r="AQ484" s="64"/>
      <c r="AR484" s="64"/>
      <c r="AS484" s="64"/>
      <c r="AT484" s="64"/>
      <c r="AU484" s="64"/>
      <c r="AV484" s="64"/>
      <c r="AW484" s="64"/>
      <c r="AX484" s="64"/>
      <c r="AY484" s="64"/>
      <c r="AZ484" s="64"/>
      <c r="BA484" s="64"/>
      <c r="BB484" s="64"/>
      <c r="BF484" s="64"/>
      <c r="BG484" s="64"/>
      <c r="BH484" s="64"/>
      <c r="BI484" s="64"/>
      <c r="BJ484" s="64"/>
      <c r="BK484" s="64"/>
      <c r="BL484" s="64"/>
      <c r="BM484" s="68" t="s">
        <v>822</v>
      </c>
      <c r="BO484" s="64"/>
      <c r="BP484" s="64"/>
    </row>
    <row r="485" spans="1:68" hidden="1">
      <c r="A485" s="13"/>
      <c r="B485" s="1"/>
      <c r="C485" s="1"/>
      <c r="D485" s="24"/>
      <c r="E485" s="11"/>
      <c r="F485" s="11"/>
      <c r="G485" s="15"/>
      <c r="H485" s="11"/>
      <c r="I485" s="1"/>
      <c r="J485" s="1"/>
      <c r="K485" s="1"/>
      <c r="L485" s="1"/>
      <c r="M485" s="64"/>
      <c r="N485" s="64"/>
      <c r="O485" s="64"/>
      <c r="P485" s="64"/>
      <c r="Q485" s="64"/>
      <c r="R485" s="64"/>
      <c r="S485" s="64"/>
      <c r="T485" s="64"/>
      <c r="U485" s="64"/>
      <c r="V485" s="64"/>
      <c r="W485" s="64"/>
      <c r="X485" s="64"/>
      <c r="Y485" s="64"/>
      <c r="Z485" s="64"/>
      <c r="AA485" s="64"/>
      <c r="AB485" s="64"/>
      <c r="AC485" s="64"/>
      <c r="AD485" s="64"/>
      <c r="AE485" s="64"/>
      <c r="AF485" s="64"/>
      <c r="AG485" s="64"/>
      <c r="AH485" s="64"/>
      <c r="AI485" s="64"/>
      <c r="AJ485" s="64"/>
      <c r="AK485" s="64"/>
      <c r="AL485" s="64"/>
      <c r="AM485" s="64"/>
      <c r="AN485" s="64"/>
      <c r="AO485" s="64"/>
      <c r="AP485" s="64"/>
      <c r="AQ485" s="64"/>
      <c r="AR485" s="64"/>
      <c r="AS485" s="64"/>
      <c r="AT485" s="64"/>
      <c r="AU485" s="64"/>
      <c r="AV485" s="64"/>
      <c r="AW485" s="64"/>
      <c r="AX485" s="64"/>
      <c r="AY485" s="64"/>
      <c r="AZ485" s="64"/>
      <c r="BA485" s="64"/>
      <c r="BB485" s="64"/>
      <c r="BF485" s="64"/>
      <c r="BG485" s="64"/>
      <c r="BH485" s="64"/>
      <c r="BI485" s="64"/>
      <c r="BJ485" s="64"/>
      <c r="BK485" s="64"/>
      <c r="BL485" s="64"/>
      <c r="BM485" s="68" t="s">
        <v>823</v>
      </c>
      <c r="BO485" s="64"/>
      <c r="BP485" s="64"/>
    </row>
    <row r="486" spans="1:68" hidden="1">
      <c r="A486" s="13"/>
      <c r="B486" s="1"/>
      <c r="C486" s="1"/>
      <c r="D486" s="24"/>
      <c r="E486" s="11"/>
      <c r="F486" s="11"/>
      <c r="G486" s="15"/>
      <c r="H486" s="11"/>
      <c r="I486" s="1"/>
      <c r="J486" s="1"/>
      <c r="K486" s="1"/>
      <c r="L486" s="1"/>
      <c r="M486" s="64"/>
      <c r="N486" s="64"/>
      <c r="O486" s="64"/>
      <c r="P486" s="64"/>
      <c r="Q486" s="64"/>
      <c r="R486" s="64"/>
      <c r="S486" s="64"/>
      <c r="T486" s="64"/>
      <c r="U486" s="64"/>
      <c r="V486" s="64"/>
      <c r="W486" s="64"/>
      <c r="X486" s="64"/>
      <c r="Y486" s="64"/>
      <c r="Z486" s="64"/>
      <c r="AA486" s="64"/>
      <c r="AB486" s="64"/>
      <c r="AC486" s="64"/>
      <c r="AD486" s="64"/>
      <c r="AE486" s="64"/>
      <c r="AF486" s="64"/>
      <c r="AG486" s="64"/>
      <c r="AH486" s="64"/>
      <c r="AI486" s="64"/>
      <c r="AJ486" s="64"/>
      <c r="AK486" s="64"/>
      <c r="AL486" s="64"/>
      <c r="AM486" s="64"/>
      <c r="AN486" s="64"/>
      <c r="AO486" s="64"/>
      <c r="AP486" s="64"/>
      <c r="AQ486" s="64"/>
      <c r="AR486" s="64"/>
      <c r="AS486" s="64"/>
      <c r="AT486" s="64"/>
      <c r="AU486" s="64"/>
      <c r="AV486" s="64"/>
      <c r="AW486" s="64"/>
      <c r="AX486" s="64"/>
      <c r="AY486" s="64"/>
      <c r="AZ486" s="64"/>
      <c r="BA486" s="64"/>
      <c r="BB486" s="64"/>
      <c r="BF486" s="64"/>
      <c r="BG486" s="64"/>
      <c r="BH486" s="64"/>
      <c r="BI486" s="64"/>
      <c r="BJ486" s="64"/>
      <c r="BK486" s="64"/>
      <c r="BL486" s="64"/>
      <c r="BM486" s="68" t="s">
        <v>824</v>
      </c>
      <c r="BO486" s="64"/>
      <c r="BP486" s="64"/>
    </row>
    <row r="487" spans="1:68" hidden="1">
      <c r="A487" s="13"/>
      <c r="B487" s="1"/>
      <c r="C487" s="1"/>
      <c r="D487" s="24"/>
      <c r="E487" s="11"/>
      <c r="F487" s="11"/>
      <c r="G487" s="15"/>
      <c r="H487" s="11"/>
      <c r="I487" s="1"/>
      <c r="J487" s="1"/>
      <c r="K487" s="1"/>
      <c r="L487" s="1"/>
      <c r="M487" s="64"/>
      <c r="N487" s="64"/>
      <c r="O487" s="64"/>
      <c r="P487" s="64"/>
      <c r="Q487" s="64"/>
      <c r="R487" s="64"/>
      <c r="S487" s="64"/>
      <c r="T487" s="64"/>
      <c r="U487" s="64"/>
      <c r="V487" s="64"/>
      <c r="W487" s="64"/>
      <c r="X487" s="64"/>
      <c r="Y487" s="64"/>
      <c r="Z487" s="64"/>
      <c r="AA487" s="64"/>
      <c r="AB487" s="64"/>
      <c r="AC487" s="64"/>
      <c r="AD487" s="64"/>
      <c r="AE487" s="64"/>
      <c r="AF487" s="64"/>
      <c r="AG487" s="64"/>
      <c r="AH487" s="64"/>
      <c r="AI487" s="64"/>
      <c r="AJ487" s="64"/>
      <c r="AK487" s="64"/>
      <c r="AL487" s="64"/>
      <c r="AM487" s="64"/>
      <c r="AN487" s="64"/>
      <c r="AO487" s="64"/>
      <c r="AP487" s="64"/>
      <c r="AQ487" s="64"/>
      <c r="AR487" s="64"/>
      <c r="AS487" s="64"/>
      <c r="AT487" s="64"/>
      <c r="AU487" s="64"/>
      <c r="AV487" s="64"/>
      <c r="AW487" s="64"/>
      <c r="AX487" s="64"/>
      <c r="AY487" s="64"/>
      <c r="AZ487" s="64"/>
      <c r="BA487" s="64"/>
      <c r="BB487" s="64"/>
      <c r="BF487" s="64"/>
      <c r="BG487" s="64"/>
      <c r="BH487" s="64"/>
      <c r="BI487" s="64"/>
      <c r="BJ487" s="64"/>
      <c r="BK487" s="64"/>
      <c r="BL487" s="64"/>
      <c r="BM487" s="68" t="s">
        <v>825</v>
      </c>
      <c r="BO487" s="64"/>
      <c r="BP487" s="64"/>
    </row>
    <row r="488" spans="1:68" hidden="1">
      <c r="A488" s="13"/>
      <c r="B488" s="1"/>
      <c r="C488" s="1"/>
      <c r="D488" s="24"/>
      <c r="E488" s="11"/>
      <c r="F488" s="11"/>
      <c r="G488" s="15"/>
      <c r="H488" s="11"/>
      <c r="I488" s="1"/>
      <c r="J488" s="1"/>
      <c r="K488" s="1"/>
      <c r="L488" s="1"/>
      <c r="M488" s="64"/>
      <c r="N488" s="64"/>
      <c r="O488" s="64"/>
      <c r="P488" s="64"/>
      <c r="Q488" s="64"/>
      <c r="R488" s="64"/>
      <c r="S488" s="64"/>
      <c r="T488" s="64"/>
      <c r="U488" s="64"/>
      <c r="V488" s="64"/>
      <c r="W488" s="64"/>
      <c r="X488" s="64"/>
      <c r="Y488" s="64"/>
      <c r="Z488" s="64"/>
      <c r="AA488" s="64"/>
      <c r="AB488" s="64"/>
      <c r="AC488" s="64"/>
      <c r="AD488" s="64"/>
      <c r="AE488" s="64"/>
      <c r="AF488" s="64"/>
      <c r="AG488" s="64"/>
      <c r="AH488" s="64"/>
      <c r="AI488" s="64"/>
      <c r="AJ488" s="64"/>
      <c r="AK488" s="64"/>
      <c r="AL488" s="64"/>
      <c r="AM488" s="64"/>
      <c r="AN488" s="64"/>
      <c r="AO488" s="64"/>
      <c r="AP488" s="64"/>
      <c r="AQ488" s="64"/>
      <c r="AR488" s="64"/>
      <c r="AS488" s="64"/>
      <c r="AT488" s="64"/>
      <c r="AU488" s="64"/>
      <c r="AV488" s="64"/>
      <c r="AW488" s="64"/>
      <c r="AX488" s="64"/>
      <c r="AY488" s="64"/>
      <c r="AZ488" s="64"/>
      <c r="BA488" s="64"/>
      <c r="BB488" s="64"/>
      <c r="BF488" s="64"/>
      <c r="BG488" s="64"/>
      <c r="BH488" s="64"/>
      <c r="BI488" s="64"/>
      <c r="BJ488" s="64"/>
      <c r="BK488" s="64"/>
      <c r="BL488" s="64"/>
      <c r="BM488" s="68" t="s">
        <v>826</v>
      </c>
      <c r="BO488" s="64"/>
      <c r="BP488" s="64"/>
    </row>
    <row r="489" spans="1:68" hidden="1">
      <c r="A489" s="13"/>
      <c r="B489" s="1"/>
      <c r="C489" s="1"/>
      <c r="D489" s="24"/>
      <c r="E489" s="11"/>
      <c r="F489" s="11"/>
      <c r="G489" s="15"/>
      <c r="H489" s="11"/>
      <c r="I489" s="1"/>
      <c r="J489" s="1"/>
      <c r="K489" s="1"/>
      <c r="L489" s="1"/>
      <c r="M489" s="64"/>
      <c r="N489" s="64"/>
      <c r="O489" s="64"/>
      <c r="P489" s="64"/>
      <c r="Q489" s="64"/>
      <c r="R489" s="64"/>
      <c r="S489" s="64"/>
      <c r="T489" s="64"/>
      <c r="U489" s="64"/>
      <c r="V489" s="64"/>
      <c r="W489" s="64"/>
      <c r="X489" s="64"/>
      <c r="Y489" s="64"/>
      <c r="Z489" s="64"/>
      <c r="AA489" s="64"/>
      <c r="AB489" s="64"/>
      <c r="AC489" s="64"/>
      <c r="AD489" s="64"/>
      <c r="AE489" s="64"/>
      <c r="AF489" s="64"/>
      <c r="AG489" s="64"/>
      <c r="AH489" s="64"/>
      <c r="AI489" s="64"/>
      <c r="AJ489" s="64"/>
      <c r="AK489" s="64"/>
      <c r="AL489" s="64"/>
      <c r="AM489" s="64"/>
      <c r="AN489" s="64"/>
      <c r="AO489" s="64"/>
      <c r="AP489" s="64"/>
      <c r="AQ489" s="64"/>
      <c r="AR489" s="64"/>
      <c r="AS489" s="64"/>
      <c r="AT489" s="64"/>
      <c r="AU489" s="64"/>
      <c r="AV489" s="64"/>
      <c r="AW489" s="64"/>
      <c r="AX489" s="64"/>
      <c r="AY489" s="64"/>
      <c r="AZ489" s="64"/>
      <c r="BA489" s="64"/>
      <c r="BB489" s="64"/>
      <c r="BF489" s="64"/>
      <c r="BG489" s="64"/>
      <c r="BH489" s="64"/>
      <c r="BI489" s="64"/>
      <c r="BJ489" s="64"/>
      <c r="BK489" s="64"/>
      <c r="BL489" s="64"/>
      <c r="BM489" s="68" t="s">
        <v>827</v>
      </c>
      <c r="BO489" s="64"/>
      <c r="BP489" s="64"/>
    </row>
    <row r="490" spans="1:68" hidden="1">
      <c r="A490" s="13"/>
      <c r="B490" s="1"/>
      <c r="C490" s="1"/>
      <c r="D490" s="24"/>
      <c r="E490" s="11"/>
      <c r="F490" s="11"/>
      <c r="G490" s="15"/>
      <c r="H490" s="11"/>
      <c r="I490" s="1"/>
      <c r="J490" s="1"/>
      <c r="K490" s="1"/>
      <c r="L490" s="1"/>
      <c r="M490" s="64"/>
      <c r="N490" s="64"/>
      <c r="O490" s="64"/>
      <c r="P490" s="64"/>
      <c r="Q490" s="64"/>
      <c r="R490" s="64"/>
      <c r="S490" s="64"/>
      <c r="T490" s="64"/>
      <c r="U490" s="64"/>
      <c r="V490" s="64"/>
      <c r="W490" s="64"/>
      <c r="X490" s="64"/>
      <c r="Y490" s="64"/>
      <c r="Z490" s="64"/>
      <c r="AA490" s="64"/>
      <c r="AB490" s="64"/>
      <c r="AC490" s="64"/>
      <c r="AD490" s="64"/>
      <c r="AE490" s="64"/>
      <c r="AF490" s="64"/>
      <c r="AG490" s="64"/>
      <c r="AH490" s="64"/>
      <c r="AI490" s="64"/>
      <c r="AJ490" s="64"/>
      <c r="AK490" s="64"/>
      <c r="AL490" s="64"/>
      <c r="AM490" s="64"/>
      <c r="AN490" s="64"/>
      <c r="AO490" s="64"/>
      <c r="AP490" s="64"/>
      <c r="AQ490" s="64"/>
      <c r="AR490" s="64"/>
      <c r="AS490" s="64"/>
      <c r="AT490" s="64"/>
      <c r="AU490" s="64"/>
      <c r="AV490" s="64"/>
      <c r="AW490" s="64"/>
      <c r="AX490" s="64"/>
      <c r="AY490" s="64"/>
      <c r="AZ490" s="64"/>
      <c r="BA490" s="64"/>
      <c r="BB490" s="64"/>
      <c r="BF490" s="64"/>
      <c r="BG490" s="64"/>
      <c r="BH490" s="64"/>
      <c r="BI490" s="64"/>
      <c r="BJ490" s="64"/>
      <c r="BK490" s="64"/>
      <c r="BL490" s="64"/>
      <c r="BM490" s="68" t="s">
        <v>828</v>
      </c>
      <c r="BO490" s="64"/>
      <c r="BP490" s="64"/>
    </row>
    <row r="491" spans="1:68" hidden="1">
      <c r="A491" s="13"/>
      <c r="B491" s="1"/>
      <c r="C491" s="1"/>
      <c r="D491" s="24"/>
      <c r="E491" s="11"/>
      <c r="F491" s="11"/>
      <c r="G491" s="15"/>
      <c r="H491" s="11"/>
      <c r="I491" s="1"/>
      <c r="J491" s="1"/>
      <c r="K491" s="1"/>
      <c r="L491" s="1"/>
      <c r="M491" s="64"/>
      <c r="N491" s="64"/>
      <c r="O491" s="64"/>
      <c r="P491" s="64"/>
      <c r="Q491" s="64"/>
      <c r="R491" s="64"/>
      <c r="S491" s="64"/>
      <c r="T491" s="64"/>
      <c r="U491" s="64"/>
      <c r="V491" s="64"/>
      <c r="W491" s="64"/>
      <c r="X491" s="64"/>
      <c r="Y491" s="64"/>
      <c r="Z491" s="64"/>
      <c r="AA491" s="64"/>
      <c r="AB491" s="64"/>
      <c r="AC491" s="64"/>
      <c r="AD491" s="64"/>
      <c r="AE491" s="64"/>
      <c r="AF491" s="64"/>
      <c r="AG491" s="64"/>
      <c r="AH491" s="64"/>
      <c r="AI491" s="64"/>
      <c r="AJ491" s="64"/>
      <c r="AK491" s="64"/>
      <c r="AL491" s="64"/>
      <c r="AM491" s="64"/>
      <c r="AN491" s="64"/>
      <c r="AO491" s="64"/>
      <c r="AP491" s="64"/>
      <c r="AQ491" s="64"/>
      <c r="AR491" s="64"/>
      <c r="AS491" s="64"/>
      <c r="AT491" s="64"/>
      <c r="AU491" s="64"/>
      <c r="AV491" s="64"/>
      <c r="AW491" s="64"/>
      <c r="AX491" s="64"/>
      <c r="AY491" s="64"/>
      <c r="AZ491" s="64"/>
      <c r="BA491" s="64"/>
      <c r="BB491" s="64"/>
      <c r="BF491" s="64"/>
      <c r="BG491" s="64"/>
      <c r="BH491" s="64"/>
      <c r="BI491" s="64"/>
      <c r="BJ491" s="64"/>
      <c r="BK491" s="64"/>
      <c r="BL491" s="64"/>
      <c r="BM491" s="68" t="s">
        <v>829</v>
      </c>
      <c r="BO491" s="64"/>
      <c r="BP491" s="64"/>
    </row>
    <row r="492" spans="1:68" hidden="1">
      <c r="A492" s="13"/>
      <c r="B492" s="1"/>
      <c r="C492" s="1"/>
      <c r="D492" s="24"/>
      <c r="E492" s="11"/>
      <c r="F492" s="11"/>
      <c r="G492" s="15"/>
      <c r="H492" s="11"/>
      <c r="I492" s="1"/>
      <c r="J492" s="1"/>
      <c r="K492" s="1"/>
      <c r="L492" s="1"/>
      <c r="M492" s="64"/>
      <c r="N492" s="64"/>
      <c r="O492" s="64"/>
      <c r="P492" s="64"/>
      <c r="Q492" s="64"/>
      <c r="R492" s="64"/>
      <c r="S492" s="64"/>
      <c r="T492" s="64"/>
      <c r="U492" s="64"/>
      <c r="V492" s="64"/>
      <c r="W492" s="64"/>
      <c r="X492" s="64"/>
      <c r="Y492" s="64"/>
      <c r="Z492" s="64"/>
      <c r="AA492" s="64"/>
      <c r="AB492" s="64"/>
      <c r="AC492" s="64"/>
      <c r="AD492" s="64"/>
      <c r="AE492" s="64"/>
      <c r="AF492" s="64"/>
      <c r="AG492" s="64"/>
      <c r="AH492" s="64"/>
      <c r="AI492" s="64"/>
      <c r="AJ492" s="64"/>
      <c r="AK492" s="64"/>
      <c r="AL492" s="64"/>
      <c r="AM492" s="64"/>
      <c r="AN492" s="64"/>
      <c r="AO492" s="64"/>
      <c r="AP492" s="64"/>
      <c r="AQ492" s="64"/>
      <c r="AR492" s="64"/>
      <c r="AS492" s="64"/>
      <c r="AT492" s="64"/>
      <c r="AU492" s="64"/>
      <c r="AV492" s="64"/>
      <c r="AW492" s="64"/>
      <c r="AX492" s="64"/>
      <c r="AY492" s="64"/>
      <c r="AZ492" s="64"/>
      <c r="BA492" s="64"/>
      <c r="BB492" s="64"/>
      <c r="BF492" s="64"/>
      <c r="BG492" s="64"/>
      <c r="BH492" s="64"/>
      <c r="BI492" s="64"/>
      <c r="BJ492" s="64"/>
      <c r="BK492" s="64"/>
      <c r="BL492" s="64"/>
      <c r="BM492" s="68" t="s">
        <v>830</v>
      </c>
      <c r="BO492" s="64"/>
      <c r="BP492" s="64"/>
    </row>
    <row r="493" spans="1:68" hidden="1">
      <c r="A493" s="13"/>
      <c r="B493" s="1"/>
      <c r="C493" s="1"/>
      <c r="D493" s="24"/>
      <c r="E493" s="11"/>
      <c r="F493" s="11"/>
      <c r="G493" s="15"/>
      <c r="H493" s="11"/>
      <c r="I493" s="1"/>
      <c r="J493" s="1"/>
      <c r="K493" s="1"/>
      <c r="L493" s="1"/>
      <c r="M493" s="64"/>
      <c r="N493" s="64"/>
      <c r="O493" s="64"/>
      <c r="P493" s="64"/>
      <c r="Q493" s="64"/>
      <c r="R493" s="64"/>
      <c r="S493" s="64"/>
      <c r="T493" s="64"/>
      <c r="U493" s="64"/>
      <c r="V493" s="64"/>
      <c r="W493" s="64"/>
      <c r="X493" s="64"/>
      <c r="Y493" s="64"/>
      <c r="Z493" s="64"/>
      <c r="AA493" s="64"/>
      <c r="AB493" s="64"/>
      <c r="AC493" s="64"/>
      <c r="AD493" s="64"/>
      <c r="AE493" s="64"/>
      <c r="AF493" s="64"/>
      <c r="AG493" s="64"/>
      <c r="AH493" s="64"/>
      <c r="AI493" s="64"/>
      <c r="AJ493" s="64"/>
      <c r="AK493" s="64"/>
      <c r="AL493" s="64"/>
      <c r="AM493" s="64"/>
      <c r="AN493" s="64"/>
      <c r="AO493" s="64"/>
      <c r="AP493" s="64"/>
      <c r="AQ493" s="64"/>
      <c r="AR493" s="64"/>
      <c r="AS493" s="64"/>
      <c r="AT493" s="64"/>
      <c r="AU493" s="64"/>
      <c r="AV493" s="64"/>
      <c r="AW493" s="64"/>
      <c r="AX493" s="64"/>
      <c r="AY493" s="64"/>
      <c r="AZ493" s="64"/>
      <c r="BA493" s="64"/>
      <c r="BB493" s="64"/>
      <c r="BF493" s="64"/>
      <c r="BG493" s="64"/>
      <c r="BH493" s="64"/>
      <c r="BI493" s="64"/>
      <c r="BJ493" s="64"/>
      <c r="BK493" s="64"/>
      <c r="BL493" s="64"/>
      <c r="BM493" s="68" t="s">
        <v>831</v>
      </c>
      <c r="BO493" s="64"/>
      <c r="BP493" s="64"/>
    </row>
    <row r="494" spans="1:68" hidden="1">
      <c r="A494" s="13"/>
      <c r="B494" s="1"/>
      <c r="C494" s="1"/>
      <c r="D494" s="24"/>
      <c r="E494" s="11"/>
      <c r="F494" s="11"/>
      <c r="G494" s="15"/>
      <c r="H494" s="11"/>
      <c r="I494" s="1"/>
      <c r="J494" s="1"/>
      <c r="K494" s="1"/>
      <c r="L494" s="1"/>
      <c r="M494" s="64"/>
      <c r="N494" s="64"/>
      <c r="O494" s="64"/>
      <c r="P494" s="64"/>
      <c r="Q494" s="64"/>
      <c r="R494" s="64"/>
      <c r="S494" s="64"/>
      <c r="T494" s="64"/>
      <c r="U494" s="64"/>
      <c r="V494" s="64"/>
      <c r="W494" s="64"/>
      <c r="X494" s="64"/>
      <c r="Y494" s="64"/>
      <c r="Z494" s="64"/>
      <c r="AA494" s="64"/>
      <c r="AB494" s="64"/>
      <c r="AC494" s="64"/>
      <c r="AD494" s="64"/>
      <c r="AE494" s="64"/>
      <c r="AF494" s="64"/>
      <c r="AG494" s="64"/>
      <c r="AH494" s="64"/>
      <c r="AI494" s="64"/>
      <c r="AJ494" s="64"/>
      <c r="AK494" s="64"/>
      <c r="AL494" s="64"/>
      <c r="AM494" s="64"/>
      <c r="AN494" s="64"/>
      <c r="AO494" s="64"/>
      <c r="AP494" s="64"/>
      <c r="AQ494" s="64"/>
      <c r="AR494" s="64"/>
      <c r="AS494" s="64"/>
      <c r="AT494" s="64"/>
      <c r="AU494" s="64"/>
      <c r="AV494" s="64"/>
      <c r="AW494" s="64"/>
      <c r="AX494" s="64"/>
      <c r="AY494" s="64"/>
      <c r="AZ494" s="64"/>
      <c r="BA494" s="64"/>
      <c r="BB494" s="64"/>
      <c r="BF494" s="64"/>
      <c r="BG494" s="64"/>
      <c r="BH494" s="64"/>
      <c r="BI494" s="64"/>
      <c r="BJ494" s="64"/>
      <c r="BK494" s="64"/>
      <c r="BL494" s="64"/>
      <c r="BM494" s="68" t="s">
        <v>832</v>
      </c>
      <c r="BO494" s="64"/>
      <c r="BP494" s="64"/>
    </row>
    <row r="495" spans="1:68" hidden="1">
      <c r="A495" s="13"/>
      <c r="B495" s="1"/>
      <c r="C495" s="1"/>
      <c r="D495" s="24"/>
      <c r="E495" s="11"/>
      <c r="F495" s="11"/>
      <c r="G495" s="15"/>
      <c r="H495" s="11"/>
      <c r="I495" s="1"/>
      <c r="J495" s="1"/>
      <c r="K495" s="1"/>
      <c r="L495" s="1"/>
      <c r="M495" s="64"/>
      <c r="N495" s="64"/>
      <c r="O495" s="64"/>
      <c r="P495" s="64"/>
      <c r="Q495" s="64"/>
      <c r="R495" s="64"/>
      <c r="S495" s="64"/>
      <c r="T495" s="64"/>
      <c r="U495" s="64"/>
      <c r="V495" s="64"/>
      <c r="W495" s="64"/>
      <c r="X495" s="64"/>
      <c r="Y495" s="64"/>
      <c r="Z495" s="64"/>
      <c r="AA495" s="64"/>
      <c r="AB495" s="64"/>
      <c r="AC495" s="64"/>
      <c r="AD495" s="64"/>
      <c r="AE495" s="64"/>
      <c r="AF495" s="64"/>
      <c r="AG495" s="64"/>
      <c r="AH495" s="64"/>
      <c r="AI495" s="64"/>
      <c r="AJ495" s="64"/>
      <c r="AK495" s="64"/>
      <c r="AL495" s="64"/>
      <c r="AM495" s="64"/>
      <c r="AN495" s="64"/>
      <c r="AO495" s="64"/>
      <c r="AP495" s="64"/>
      <c r="AQ495" s="64"/>
      <c r="AR495" s="64"/>
      <c r="AS495" s="64"/>
      <c r="AT495" s="64"/>
      <c r="AU495" s="64"/>
      <c r="AV495" s="64"/>
      <c r="AW495" s="64"/>
      <c r="AX495" s="64"/>
      <c r="AY495" s="64"/>
      <c r="AZ495" s="64"/>
      <c r="BA495" s="64"/>
      <c r="BB495" s="64"/>
      <c r="BF495" s="64"/>
      <c r="BG495" s="64"/>
      <c r="BH495" s="64"/>
      <c r="BI495" s="64"/>
      <c r="BJ495" s="64"/>
      <c r="BK495" s="64"/>
      <c r="BL495" s="64"/>
      <c r="BM495" s="68" t="s">
        <v>833</v>
      </c>
      <c r="BO495" s="64"/>
      <c r="BP495" s="64"/>
    </row>
    <row r="496" spans="1:68" hidden="1">
      <c r="A496" s="13"/>
      <c r="B496" s="1"/>
      <c r="C496" s="1"/>
      <c r="D496" s="24"/>
      <c r="E496" s="11"/>
      <c r="F496" s="11"/>
      <c r="G496" s="15"/>
      <c r="H496" s="11"/>
      <c r="I496" s="1"/>
      <c r="J496" s="1"/>
      <c r="K496" s="1"/>
      <c r="L496" s="1"/>
      <c r="M496" s="64"/>
      <c r="N496" s="64"/>
      <c r="O496" s="64"/>
      <c r="P496" s="64"/>
      <c r="Q496" s="64"/>
      <c r="R496" s="64"/>
      <c r="S496" s="64"/>
      <c r="T496" s="64"/>
      <c r="U496" s="64"/>
      <c r="V496" s="64"/>
      <c r="W496" s="64"/>
      <c r="X496" s="64"/>
      <c r="Y496" s="64"/>
      <c r="Z496" s="64"/>
      <c r="AA496" s="64"/>
      <c r="AB496" s="64"/>
      <c r="AC496" s="64"/>
      <c r="AD496" s="64"/>
      <c r="AE496" s="64"/>
      <c r="AF496" s="64"/>
      <c r="AG496" s="64"/>
      <c r="AH496" s="64"/>
      <c r="AI496" s="64"/>
      <c r="AJ496" s="64"/>
      <c r="AK496" s="64"/>
      <c r="AL496" s="64"/>
      <c r="AM496" s="64"/>
      <c r="AN496" s="64"/>
      <c r="AO496" s="64"/>
      <c r="AP496" s="64"/>
      <c r="AQ496" s="64"/>
      <c r="AR496" s="64"/>
      <c r="AS496" s="64"/>
      <c r="AT496" s="64"/>
      <c r="AU496" s="64"/>
      <c r="AV496" s="64"/>
      <c r="AW496" s="64"/>
      <c r="AX496" s="64"/>
      <c r="AY496" s="64"/>
      <c r="AZ496" s="64"/>
      <c r="BA496" s="64"/>
      <c r="BB496" s="64"/>
      <c r="BF496" s="64"/>
      <c r="BG496" s="64"/>
      <c r="BH496" s="64"/>
      <c r="BI496" s="64"/>
      <c r="BJ496" s="64"/>
      <c r="BK496" s="64"/>
      <c r="BL496" s="64"/>
      <c r="BM496" s="68" t="s">
        <v>834</v>
      </c>
      <c r="BO496" s="64"/>
      <c r="BP496" s="64"/>
    </row>
    <row r="497" spans="1:68" hidden="1">
      <c r="A497" s="13"/>
      <c r="B497" s="1"/>
      <c r="C497" s="1"/>
      <c r="D497" s="24"/>
      <c r="E497" s="11"/>
      <c r="F497" s="11"/>
      <c r="G497" s="15"/>
      <c r="H497" s="11"/>
      <c r="I497" s="1"/>
      <c r="J497" s="1"/>
      <c r="K497" s="1"/>
      <c r="L497" s="1"/>
      <c r="M497" s="64"/>
      <c r="N497" s="64"/>
      <c r="O497" s="64"/>
      <c r="P497" s="64"/>
      <c r="Q497" s="64"/>
      <c r="R497" s="64"/>
      <c r="S497" s="64"/>
      <c r="T497" s="64"/>
      <c r="U497" s="64"/>
      <c r="V497" s="64"/>
      <c r="W497" s="64"/>
      <c r="X497" s="64"/>
      <c r="Y497" s="64"/>
      <c r="Z497" s="64"/>
      <c r="AA497" s="64"/>
      <c r="AB497" s="64"/>
      <c r="AC497" s="64"/>
      <c r="AD497" s="64"/>
      <c r="AE497" s="64"/>
      <c r="AF497" s="64"/>
      <c r="AG497" s="64"/>
      <c r="AH497" s="64"/>
      <c r="AI497" s="64"/>
      <c r="AJ497" s="64"/>
      <c r="AK497" s="64"/>
      <c r="AL497" s="64"/>
      <c r="AM497" s="64"/>
      <c r="AN497" s="64"/>
      <c r="AO497" s="64"/>
      <c r="AP497" s="64"/>
      <c r="AQ497" s="64"/>
      <c r="AR497" s="64"/>
      <c r="AS497" s="64"/>
      <c r="AT497" s="64"/>
      <c r="AU497" s="64"/>
      <c r="AV497" s="64"/>
      <c r="AW497" s="64"/>
      <c r="AX497" s="64"/>
      <c r="AY497" s="64"/>
      <c r="AZ497" s="64"/>
      <c r="BA497" s="64"/>
      <c r="BB497" s="64"/>
      <c r="BF497" s="64"/>
      <c r="BG497" s="64"/>
      <c r="BH497" s="64"/>
      <c r="BI497" s="64"/>
      <c r="BJ497" s="64"/>
      <c r="BK497" s="64"/>
      <c r="BL497" s="64"/>
      <c r="BM497" s="68" t="s">
        <v>835</v>
      </c>
      <c r="BO497" s="64"/>
      <c r="BP497" s="64"/>
    </row>
    <row r="498" spans="1:68" hidden="1">
      <c r="A498" s="13"/>
      <c r="B498" s="1"/>
      <c r="C498" s="1"/>
      <c r="D498" s="24"/>
      <c r="E498" s="11"/>
      <c r="F498" s="11"/>
      <c r="G498" s="15"/>
      <c r="H498" s="11"/>
      <c r="I498" s="1"/>
      <c r="J498" s="1"/>
      <c r="K498" s="1"/>
      <c r="L498" s="1"/>
      <c r="M498" s="64"/>
      <c r="N498" s="64"/>
      <c r="O498" s="64"/>
      <c r="P498" s="64"/>
      <c r="Q498" s="64"/>
      <c r="R498" s="64"/>
      <c r="S498" s="64"/>
      <c r="T498" s="64"/>
      <c r="U498" s="64"/>
      <c r="V498" s="64"/>
      <c r="W498" s="64"/>
      <c r="X498" s="64"/>
      <c r="Y498" s="64"/>
      <c r="Z498" s="64"/>
      <c r="AA498" s="64"/>
      <c r="AB498" s="64"/>
      <c r="AC498" s="64"/>
      <c r="AD498" s="64"/>
      <c r="AE498" s="64"/>
      <c r="AF498" s="64"/>
      <c r="AG498" s="64"/>
      <c r="AH498" s="64"/>
      <c r="AI498" s="64"/>
      <c r="AJ498" s="64"/>
      <c r="AK498" s="64"/>
      <c r="AL498" s="64"/>
      <c r="AM498" s="64"/>
      <c r="AN498" s="64"/>
      <c r="AO498" s="64"/>
      <c r="AP498" s="64"/>
      <c r="AQ498" s="64"/>
      <c r="AR498" s="64"/>
      <c r="AS498" s="64"/>
      <c r="AT498" s="64"/>
      <c r="AU498" s="64"/>
      <c r="AV498" s="64"/>
      <c r="AW498" s="64"/>
      <c r="AX498" s="64"/>
      <c r="AY498" s="64"/>
      <c r="AZ498" s="64"/>
      <c r="BA498" s="64"/>
      <c r="BB498" s="64"/>
      <c r="BF498" s="64"/>
      <c r="BG498" s="64"/>
      <c r="BH498" s="64"/>
      <c r="BI498" s="64"/>
      <c r="BJ498" s="64"/>
      <c r="BK498" s="64"/>
      <c r="BL498" s="64"/>
      <c r="BM498" s="68" t="s">
        <v>836</v>
      </c>
      <c r="BO498" s="64"/>
      <c r="BP498" s="64"/>
    </row>
    <row r="499" spans="1:68" hidden="1">
      <c r="A499" s="13"/>
      <c r="B499" s="1"/>
      <c r="C499" s="1"/>
      <c r="D499" s="24"/>
      <c r="E499" s="11"/>
      <c r="F499" s="11"/>
      <c r="G499" s="15"/>
      <c r="H499" s="11"/>
      <c r="I499" s="1"/>
      <c r="J499" s="1"/>
      <c r="K499" s="1"/>
      <c r="L499" s="1"/>
      <c r="M499" s="64"/>
      <c r="N499" s="64"/>
      <c r="O499" s="64"/>
      <c r="P499" s="64"/>
      <c r="Q499" s="64"/>
      <c r="R499" s="64"/>
      <c r="S499" s="64"/>
      <c r="T499" s="64"/>
      <c r="U499" s="64"/>
      <c r="V499" s="64"/>
      <c r="W499" s="64"/>
      <c r="X499" s="64"/>
      <c r="Y499" s="64"/>
      <c r="Z499" s="64"/>
      <c r="AA499" s="64"/>
      <c r="AB499" s="64"/>
      <c r="AC499" s="64"/>
      <c r="AD499" s="64"/>
      <c r="AE499" s="64"/>
      <c r="AF499" s="64"/>
      <c r="AG499" s="64"/>
      <c r="AH499" s="64"/>
      <c r="AI499" s="64"/>
      <c r="AJ499" s="64"/>
      <c r="AK499" s="64"/>
      <c r="AL499" s="64"/>
      <c r="AM499" s="64"/>
      <c r="AN499" s="64"/>
      <c r="AO499" s="64"/>
      <c r="AP499" s="64"/>
      <c r="AQ499" s="64"/>
      <c r="AR499" s="64"/>
      <c r="AS499" s="64"/>
      <c r="AT499" s="64"/>
      <c r="AU499" s="64"/>
      <c r="AV499" s="64"/>
      <c r="AW499" s="64"/>
      <c r="AX499" s="64"/>
      <c r="AY499" s="64"/>
      <c r="AZ499" s="64"/>
      <c r="BA499" s="64"/>
      <c r="BB499" s="64"/>
      <c r="BF499" s="64"/>
      <c r="BG499" s="64"/>
      <c r="BH499" s="64"/>
      <c r="BI499" s="64"/>
      <c r="BJ499" s="64"/>
      <c r="BK499" s="64"/>
      <c r="BL499" s="64"/>
      <c r="BM499" s="68" t="s">
        <v>837</v>
      </c>
      <c r="BO499" s="64"/>
      <c r="BP499" s="64"/>
    </row>
    <row r="500" spans="1:68" hidden="1">
      <c r="A500" s="13"/>
      <c r="B500" s="1"/>
      <c r="C500" s="1"/>
      <c r="D500" s="24"/>
      <c r="E500" s="11"/>
      <c r="F500" s="11"/>
      <c r="G500" s="15"/>
      <c r="H500" s="11"/>
      <c r="I500" s="1"/>
      <c r="J500" s="1"/>
      <c r="K500" s="1"/>
      <c r="L500" s="1"/>
      <c r="M500" s="64"/>
      <c r="N500" s="64"/>
      <c r="O500" s="64"/>
      <c r="P500" s="64"/>
      <c r="Q500" s="64"/>
      <c r="R500" s="64"/>
      <c r="S500" s="64"/>
      <c r="T500" s="64"/>
      <c r="U500" s="64"/>
      <c r="V500" s="64"/>
      <c r="W500" s="64"/>
      <c r="X500" s="64"/>
      <c r="Y500" s="64"/>
      <c r="Z500" s="64"/>
      <c r="AA500" s="64"/>
      <c r="AB500" s="64"/>
      <c r="AC500" s="64"/>
      <c r="AD500" s="64"/>
      <c r="AE500" s="64"/>
      <c r="AF500" s="64"/>
      <c r="AG500" s="64"/>
      <c r="AH500" s="64"/>
      <c r="AI500" s="64"/>
      <c r="AJ500" s="64"/>
      <c r="AK500" s="64"/>
      <c r="AL500" s="64"/>
      <c r="AM500" s="64"/>
      <c r="AN500" s="64"/>
      <c r="AO500" s="64"/>
      <c r="AP500" s="64"/>
      <c r="AQ500" s="64"/>
      <c r="AR500" s="64"/>
      <c r="AS500" s="64"/>
      <c r="AT500" s="64"/>
      <c r="AU500" s="64"/>
      <c r="AV500" s="64"/>
      <c r="AW500" s="64"/>
      <c r="AX500" s="64"/>
      <c r="AY500" s="64"/>
      <c r="AZ500" s="64"/>
      <c r="BA500" s="64"/>
      <c r="BB500" s="64"/>
      <c r="BF500" s="64"/>
      <c r="BG500" s="64"/>
      <c r="BH500" s="64"/>
      <c r="BI500" s="64"/>
      <c r="BJ500" s="64"/>
      <c r="BK500" s="64"/>
      <c r="BL500" s="64"/>
      <c r="BM500" s="68" t="s">
        <v>838</v>
      </c>
      <c r="BO500" s="64"/>
      <c r="BP500" s="64"/>
    </row>
    <row r="501" spans="1:68" hidden="1">
      <c r="A501" s="13"/>
      <c r="B501" s="1"/>
      <c r="C501" s="1"/>
      <c r="D501" s="24"/>
      <c r="E501" s="11"/>
      <c r="F501" s="11"/>
      <c r="G501" s="15"/>
      <c r="H501" s="11"/>
      <c r="I501" s="1"/>
      <c r="J501" s="1"/>
      <c r="K501" s="1"/>
      <c r="L501" s="1"/>
      <c r="M501" s="64"/>
      <c r="N501" s="64"/>
      <c r="O501" s="64"/>
      <c r="P501" s="64"/>
      <c r="Q501" s="64"/>
      <c r="R501" s="64"/>
      <c r="S501" s="64"/>
      <c r="T501" s="64"/>
      <c r="U501" s="64"/>
      <c r="V501" s="64"/>
      <c r="W501" s="64"/>
      <c r="X501" s="64"/>
      <c r="Y501" s="64"/>
      <c r="Z501" s="64"/>
      <c r="AA501" s="64"/>
      <c r="AB501" s="64"/>
      <c r="AC501" s="64"/>
      <c r="AD501" s="64"/>
      <c r="AE501" s="64"/>
      <c r="AF501" s="64"/>
      <c r="AG501" s="64"/>
      <c r="AH501" s="64"/>
      <c r="AI501" s="64"/>
      <c r="AJ501" s="64"/>
      <c r="AK501" s="64"/>
      <c r="AL501" s="64"/>
      <c r="AM501" s="64"/>
      <c r="AN501" s="64"/>
      <c r="AO501" s="64"/>
      <c r="AP501" s="64"/>
      <c r="AQ501" s="64"/>
      <c r="AR501" s="64"/>
      <c r="AS501" s="64"/>
      <c r="AT501" s="64"/>
      <c r="AU501" s="64"/>
      <c r="AV501" s="64"/>
      <c r="AW501" s="64"/>
      <c r="AX501" s="64"/>
      <c r="AY501" s="64"/>
      <c r="AZ501" s="64"/>
      <c r="BA501" s="64"/>
      <c r="BB501" s="64"/>
      <c r="BF501" s="64"/>
      <c r="BG501" s="64"/>
      <c r="BH501" s="64"/>
      <c r="BI501" s="64"/>
      <c r="BJ501" s="64"/>
      <c r="BK501" s="64"/>
      <c r="BL501" s="64"/>
      <c r="BM501" s="68" t="s">
        <v>839</v>
      </c>
      <c r="BO501" s="64"/>
      <c r="BP501" s="64"/>
    </row>
    <row r="502" spans="1:68" hidden="1">
      <c r="A502" s="13"/>
      <c r="B502" s="1"/>
      <c r="C502" s="1"/>
      <c r="D502" s="24"/>
      <c r="E502" s="11"/>
      <c r="F502" s="11"/>
      <c r="G502" s="15"/>
      <c r="H502" s="11"/>
      <c r="I502" s="1"/>
      <c r="J502" s="1"/>
      <c r="K502" s="1"/>
      <c r="L502" s="1"/>
      <c r="M502" s="64"/>
      <c r="N502" s="64"/>
      <c r="O502" s="64"/>
      <c r="P502" s="64"/>
      <c r="Q502" s="64"/>
      <c r="R502" s="64"/>
      <c r="S502" s="64"/>
      <c r="T502" s="64"/>
      <c r="U502" s="64"/>
      <c r="V502" s="64"/>
      <c r="W502" s="64"/>
      <c r="X502" s="64"/>
      <c r="Y502" s="64"/>
      <c r="Z502" s="64"/>
      <c r="AA502" s="64"/>
      <c r="AB502" s="64"/>
      <c r="AC502" s="64"/>
      <c r="AD502" s="64"/>
      <c r="AE502" s="64"/>
      <c r="AF502" s="64"/>
      <c r="AG502" s="64"/>
      <c r="AH502" s="64"/>
      <c r="AI502" s="64"/>
      <c r="AJ502" s="64"/>
      <c r="AK502" s="64"/>
      <c r="AL502" s="64"/>
      <c r="AM502" s="64"/>
      <c r="AN502" s="64"/>
      <c r="AO502" s="64"/>
      <c r="AP502" s="64"/>
      <c r="AQ502" s="64"/>
      <c r="AR502" s="64"/>
      <c r="AS502" s="64"/>
      <c r="AT502" s="64"/>
      <c r="AU502" s="64"/>
      <c r="AV502" s="64"/>
      <c r="AW502" s="64"/>
      <c r="AX502" s="64"/>
      <c r="AY502" s="64"/>
      <c r="AZ502" s="64"/>
      <c r="BA502" s="64"/>
      <c r="BB502" s="64"/>
      <c r="BF502" s="64"/>
      <c r="BG502" s="64"/>
      <c r="BH502" s="64"/>
      <c r="BI502" s="64"/>
      <c r="BJ502" s="64"/>
      <c r="BK502" s="64"/>
      <c r="BL502" s="64"/>
      <c r="BM502" s="68" t="s">
        <v>840</v>
      </c>
      <c r="BO502" s="64"/>
      <c r="BP502" s="64"/>
    </row>
    <row r="503" spans="1:68" hidden="1">
      <c r="A503" s="13"/>
      <c r="B503" s="1"/>
      <c r="C503" s="1"/>
      <c r="D503" s="24"/>
      <c r="E503" s="11"/>
      <c r="F503" s="11"/>
      <c r="G503" s="15"/>
      <c r="H503" s="11"/>
      <c r="I503" s="1"/>
      <c r="J503" s="1"/>
      <c r="K503" s="1"/>
      <c r="L503" s="1"/>
      <c r="M503" s="64"/>
      <c r="N503" s="64"/>
      <c r="O503" s="64"/>
      <c r="P503" s="64"/>
      <c r="Q503" s="64"/>
      <c r="R503" s="64"/>
      <c r="S503" s="64"/>
      <c r="T503" s="64"/>
      <c r="U503" s="64"/>
      <c r="V503" s="64"/>
      <c r="W503" s="64"/>
      <c r="X503" s="64"/>
      <c r="Y503" s="64"/>
      <c r="Z503" s="64"/>
      <c r="AA503" s="64"/>
      <c r="AB503" s="64"/>
      <c r="AC503" s="64"/>
      <c r="AD503" s="64"/>
      <c r="AE503" s="64"/>
      <c r="AF503" s="64"/>
      <c r="AG503" s="64"/>
      <c r="AH503" s="64"/>
      <c r="AI503" s="64"/>
      <c r="AJ503" s="64"/>
      <c r="AK503" s="64"/>
      <c r="AL503" s="64"/>
      <c r="AM503" s="64"/>
      <c r="AN503" s="64"/>
      <c r="AO503" s="64"/>
      <c r="AP503" s="64"/>
      <c r="AQ503" s="64"/>
      <c r="AR503" s="64"/>
      <c r="AS503" s="64"/>
      <c r="AT503" s="64"/>
      <c r="AU503" s="64"/>
      <c r="AV503" s="64"/>
      <c r="AW503" s="64"/>
      <c r="AX503" s="64"/>
      <c r="AY503" s="64"/>
      <c r="AZ503" s="64"/>
      <c r="BA503" s="64"/>
      <c r="BB503" s="64"/>
      <c r="BF503" s="64"/>
      <c r="BG503" s="64"/>
      <c r="BH503" s="64"/>
      <c r="BI503" s="64"/>
      <c r="BJ503" s="64"/>
      <c r="BK503" s="64"/>
      <c r="BL503" s="64"/>
      <c r="BM503" s="68" t="s">
        <v>841</v>
      </c>
      <c r="BO503" s="64"/>
      <c r="BP503" s="64"/>
    </row>
    <row r="504" spans="1:68" hidden="1">
      <c r="A504" s="13"/>
      <c r="B504" s="1"/>
      <c r="C504" s="1"/>
      <c r="D504" s="24"/>
      <c r="E504" s="11"/>
      <c r="F504" s="11"/>
      <c r="G504" s="15"/>
      <c r="H504" s="11"/>
      <c r="I504" s="1"/>
      <c r="J504" s="1"/>
      <c r="K504" s="1"/>
      <c r="L504" s="1"/>
      <c r="M504" s="64"/>
      <c r="N504" s="64"/>
      <c r="O504" s="64"/>
      <c r="P504" s="64"/>
      <c r="Q504" s="64"/>
      <c r="R504" s="64"/>
      <c r="S504" s="64"/>
      <c r="T504" s="64"/>
      <c r="U504" s="64"/>
      <c r="V504" s="64"/>
      <c r="W504" s="64"/>
      <c r="X504" s="64"/>
      <c r="Y504" s="64"/>
      <c r="Z504" s="64"/>
      <c r="AA504" s="64"/>
      <c r="AB504" s="64"/>
      <c r="AC504" s="64"/>
      <c r="AD504" s="64"/>
      <c r="AE504" s="64"/>
      <c r="AF504" s="64"/>
      <c r="AG504" s="64"/>
      <c r="AH504" s="64"/>
      <c r="AI504" s="64"/>
      <c r="AJ504" s="64"/>
      <c r="AK504" s="64"/>
      <c r="AL504" s="64"/>
      <c r="AM504" s="64"/>
      <c r="AN504" s="64"/>
      <c r="AO504" s="64"/>
      <c r="AP504" s="64"/>
      <c r="AQ504" s="64"/>
      <c r="AR504" s="64"/>
      <c r="AS504" s="64"/>
      <c r="AT504" s="64"/>
      <c r="AU504" s="64"/>
      <c r="AV504" s="64"/>
      <c r="AW504" s="64"/>
      <c r="AX504" s="64"/>
      <c r="AY504" s="64"/>
      <c r="AZ504" s="64"/>
      <c r="BA504" s="64"/>
      <c r="BB504" s="64"/>
      <c r="BF504" s="64"/>
      <c r="BG504" s="64"/>
      <c r="BH504" s="64"/>
      <c r="BI504" s="64"/>
      <c r="BJ504" s="64"/>
      <c r="BK504" s="64"/>
      <c r="BL504" s="64"/>
      <c r="BM504" s="68" t="s">
        <v>842</v>
      </c>
      <c r="BO504" s="64"/>
      <c r="BP504" s="64"/>
    </row>
    <row r="505" spans="1:68" hidden="1">
      <c r="A505" s="13"/>
      <c r="B505" s="1"/>
      <c r="C505" s="1"/>
      <c r="D505" s="24"/>
      <c r="E505" s="11"/>
      <c r="F505" s="11"/>
      <c r="G505" s="15"/>
      <c r="H505" s="11"/>
      <c r="I505" s="1"/>
      <c r="J505" s="1"/>
      <c r="K505" s="1"/>
      <c r="L505" s="1"/>
      <c r="M505" s="64"/>
      <c r="N505" s="64"/>
      <c r="O505" s="64"/>
      <c r="P505" s="64"/>
      <c r="Q505" s="64"/>
      <c r="R505" s="64"/>
      <c r="S505" s="64"/>
      <c r="T505" s="64"/>
      <c r="U505" s="64"/>
      <c r="V505" s="64"/>
      <c r="W505" s="64"/>
      <c r="X505" s="64"/>
      <c r="Y505" s="64"/>
      <c r="Z505" s="64"/>
      <c r="AA505" s="64"/>
      <c r="AB505" s="64"/>
      <c r="AC505" s="64"/>
      <c r="AD505" s="64"/>
      <c r="AE505" s="64"/>
      <c r="AF505" s="64"/>
      <c r="AG505" s="64"/>
      <c r="AH505" s="64"/>
      <c r="AI505" s="64"/>
      <c r="AJ505" s="64"/>
      <c r="AK505" s="64"/>
      <c r="AL505" s="64"/>
      <c r="AM505" s="64"/>
      <c r="AN505" s="64"/>
      <c r="AO505" s="64"/>
      <c r="AP505" s="64"/>
      <c r="AQ505" s="64"/>
      <c r="AR505" s="64"/>
      <c r="AS505" s="64"/>
      <c r="AT505" s="64"/>
      <c r="AU505" s="64"/>
      <c r="AV505" s="64"/>
      <c r="AW505" s="64"/>
      <c r="AX505" s="64"/>
      <c r="AY505" s="64"/>
      <c r="AZ505" s="64"/>
      <c r="BA505" s="64"/>
      <c r="BB505" s="64"/>
      <c r="BF505" s="64"/>
      <c r="BG505" s="64"/>
      <c r="BH505" s="64"/>
      <c r="BI505" s="64"/>
      <c r="BJ505" s="64"/>
      <c r="BK505" s="64"/>
      <c r="BL505" s="64"/>
      <c r="BM505" s="68" t="s">
        <v>843</v>
      </c>
      <c r="BO505" s="64"/>
      <c r="BP505" s="64"/>
    </row>
    <row r="506" spans="1:68" hidden="1">
      <c r="A506" s="13"/>
      <c r="B506" s="1"/>
      <c r="C506" s="1"/>
      <c r="D506" s="24"/>
      <c r="E506" s="11"/>
      <c r="F506" s="11"/>
      <c r="G506" s="15"/>
      <c r="H506" s="11"/>
      <c r="I506" s="1"/>
      <c r="J506" s="1"/>
      <c r="K506" s="1"/>
      <c r="L506" s="1"/>
      <c r="M506" s="64"/>
      <c r="N506" s="64"/>
      <c r="O506" s="64"/>
      <c r="P506" s="64"/>
      <c r="Q506" s="64"/>
      <c r="R506" s="64"/>
      <c r="S506" s="64"/>
      <c r="T506" s="64"/>
      <c r="U506" s="64"/>
      <c r="V506" s="64"/>
      <c r="W506" s="64"/>
      <c r="X506" s="64"/>
      <c r="Y506" s="64"/>
      <c r="Z506" s="64"/>
      <c r="AA506" s="64"/>
      <c r="AB506" s="64"/>
      <c r="AC506" s="64"/>
      <c r="AD506" s="64"/>
      <c r="AE506" s="64"/>
      <c r="AF506" s="64"/>
      <c r="AG506" s="64"/>
      <c r="AH506" s="64"/>
      <c r="AI506" s="64"/>
      <c r="AJ506" s="64"/>
      <c r="AK506" s="64"/>
      <c r="AL506" s="64"/>
      <c r="AM506" s="64"/>
      <c r="AN506" s="64"/>
      <c r="AO506" s="64"/>
      <c r="AP506" s="64"/>
      <c r="AQ506" s="64"/>
      <c r="AR506" s="64"/>
      <c r="AS506" s="64"/>
      <c r="AT506" s="64"/>
      <c r="AU506" s="64"/>
      <c r="AV506" s="64"/>
      <c r="AW506" s="64"/>
      <c r="AX506" s="64"/>
      <c r="AY506" s="64"/>
      <c r="AZ506" s="64"/>
      <c r="BA506" s="64"/>
      <c r="BB506" s="64"/>
      <c r="BF506" s="64"/>
      <c r="BG506" s="64"/>
      <c r="BH506" s="64"/>
      <c r="BI506" s="64"/>
      <c r="BJ506" s="64"/>
      <c r="BK506" s="64"/>
      <c r="BL506" s="64"/>
      <c r="BM506" s="68" t="s">
        <v>844</v>
      </c>
      <c r="BO506" s="64"/>
      <c r="BP506" s="64"/>
    </row>
    <row r="507" spans="1:68" hidden="1">
      <c r="A507" s="13"/>
      <c r="B507" s="1"/>
      <c r="C507" s="1"/>
      <c r="D507" s="24"/>
      <c r="E507" s="11"/>
      <c r="F507" s="11"/>
      <c r="G507" s="15"/>
      <c r="H507" s="11"/>
      <c r="I507" s="1"/>
      <c r="J507" s="1"/>
      <c r="K507" s="1"/>
      <c r="L507" s="1"/>
      <c r="M507" s="64"/>
      <c r="N507" s="64"/>
      <c r="O507" s="64"/>
      <c r="P507" s="64"/>
      <c r="Q507" s="64"/>
      <c r="R507" s="64"/>
      <c r="S507" s="64"/>
      <c r="T507" s="64"/>
      <c r="U507" s="64"/>
      <c r="V507" s="64"/>
      <c r="W507" s="64"/>
      <c r="X507" s="64"/>
      <c r="Y507" s="64"/>
      <c r="Z507" s="64"/>
      <c r="AA507" s="64"/>
      <c r="AB507" s="64"/>
      <c r="AC507" s="64"/>
      <c r="AD507" s="64"/>
      <c r="AE507" s="64"/>
      <c r="AF507" s="64"/>
      <c r="AG507" s="64"/>
      <c r="AH507" s="64"/>
      <c r="AI507" s="64"/>
      <c r="AJ507" s="64"/>
      <c r="AK507" s="64"/>
      <c r="AL507" s="64"/>
      <c r="AM507" s="64"/>
      <c r="AN507" s="64"/>
      <c r="AO507" s="64"/>
      <c r="AP507" s="64"/>
      <c r="AQ507" s="64"/>
      <c r="AR507" s="64"/>
      <c r="AS507" s="64"/>
      <c r="AT507" s="64"/>
      <c r="AU507" s="64"/>
      <c r="AV507" s="64"/>
      <c r="AW507" s="64"/>
      <c r="AX507" s="64"/>
      <c r="AY507" s="64"/>
      <c r="AZ507" s="64"/>
      <c r="BA507" s="64"/>
      <c r="BB507" s="64"/>
      <c r="BF507" s="64"/>
      <c r="BG507" s="64"/>
      <c r="BH507" s="64"/>
      <c r="BI507" s="64"/>
      <c r="BJ507" s="64"/>
      <c r="BK507" s="64"/>
      <c r="BL507" s="64"/>
      <c r="BM507" s="68" t="s">
        <v>845</v>
      </c>
      <c r="BO507" s="64"/>
      <c r="BP507" s="64"/>
    </row>
    <row r="508" spans="1:68" hidden="1">
      <c r="A508" s="13"/>
      <c r="B508" s="1"/>
      <c r="C508" s="1"/>
      <c r="D508" s="24"/>
      <c r="E508" s="11"/>
      <c r="F508" s="11"/>
      <c r="G508" s="15"/>
      <c r="H508" s="11"/>
      <c r="I508" s="1"/>
      <c r="J508" s="1"/>
      <c r="K508" s="1"/>
      <c r="L508" s="1"/>
      <c r="M508" s="64"/>
      <c r="N508" s="64"/>
      <c r="O508" s="64"/>
      <c r="P508" s="64"/>
      <c r="Q508" s="64"/>
      <c r="R508" s="64"/>
      <c r="S508" s="64"/>
      <c r="T508" s="64"/>
      <c r="U508" s="64"/>
      <c r="V508" s="64"/>
      <c r="W508" s="64"/>
      <c r="X508" s="64"/>
      <c r="Y508" s="64"/>
      <c r="Z508" s="64"/>
      <c r="AA508" s="64"/>
      <c r="AB508" s="64"/>
      <c r="AC508" s="64"/>
      <c r="AD508" s="64"/>
      <c r="AE508" s="64"/>
      <c r="AF508" s="64"/>
      <c r="AG508" s="64"/>
      <c r="AH508" s="64"/>
      <c r="AI508" s="64"/>
      <c r="AJ508" s="64"/>
      <c r="AK508" s="64"/>
      <c r="AL508" s="64"/>
      <c r="AM508" s="64"/>
      <c r="AN508" s="64"/>
      <c r="AO508" s="64"/>
      <c r="AP508" s="64"/>
      <c r="AQ508" s="64"/>
      <c r="AR508" s="64"/>
      <c r="AS508" s="64"/>
      <c r="AT508" s="64"/>
      <c r="AU508" s="64"/>
      <c r="AV508" s="64"/>
      <c r="AW508" s="64"/>
      <c r="AX508" s="64"/>
      <c r="AY508" s="64"/>
      <c r="AZ508" s="64"/>
      <c r="BA508" s="64"/>
      <c r="BB508" s="64"/>
      <c r="BF508" s="64"/>
      <c r="BG508" s="64"/>
      <c r="BH508" s="64"/>
      <c r="BI508" s="64"/>
      <c r="BJ508" s="64"/>
      <c r="BK508" s="64"/>
      <c r="BL508" s="64"/>
      <c r="BM508" s="68" t="s">
        <v>846</v>
      </c>
      <c r="BO508" s="64"/>
      <c r="BP508" s="64"/>
    </row>
    <row r="509" spans="1:68" hidden="1">
      <c r="A509" s="13"/>
      <c r="B509" s="1"/>
      <c r="C509" s="1"/>
      <c r="D509" s="24"/>
      <c r="E509" s="11"/>
      <c r="F509" s="11"/>
      <c r="G509" s="15"/>
      <c r="H509" s="11"/>
      <c r="I509" s="1"/>
      <c r="J509" s="1"/>
      <c r="K509" s="1"/>
      <c r="L509" s="1"/>
      <c r="M509" s="64"/>
      <c r="N509" s="64"/>
      <c r="O509" s="64"/>
      <c r="P509" s="64"/>
      <c r="Q509" s="64"/>
      <c r="R509" s="64"/>
      <c r="S509" s="64"/>
      <c r="T509" s="64"/>
      <c r="U509" s="64"/>
      <c r="V509" s="64"/>
      <c r="W509" s="64"/>
      <c r="X509" s="64"/>
      <c r="Y509" s="64"/>
      <c r="Z509" s="64"/>
      <c r="AA509" s="64"/>
      <c r="AB509" s="64"/>
      <c r="AC509" s="64"/>
      <c r="AD509" s="64"/>
      <c r="AE509" s="64"/>
      <c r="AF509" s="64"/>
      <c r="AG509" s="64"/>
      <c r="AH509" s="64"/>
      <c r="AI509" s="64"/>
      <c r="AJ509" s="64"/>
      <c r="AK509" s="64"/>
      <c r="AL509" s="64"/>
      <c r="AM509" s="64"/>
      <c r="AN509" s="64"/>
      <c r="AO509" s="64"/>
      <c r="AP509" s="64"/>
      <c r="AQ509" s="64"/>
      <c r="AR509" s="64"/>
      <c r="AS509" s="64"/>
      <c r="AT509" s="64"/>
      <c r="AU509" s="64"/>
      <c r="AV509" s="64"/>
      <c r="AW509" s="64"/>
      <c r="AX509" s="64"/>
      <c r="AY509" s="64"/>
      <c r="AZ509" s="64"/>
      <c r="BA509" s="64"/>
      <c r="BB509" s="64"/>
      <c r="BF509" s="64"/>
      <c r="BG509" s="64"/>
      <c r="BH509" s="64"/>
      <c r="BI509" s="64"/>
      <c r="BJ509" s="64"/>
      <c r="BK509" s="64"/>
      <c r="BL509" s="64"/>
      <c r="BM509" s="68" t="s">
        <v>847</v>
      </c>
      <c r="BO509" s="64"/>
      <c r="BP509" s="64"/>
    </row>
    <row r="510" spans="1:68" hidden="1">
      <c r="A510" s="13"/>
      <c r="B510" s="1"/>
      <c r="C510" s="1"/>
      <c r="D510" s="24"/>
      <c r="E510" s="11"/>
      <c r="F510" s="11"/>
      <c r="G510" s="15"/>
      <c r="H510" s="11"/>
      <c r="I510" s="1"/>
      <c r="J510" s="1"/>
      <c r="K510" s="1"/>
      <c r="L510" s="1"/>
      <c r="M510" s="64"/>
      <c r="N510" s="64"/>
      <c r="O510" s="64"/>
      <c r="P510" s="64"/>
      <c r="Q510" s="64"/>
      <c r="R510" s="64"/>
      <c r="S510" s="64"/>
      <c r="T510" s="64"/>
      <c r="U510" s="64"/>
      <c r="V510" s="64"/>
      <c r="W510" s="64"/>
      <c r="X510" s="64"/>
      <c r="Y510" s="64"/>
      <c r="Z510" s="64"/>
      <c r="AA510" s="64"/>
      <c r="AB510" s="64"/>
      <c r="AC510" s="64"/>
      <c r="AD510" s="64"/>
      <c r="AE510" s="64"/>
      <c r="AF510" s="64"/>
      <c r="AG510" s="64"/>
      <c r="AH510" s="64"/>
      <c r="AI510" s="64"/>
      <c r="AJ510" s="64"/>
      <c r="AK510" s="64"/>
      <c r="AL510" s="64"/>
      <c r="AM510" s="64"/>
      <c r="AN510" s="64"/>
      <c r="AO510" s="64"/>
      <c r="AP510" s="64"/>
      <c r="AQ510" s="64"/>
      <c r="AR510" s="64"/>
      <c r="AS510" s="64"/>
      <c r="AT510" s="64"/>
      <c r="AU510" s="64"/>
      <c r="AV510" s="64"/>
      <c r="AW510" s="64"/>
      <c r="AX510" s="64"/>
      <c r="AY510" s="64"/>
      <c r="AZ510" s="64"/>
      <c r="BA510" s="64"/>
      <c r="BB510" s="64"/>
      <c r="BF510" s="64"/>
      <c r="BG510" s="64"/>
      <c r="BH510" s="64"/>
      <c r="BI510" s="64"/>
      <c r="BJ510" s="64"/>
      <c r="BK510" s="64"/>
      <c r="BL510" s="64"/>
      <c r="BM510" s="68" t="s">
        <v>848</v>
      </c>
      <c r="BO510" s="64"/>
      <c r="BP510" s="64"/>
    </row>
    <row r="511" spans="1:68" hidden="1">
      <c r="A511" s="13"/>
      <c r="B511" s="1"/>
      <c r="C511" s="1"/>
      <c r="D511" s="24"/>
      <c r="E511" s="11"/>
      <c r="F511" s="11"/>
      <c r="G511" s="15"/>
      <c r="H511" s="11"/>
      <c r="I511" s="1"/>
      <c r="J511" s="1"/>
      <c r="K511" s="1"/>
      <c r="L511" s="1"/>
      <c r="M511" s="64"/>
      <c r="N511" s="64"/>
      <c r="O511" s="64"/>
      <c r="P511" s="64"/>
      <c r="Q511" s="64"/>
      <c r="R511" s="64"/>
      <c r="S511" s="64"/>
      <c r="T511" s="64"/>
      <c r="U511" s="64"/>
      <c r="V511" s="64"/>
      <c r="W511" s="64"/>
      <c r="X511" s="64"/>
      <c r="Y511" s="64"/>
      <c r="Z511" s="64"/>
      <c r="AA511" s="64"/>
      <c r="AB511" s="64"/>
      <c r="AC511" s="64"/>
      <c r="AD511" s="64"/>
      <c r="AE511" s="64"/>
      <c r="AF511" s="64"/>
      <c r="AG511" s="64"/>
      <c r="AH511" s="64"/>
      <c r="AI511" s="64"/>
      <c r="AJ511" s="64"/>
      <c r="AK511" s="64"/>
      <c r="AL511" s="64"/>
      <c r="AM511" s="64"/>
      <c r="AN511" s="64"/>
      <c r="AO511" s="64"/>
      <c r="AP511" s="64"/>
      <c r="AQ511" s="64"/>
      <c r="AR511" s="64"/>
      <c r="AS511" s="64"/>
      <c r="AT511" s="64"/>
      <c r="AU511" s="64"/>
      <c r="AV511" s="64"/>
      <c r="AW511" s="64"/>
      <c r="AX511" s="64"/>
      <c r="AY511" s="64"/>
      <c r="AZ511" s="64"/>
      <c r="BA511" s="64"/>
      <c r="BB511" s="64"/>
      <c r="BF511" s="64"/>
      <c r="BG511" s="64"/>
      <c r="BH511" s="64"/>
      <c r="BI511" s="64"/>
      <c r="BJ511" s="64"/>
      <c r="BK511" s="64"/>
      <c r="BL511" s="64"/>
      <c r="BM511" s="68" t="s">
        <v>849</v>
      </c>
      <c r="BO511" s="64"/>
      <c r="BP511" s="64"/>
    </row>
    <row r="512" spans="1:68" hidden="1">
      <c r="A512" s="13"/>
      <c r="B512" s="1"/>
      <c r="C512" s="1"/>
      <c r="D512" s="24"/>
      <c r="E512" s="11"/>
      <c r="F512" s="11"/>
      <c r="G512" s="15"/>
      <c r="H512" s="11"/>
      <c r="I512" s="1"/>
      <c r="J512" s="1"/>
      <c r="K512" s="1"/>
      <c r="L512" s="1"/>
      <c r="M512" s="64"/>
      <c r="N512" s="64"/>
      <c r="O512" s="64"/>
      <c r="P512" s="64"/>
      <c r="Q512" s="64"/>
      <c r="R512" s="64"/>
      <c r="S512" s="64"/>
      <c r="T512" s="64"/>
      <c r="U512" s="64"/>
      <c r="V512" s="64"/>
      <c r="W512" s="64"/>
      <c r="X512" s="64"/>
      <c r="Y512" s="64"/>
      <c r="Z512" s="64"/>
      <c r="AA512" s="64"/>
      <c r="AB512" s="64"/>
      <c r="AC512" s="64"/>
      <c r="AD512" s="64"/>
      <c r="AE512" s="64"/>
      <c r="AF512" s="64"/>
      <c r="AG512" s="64"/>
      <c r="AH512" s="64"/>
      <c r="AI512" s="64"/>
      <c r="AJ512" s="64"/>
      <c r="AK512" s="64"/>
      <c r="AL512" s="64"/>
      <c r="AM512" s="64"/>
      <c r="AN512" s="64"/>
      <c r="AO512" s="64"/>
      <c r="AP512" s="64"/>
      <c r="AQ512" s="64"/>
      <c r="AR512" s="64"/>
      <c r="AS512" s="64"/>
      <c r="AT512" s="64"/>
      <c r="AU512" s="64"/>
      <c r="AV512" s="64"/>
      <c r="AW512" s="64"/>
      <c r="AX512" s="64"/>
      <c r="AY512" s="64"/>
      <c r="AZ512" s="64"/>
      <c r="BA512" s="64"/>
      <c r="BB512" s="64"/>
      <c r="BF512" s="64"/>
      <c r="BG512" s="64"/>
      <c r="BH512" s="64"/>
      <c r="BI512" s="64"/>
      <c r="BJ512" s="64"/>
      <c r="BK512" s="64"/>
      <c r="BL512" s="64"/>
      <c r="BM512" s="68" t="s">
        <v>850</v>
      </c>
      <c r="BO512" s="64"/>
      <c r="BP512" s="64"/>
    </row>
    <row r="513" spans="1:68" hidden="1">
      <c r="A513" s="13"/>
      <c r="B513" s="1"/>
      <c r="C513" s="1"/>
      <c r="D513" s="24"/>
      <c r="E513" s="11"/>
      <c r="F513" s="11"/>
      <c r="G513" s="15"/>
      <c r="H513" s="11"/>
      <c r="I513" s="1"/>
      <c r="J513" s="1"/>
      <c r="K513" s="1"/>
      <c r="L513" s="1"/>
      <c r="M513" s="64"/>
      <c r="N513" s="64"/>
      <c r="O513" s="64"/>
      <c r="P513" s="64"/>
      <c r="Q513" s="64"/>
      <c r="R513" s="64"/>
      <c r="S513" s="64"/>
      <c r="T513" s="64"/>
      <c r="U513" s="64"/>
      <c r="V513" s="64"/>
      <c r="W513" s="64"/>
      <c r="X513" s="64"/>
      <c r="Y513" s="64"/>
      <c r="Z513" s="64"/>
      <c r="AA513" s="64"/>
      <c r="AB513" s="64"/>
      <c r="AC513" s="64"/>
      <c r="AD513" s="64"/>
      <c r="AE513" s="64"/>
      <c r="AF513" s="64"/>
      <c r="AG513" s="64"/>
      <c r="AH513" s="64"/>
      <c r="AI513" s="64"/>
      <c r="AJ513" s="64"/>
      <c r="AK513" s="64"/>
      <c r="AL513" s="64"/>
      <c r="AM513" s="64"/>
      <c r="AN513" s="64"/>
      <c r="AO513" s="64"/>
      <c r="AP513" s="64"/>
      <c r="AQ513" s="64"/>
      <c r="AR513" s="64"/>
      <c r="AS513" s="64"/>
      <c r="AT513" s="64"/>
      <c r="AU513" s="64"/>
      <c r="AV513" s="64"/>
      <c r="AW513" s="64"/>
      <c r="AX513" s="64"/>
      <c r="AY513" s="64"/>
      <c r="AZ513" s="64"/>
      <c r="BA513" s="64"/>
      <c r="BB513" s="64"/>
      <c r="BF513" s="64"/>
      <c r="BG513" s="64"/>
      <c r="BH513" s="64"/>
      <c r="BI513" s="64"/>
      <c r="BJ513" s="64"/>
      <c r="BK513" s="64"/>
      <c r="BL513" s="64"/>
      <c r="BM513" s="68" t="s">
        <v>851</v>
      </c>
      <c r="BO513" s="64"/>
      <c r="BP513" s="64"/>
    </row>
    <row r="514" spans="1:68" hidden="1">
      <c r="A514" s="13"/>
      <c r="B514" s="1"/>
      <c r="C514" s="1"/>
      <c r="D514" s="24"/>
      <c r="E514" s="11"/>
      <c r="F514" s="11"/>
      <c r="G514" s="15"/>
      <c r="H514" s="11"/>
      <c r="I514" s="1"/>
      <c r="J514" s="1"/>
      <c r="K514" s="1"/>
      <c r="L514" s="1"/>
      <c r="M514" s="64"/>
      <c r="N514" s="64"/>
      <c r="O514" s="64"/>
      <c r="P514" s="64"/>
      <c r="Q514" s="64"/>
      <c r="R514" s="64"/>
      <c r="S514" s="64"/>
      <c r="T514" s="64"/>
      <c r="U514" s="64"/>
      <c r="V514" s="64"/>
      <c r="W514" s="64"/>
      <c r="X514" s="64"/>
      <c r="Y514" s="64"/>
      <c r="Z514" s="64"/>
      <c r="AA514" s="64"/>
      <c r="AB514" s="64"/>
      <c r="AC514" s="64"/>
      <c r="AD514" s="64"/>
      <c r="AE514" s="64"/>
      <c r="AF514" s="64"/>
      <c r="AG514" s="64"/>
      <c r="AH514" s="64"/>
      <c r="AI514" s="64"/>
      <c r="AJ514" s="64"/>
      <c r="AK514" s="64"/>
      <c r="AL514" s="64"/>
      <c r="AM514" s="64"/>
      <c r="AN514" s="64"/>
      <c r="AO514" s="64"/>
      <c r="AP514" s="64"/>
      <c r="AQ514" s="64"/>
      <c r="AR514" s="64"/>
      <c r="AS514" s="64"/>
      <c r="AT514" s="64"/>
      <c r="AU514" s="64"/>
      <c r="AV514" s="64"/>
      <c r="AW514" s="64"/>
      <c r="AX514" s="64"/>
      <c r="AY514" s="64"/>
      <c r="AZ514" s="64"/>
      <c r="BA514" s="64"/>
      <c r="BB514" s="64"/>
      <c r="BF514" s="64"/>
      <c r="BG514" s="64"/>
      <c r="BH514" s="64"/>
      <c r="BI514" s="64"/>
      <c r="BJ514" s="64"/>
      <c r="BK514" s="64"/>
      <c r="BL514" s="64"/>
      <c r="BM514" s="68" t="s">
        <v>852</v>
      </c>
      <c r="BO514" s="64"/>
      <c r="BP514" s="64"/>
    </row>
    <row r="515" spans="1:68" hidden="1">
      <c r="A515" s="13"/>
      <c r="B515" s="1"/>
      <c r="C515" s="1"/>
      <c r="D515" s="24"/>
      <c r="E515" s="11"/>
      <c r="F515" s="11"/>
      <c r="G515" s="15"/>
      <c r="H515" s="11"/>
      <c r="I515" s="1"/>
      <c r="J515" s="1"/>
      <c r="K515" s="1"/>
      <c r="L515" s="1"/>
      <c r="M515" s="64"/>
      <c r="N515" s="64"/>
      <c r="O515" s="64"/>
      <c r="P515" s="64"/>
      <c r="Q515" s="64"/>
      <c r="R515" s="64"/>
      <c r="S515" s="64"/>
      <c r="T515" s="64"/>
      <c r="U515" s="64"/>
      <c r="V515" s="64"/>
      <c r="W515" s="64"/>
      <c r="X515" s="64"/>
      <c r="Y515" s="64"/>
      <c r="Z515" s="64"/>
      <c r="AA515" s="64"/>
      <c r="AB515" s="64"/>
      <c r="AC515" s="64"/>
      <c r="AD515" s="64"/>
      <c r="AE515" s="64"/>
      <c r="AF515" s="64"/>
      <c r="AG515" s="64"/>
      <c r="AH515" s="64"/>
      <c r="AI515" s="64"/>
      <c r="AJ515" s="64"/>
      <c r="AK515" s="64"/>
      <c r="AL515" s="64"/>
      <c r="AM515" s="64"/>
      <c r="AN515" s="64"/>
      <c r="AO515" s="64"/>
      <c r="AP515" s="64"/>
      <c r="AQ515" s="64"/>
      <c r="AR515" s="64"/>
      <c r="AS515" s="64"/>
      <c r="AT515" s="64"/>
      <c r="AU515" s="64"/>
      <c r="AV515" s="64"/>
      <c r="AW515" s="64"/>
      <c r="AX515" s="64"/>
      <c r="AY515" s="64"/>
      <c r="AZ515" s="64"/>
      <c r="BA515" s="64"/>
      <c r="BB515" s="64"/>
      <c r="BF515" s="64"/>
      <c r="BG515" s="64"/>
      <c r="BH515" s="64"/>
      <c r="BI515" s="64"/>
      <c r="BJ515" s="64"/>
      <c r="BK515" s="64"/>
      <c r="BL515" s="64"/>
      <c r="BM515" s="68" t="s">
        <v>853</v>
      </c>
      <c r="BO515" s="64"/>
      <c r="BP515" s="64"/>
    </row>
    <row r="516" spans="1:68" hidden="1">
      <c r="A516" s="13"/>
      <c r="B516" s="1"/>
      <c r="C516" s="1"/>
      <c r="D516" s="24"/>
      <c r="E516" s="11"/>
      <c r="F516" s="11"/>
      <c r="G516" s="15"/>
      <c r="H516" s="11"/>
      <c r="I516" s="1"/>
      <c r="J516" s="1"/>
      <c r="K516" s="1"/>
      <c r="L516" s="1"/>
      <c r="M516" s="64"/>
      <c r="N516" s="64"/>
      <c r="O516" s="64"/>
      <c r="P516" s="64"/>
      <c r="Q516" s="64"/>
      <c r="R516" s="64"/>
      <c r="S516" s="64"/>
      <c r="T516" s="64"/>
      <c r="U516" s="64"/>
      <c r="V516" s="64"/>
      <c r="W516" s="64"/>
      <c r="X516" s="64"/>
      <c r="Y516" s="64"/>
      <c r="Z516" s="64"/>
      <c r="AA516" s="64"/>
      <c r="AB516" s="64"/>
      <c r="AC516" s="64"/>
      <c r="AD516" s="64"/>
      <c r="AE516" s="64"/>
      <c r="AF516" s="64"/>
      <c r="AG516" s="64"/>
      <c r="AH516" s="64"/>
      <c r="AI516" s="64"/>
      <c r="AJ516" s="64"/>
      <c r="AK516" s="64"/>
      <c r="AL516" s="64"/>
      <c r="AM516" s="64"/>
      <c r="AN516" s="64"/>
      <c r="AO516" s="64"/>
      <c r="AP516" s="64"/>
      <c r="AQ516" s="64"/>
      <c r="AR516" s="64"/>
      <c r="AS516" s="64"/>
      <c r="AT516" s="64"/>
      <c r="AU516" s="64"/>
      <c r="AV516" s="64"/>
      <c r="AW516" s="64"/>
      <c r="AX516" s="64"/>
      <c r="AY516" s="64"/>
      <c r="AZ516" s="64"/>
      <c r="BA516" s="64"/>
      <c r="BB516" s="64"/>
      <c r="BF516" s="64"/>
      <c r="BG516" s="64"/>
      <c r="BH516" s="64"/>
      <c r="BI516" s="64"/>
      <c r="BJ516" s="64"/>
      <c r="BK516" s="64"/>
      <c r="BL516" s="64"/>
      <c r="BM516" s="68" t="s">
        <v>854</v>
      </c>
      <c r="BO516" s="64"/>
      <c r="BP516" s="64"/>
    </row>
    <row r="517" spans="1:68" hidden="1">
      <c r="A517" s="13"/>
      <c r="B517" s="1"/>
      <c r="C517" s="1"/>
      <c r="D517" s="24"/>
      <c r="E517" s="11"/>
      <c r="F517" s="11"/>
      <c r="G517" s="15"/>
      <c r="H517" s="11"/>
      <c r="I517" s="1"/>
      <c r="J517" s="1"/>
      <c r="K517" s="1"/>
      <c r="L517" s="1"/>
      <c r="M517" s="64"/>
      <c r="N517" s="64"/>
      <c r="O517" s="64"/>
      <c r="P517" s="64"/>
      <c r="Q517" s="64"/>
      <c r="R517" s="64"/>
      <c r="S517" s="64"/>
      <c r="T517" s="64"/>
      <c r="U517" s="64"/>
      <c r="V517" s="64"/>
      <c r="W517" s="64"/>
      <c r="X517" s="64"/>
      <c r="Y517" s="64"/>
      <c r="Z517" s="64"/>
      <c r="AA517" s="64"/>
      <c r="AB517" s="64"/>
      <c r="AC517" s="64"/>
      <c r="AD517" s="64"/>
      <c r="AE517" s="64"/>
      <c r="AF517" s="64"/>
      <c r="AG517" s="64"/>
      <c r="AH517" s="64"/>
      <c r="AI517" s="64"/>
      <c r="AJ517" s="64"/>
      <c r="AK517" s="64"/>
      <c r="AL517" s="64"/>
      <c r="AM517" s="64"/>
      <c r="AN517" s="64"/>
      <c r="AO517" s="64"/>
      <c r="AP517" s="64"/>
      <c r="AQ517" s="64"/>
      <c r="AR517" s="64"/>
      <c r="AS517" s="64"/>
      <c r="AT517" s="64"/>
      <c r="AU517" s="64"/>
      <c r="AV517" s="64"/>
      <c r="AW517" s="64"/>
      <c r="AX517" s="64"/>
      <c r="AY517" s="64"/>
      <c r="AZ517" s="64"/>
      <c r="BA517" s="64"/>
      <c r="BB517" s="64"/>
      <c r="BF517" s="64"/>
      <c r="BG517" s="64"/>
      <c r="BH517" s="64"/>
      <c r="BI517" s="64"/>
      <c r="BJ517" s="64"/>
      <c r="BK517" s="64"/>
      <c r="BL517" s="64"/>
      <c r="BM517" s="68" t="s">
        <v>855</v>
      </c>
      <c r="BO517" s="64"/>
      <c r="BP517" s="64"/>
    </row>
    <row r="518" spans="1:68" hidden="1">
      <c r="A518" s="13"/>
      <c r="B518" s="1"/>
      <c r="C518" s="1"/>
      <c r="D518" s="24"/>
      <c r="E518" s="11"/>
      <c r="F518" s="11"/>
      <c r="G518" s="15"/>
      <c r="H518" s="11"/>
      <c r="I518" s="1"/>
      <c r="J518" s="1"/>
      <c r="K518" s="1"/>
      <c r="L518" s="1"/>
      <c r="M518" s="64"/>
      <c r="N518" s="64"/>
      <c r="O518" s="64"/>
      <c r="P518" s="64"/>
      <c r="Q518" s="64"/>
      <c r="R518" s="64"/>
      <c r="S518" s="64"/>
      <c r="T518" s="64"/>
      <c r="U518" s="64"/>
      <c r="V518" s="64"/>
      <c r="W518" s="64"/>
      <c r="X518" s="64"/>
      <c r="Y518" s="64"/>
      <c r="Z518" s="64"/>
      <c r="AA518" s="64"/>
      <c r="AB518" s="64"/>
      <c r="AC518" s="64"/>
      <c r="AD518" s="64"/>
      <c r="AE518" s="64"/>
      <c r="AF518" s="64"/>
      <c r="AG518" s="64"/>
      <c r="AH518" s="64"/>
      <c r="AI518" s="64"/>
      <c r="AJ518" s="64"/>
      <c r="AK518" s="64"/>
      <c r="AL518" s="64"/>
      <c r="AM518" s="64"/>
      <c r="AN518" s="64"/>
      <c r="AO518" s="64"/>
      <c r="AP518" s="64"/>
      <c r="AQ518" s="64"/>
      <c r="AR518" s="64"/>
      <c r="AS518" s="64"/>
      <c r="AT518" s="64"/>
      <c r="AU518" s="64"/>
      <c r="AV518" s="64"/>
      <c r="AW518" s="64"/>
      <c r="AX518" s="64"/>
      <c r="AY518" s="64"/>
      <c r="AZ518" s="64"/>
      <c r="BA518" s="64"/>
      <c r="BB518" s="64"/>
      <c r="BF518" s="64"/>
      <c r="BG518" s="64"/>
      <c r="BH518" s="64"/>
      <c r="BI518" s="64"/>
      <c r="BJ518" s="64"/>
      <c r="BK518" s="64"/>
      <c r="BL518" s="64"/>
      <c r="BM518" s="68" t="s">
        <v>231</v>
      </c>
      <c r="BO518" s="64"/>
      <c r="BP518" s="64"/>
    </row>
    <row r="519" spans="1:68" hidden="1">
      <c r="A519" s="13"/>
      <c r="B519" s="1"/>
      <c r="C519" s="1"/>
      <c r="D519" s="24"/>
      <c r="E519" s="11"/>
      <c r="F519" s="11"/>
      <c r="G519" s="15"/>
      <c r="H519" s="11"/>
      <c r="I519" s="1"/>
      <c r="J519" s="1"/>
      <c r="K519" s="1"/>
      <c r="L519" s="1"/>
      <c r="M519" s="64"/>
      <c r="N519" s="64"/>
      <c r="O519" s="64"/>
      <c r="P519" s="64"/>
      <c r="Q519" s="64"/>
      <c r="R519" s="64"/>
      <c r="S519" s="64"/>
      <c r="T519" s="64"/>
      <c r="U519" s="64"/>
      <c r="V519" s="64"/>
      <c r="W519" s="64"/>
      <c r="X519" s="64"/>
      <c r="Y519" s="64"/>
      <c r="Z519" s="64"/>
      <c r="AA519" s="64"/>
      <c r="AB519" s="64"/>
      <c r="AC519" s="64"/>
      <c r="AD519" s="64"/>
      <c r="AE519" s="64"/>
      <c r="AF519" s="64"/>
      <c r="AG519" s="64"/>
      <c r="AH519" s="64"/>
      <c r="AI519" s="64"/>
      <c r="AJ519" s="64"/>
      <c r="AK519" s="64"/>
      <c r="AL519" s="64"/>
      <c r="AM519" s="64"/>
      <c r="AN519" s="64"/>
      <c r="AO519" s="64"/>
      <c r="AP519" s="64"/>
      <c r="AQ519" s="64"/>
      <c r="AR519" s="64"/>
      <c r="AS519" s="64"/>
      <c r="AT519" s="64"/>
      <c r="AU519" s="64"/>
      <c r="AV519" s="64"/>
      <c r="AW519" s="64"/>
      <c r="AX519" s="64"/>
      <c r="AY519" s="64"/>
      <c r="AZ519" s="64"/>
      <c r="BA519" s="64"/>
      <c r="BB519" s="64"/>
      <c r="BF519" s="64"/>
      <c r="BG519" s="64"/>
      <c r="BH519" s="64"/>
      <c r="BI519" s="64"/>
      <c r="BJ519" s="64"/>
      <c r="BK519" s="64"/>
      <c r="BL519" s="64"/>
      <c r="BM519" s="68" t="s">
        <v>856</v>
      </c>
      <c r="BO519" s="64"/>
      <c r="BP519" s="64"/>
    </row>
    <row r="520" spans="1:68" hidden="1">
      <c r="A520" s="13"/>
      <c r="B520" s="1"/>
      <c r="C520" s="1"/>
      <c r="D520" s="24"/>
      <c r="E520" s="11"/>
      <c r="F520" s="11"/>
      <c r="G520" s="15"/>
      <c r="H520" s="11"/>
      <c r="I520" s="1"/>
      <c r="J520" s="1"/>
      <c r="K520" s="1"/>
      <c r="L520" s="1"/>
      <c r="M520" s="64"/>
      <c r="N520" s="64"/>
      <c r="O520" s="64"/>
      <c r="P520" s="64"/>
      <c r="Q520" s="64"/>
      <c r="R520" s="64"/>
      <c r="S520" s="64"/>
      <c r="T520" s="64"/>
      <c r="U520" s="64"/>
      <c r="V520" s="64"/>
      <c r="W520" s="64"/>
      <c r="X520" s="64"/>
      <c r="Y520" s="64"/>
      <c r="Z520" s="64"/>
      <c r="AA520" s="64"/>
      <c r="AB520" s="64"/>
      <c r="AC520" s="64"/>
      <c r="AD520" s="64"/>
      <c r="AE520" s="64"/>
      <c r="AF520" s="64"/>
      <c r="AG520" s="64"/>
      <c r="AH520" s="64"/>
      <c r="AI520" s="64"/>
      <c r="AJ520" s="64"/>
      <c r="AK520" s="64"/>
      <c r="AL520" s="64"/>
      <c r="AM520" s="64"/>
      <c r="AN520" s="64"/>
      <c r="AO520" s="64"/>
      <c r="AP520" s="64"/>
      <c r="AQ520" s="64"/>
      <c r="AR520" s="64"/>
      <c r="AS520" s="64"/>
      <c r="AT520" s="64"/>
      <c r="AU520" s="64"/>
      <c r="AV520" s="64"/>
      <c r="AW520" s="64"/>
      <c r="AX520" s="64"/>
      <c r="AY520" s="64"/>
      <c r="AZ520" s="64"/>
      <c r="BA520" s="64"/>
      <c r="BB520" s="64"/>
      <c r="BF520" s="64"/>
      <c r="BG520" s="64"/>
      <c r="BH520" s="64"/>
      <c r="BI520" s="64"/>
      <c r="BJ520" s="64"/>
      <c r="BK520" s="64"/>
      <c r="BL520" s="64"/>
      <c r="BM520" s="68" t="s">
        <v>857</v>
      </c>
      <c r="BO520" s="64"/>
      <c r="BP520" s="64"/>
    </row>
    <row r="521" spans="1:68" hidden="1">
      <c r="A521" s="13"/>
      <c r="B521" s="1"/>
      <c r="C521" s="1"/>
      <c r="D521" s="24"/>
      <c r="E521" s="11"/>
      <c r="F521" s="11"/>
      <c r="G521" s="15"/>
      <c r="H521" s="11"/>
      <c r="I521" s="1"/>
      <c r="J521" s="1"/>
      <c r="K521" s="1"/>
      <c r="L521" s="1"/>
      <c r="M521" s="64"/>
      <c r="N521" s="64"/>
      <c r="O521" s="64"/>
      <c r="P521" s="64"/>
      <c r="Q521" s="64"/>
      <c r="R521" s="64"/>
      <c r="S521" s="64"/>
      <c r="T521" s="64"/>
      <c r="U521" s="64"/>
      <c r="V521" s="64"/>
      <c r="W521" s="64"/>
      <c r="X521" s="64"/>
      <c r="Y521" s="64"/>
      <c r="Z521" s="64"/>
      <c r="AA521" s="64"/>
      <c r="AB521" s="64"/>
      <c r="AC521" s="64"/>
      <c r="AD521" s="64"/>
      <c r="AE521" s="64"/>
      <c r="AF521" s="64"/>
      <c r="AG521" s="64"/>
      <c r="AH521" s="64"/>
      <c r="AI521" s="64"/>
      <c r="AJ521" s="64"/>
      <c r="AK521" s="64"/>
      <c r="AL521" s="64"/>
      <c r="AM521" s="64"/>
      <c r="AN521" s="64"/>
      <c r="AO521" s="64"/>
      <c r="AP521" s="64"/>
      <c r="AQ521" s="64"/>
      <c r="AR521" s="64"/>
      <c r="AS521" s="64"/>
      <c r="AT521" s="64"/>
      <c r="AU521" s="64"/>
      <c r="AV521" s="64"/>
      <c r="AW521" s="64"/>
      <c r="AX521" s="64"/>
      <c r="AY521" s="64"/>
      <c r="AZ521" s="64"/>
      <c r="BA521" s="64"/>
      <c r="BB521" s="64"/>
      <c r="BF521" s="64"/>
      <c r="BG521" s="64"/>
      <c r="BH521" s="64"/>
      <c r="BI521" s="64"/>
      <c r="BJ521" s="64"/>
      <c r="BK521" s="64"/>
      <c r="BL521" s="64"/>
      <c r="BM521" s="68" t="s">
        <v>858</v>
      </c>
      <c r="BO521" s="64"/>
      <c r="BP521" s="64"/>
    </row>
    <row r="522" spans="1:68" hidden="1">
      <c r="A522" s="13"/>
      <c r="B522" s="1"/>
      <c r="C522" s="1"/>
      <c r="D522" s="24"/>
      <c r="E522" s="11"/>
      <c r="F522" s="11"/>
      <c r="G522" s="15"/>
      <c r="H522" s="11"/>
      <c r="I522" s="1"/>
      <c r="J522" s="1"/>
      <c r="K522" s="1"/>
      <c r="L522" s="1"/>
      <c r="M522" s="64"/>
      <c r="N522" s="64"/>
      <c r="O522" s="64"/>
      <c r="P522" s="64"/>
      <c r="Q522" s="64"/>
      <c r="R522" s="64"/>
      <c r="S522" s="64"/>
      <c r="T522" s="64"/>
      <c r="U522" s="64"/>
      <c r="V522" s="64"/>
      <c r="W522" s="64"/>
      <c r="X522" s="64"/>
      <c r="Y522" s="64"/>
      <c r="Z522" s="64"/>
      <c r="AA522" s="64"/>
      <c r="AB522" s="64"/>
      <c r="AC522" s="64"/>
      <c r="AD522" s="64"/>
      <c r="AE522" s="64"/>
      <c r="AF522" s="64"/>
      <c r="AG522" s="64"/>
      <c r="AH522" s="64"/>
      <c r="AI522" s="64"/>
      <c r="AJ522" s="64"/>
      <c r="AK522" s="64"/>
      <c r="AL522" s="64"/>
      <c r="AM522" s="64"/>
      <c r="AN522" s="64"/>
      <c r="AO522" s="64"/>
      <c r="AP522" s="64"/>
      <c r="AQ522" s="64"/>
      <c r="AR522" s="64"/>
      <c r="AS522" s="64"/>
      <c r="AT522" s="64"/>
      <c r="AU522" s="64"/>
      <c r="AV522" s="64"/>
      <c r="AW522" s="64"/>
      <c r="AX522" s="64"/>
      <c r="AY522" s="64"/>
      <c r="AZ522" s="64"/>
      <c r="BA522" s="64"/>
      <c r="BB522" s="64"/>
      <c r="BF522" s="64"/>
      <c r="BG522" s="64"/>
      <c r="BH522" s="64"/>
      <c r="BI522" s="64"/>
      <c r="BJ522" s="64"/>
      <c r="BK522" s="64"/>
      <c r="BL522" s="64"/>
      <c r="BM522" s="68" t="s">
        <v>859</v>
      </c>
      <c r="BO522" s="64"/>
      <c r="BP522" s="64"/>
    </row>
    <row r="523" spans="1:68" hidden="1">
      <c r="A523" s="13"/>
      <c r="B523" s="1"/>
      <c r="C523" s="1"/>
      <c r="D523" s="24"/>
      <c r="E523" s="11"/>
      <c r="F523" s="11"/>
      <c r="G523" s="15"/>
      <c r="H523" s="11"/>
      <c r="I523" s="1"/>
      <c r="J523" s="1"/>
      <c r="K523" s="1"/>
      <c r="L523" s="1"/>
      <c r="M523" s="64"/>
      <c r="N523" s="64"/>
      <c r="O523" s="64"/>
      <c r="P523" s="64"/>
      <c r="Q523" s="64"/>
      <c r="R523" s="64"/>
      <c r="S523" s="64"/>
      <c r="T523" s="64"/>
      <c r="U523" s="64"/>
      <c r="V523" s="64"/>
      <c r="W523" s="64"/>
      <c r="X523" s="64"/>
      <c r="Y523" s="64"/>
      <c r="Z523" s="64"/>
      <c r="AA523" s="64"/>
      <c r="AB523" s="64"/>
      <c r="AC523" s="64"/>
      <c r="AD523" s="64"/>
      <c r="AE523" s="64"/>
      <c r="AF523" s="64"/>
      <c r="AG523" s="64"/>
      <c r="AH523" s="64"/>
      <c r="AI523" s="64"/>
      <c r="AJ523" s="64"/>
      <c r="AK523" s="64"/>
      <c r="AL523" s="64"/>
      <c r="AM523" s="64"/>
      <c r="AN523" s="64"/>
      <c r="AO523" s="64"/>
      <c r="AP523" s="64"/>
      <c r="AQ523" s="64"/>
      <c r="AR523" s="64"/>
      <c r="AS523" s="64"/>
      <c r="AT523" s="64"/>
      <c r="AU523" s="64"/>
      <c r="AV523" s="64"/>
      <c r="AW523" s="64"/>
      <c r="AX523" s="64"/>
      <c r="AY523" s="64"/>
      <c r="AZ523" s="64"/>
      <c r="BA523" s="64"/>
      <c r="BB523" s="64"/>
      <c r="BF523" s="64"/>
      <c r="BG523" s="64"/>
      <c r="BH523" s="64"/>
      <c r="BI523" s="64"/>
      <c r="BJ523" s="64"/>
      <c r="BK523" s="64"/>
      <c r="BL523" s="64"/>
      <c r="BM523" s="68" t="s">
        <v>860</v>
      </c>
      <c r="BO523" s="64"/>
      <c r="BP523" s="64"/>
    </row>
    <row r="524" spans="1:68" hidden="1">
      <c r="A524" s="13"/>
      <c r="B524" s="1"/>
      <c r="C524" s="1"/>
      <c r="D524" s="24"/>
      <c r="E524" s="11"/>
      <c r="F524" s="11"/>
      <c r="G524" s="15"/>
      <c r="H524" s="11"/>
      <c r="I524" s="1"/>
      <c r="J524" s="1"/>
      <c r="K524" s="1"/>
      <c r="L524" s="1"/>
      <c r="M524" s="64"/>
      <c r="N524" s="64"/>
      <c r="O524" s="64"/>
      <c r="P524" s="64"/>
      <c r="Q524" s="64"/>
      <c r="R524" s="64"/>
      <c r="S524" s="64"/>
      <c r="T524" s="64"/>
      <c r="U524" s="64"/>
      <c r="V524" s="64"/>
      <c r="W524" s="64"/>
      <c r="X524" s="64"/>
      <c r="Y524" s="64"/>
      <c r="Z524" s="64"/>
      <c r="AA524" s="64"/>
      <c r="AB524" s="64"/>
      <c r="AC524" s="64"/>
      <c r="AD524" s="64"/>
      <c r="AE524" s="64"/>
      <c r="AF524" s="64"/>
      <c r="AG524" s="64"/>
      <c r="AH524" s="64"/>
      <c r="AI524" s="64"/>
      <c r="AJ524" s="64"/>
      <c r="AK524" s="64"/>
      <c r="AL524" s="64"/>
      <c r="AM524" s="64"/>
      <c r="AN524" s="64"/>
      <c r="AO524" s="64"/>
      <c r="AP524" s="64"/>
      <c r="AQ524" s="64"/>
      <c r="AR524" s="64"/>
      <c r="AS524" s="64"/>
      <c r="AT524" s="64"/>
      <c r="AU524" s="64"/>
      <c r="AV524" s="64"/>
      <c r="AW524" s="64"/>
      <c r="AX524" s="64"/>
      <c r="AY524" s="64"/>
      <c r="AZ524" s="64"/>
      <c r="BA524" s="64"/>
      <c r="BB524" s="64"/>
      <c r="BF524" s="64"/>
      <c r="BG524" s="64"/>
      <c r="BH524" s="64"/>
      <c r="BI524" s="64"/>
      <c r="BJ524" s="64"/>
      <c r="BK524" s="64"/>
      <c r="BL524" s="64"/>
      <c r="BM524" s="68" t="s">
        <v>861</v>
      </c>
      <c r="BO524" s="64"/>
      <c r="BP524" s="64"/>
    </row>
    <row r="525" spans="1:68" hidden="1">
      <c r="A525" s="13"/>
      <c r="B525" s="1"/>
      <c r="C525" s="1"/>
      <c r="D525" s="24"/>
      <c r="E525" s="11"/>
      <c r="F525" s="11"/>
      <c r="G525" s="15"/>
      <c r="H525" s="11"/>
      <c r="I525" s="1"/>
      <c r="J525" s="1"/>
      <c r="K525" s="1"/>
      <c r="L525" s="1"/>
      <c r="M525" s="64"/>
      <c r="N525" s="64"/>
      <c r="O525" s="64"/>
      <c r="P525" s="64"/>
      <c r="Q525" s="64"/>
      <c r="R525" s="64"/>
      <c r="S525" s="64"/>
      <c r="T525" s="64"/>
      <c r="U525" s="64"/>
      <c r="V525" s="64"/>
      <c r="W525" s="64"/>
      <c r="X525" s="64"/>
      <c r="Y525" s="64"/>
      <c r="Z525" s="64"/>
      <c r="AA525" s="64"/>
      <c r="AB525" s="64"/>
      <c r="AC525" s="64"/>
      <c r="AD525" s="64"/>
      <c r="AE525" s="64"/>
      <c r="AF525" s="64"/>
      <c r="AG525" s="64"/>
      <c r="AH525" s="64"/>
      <c r="AI525" s="64"/>
      <c r="AJ525" s="64"/>
      <c r="AK525" s="64"/>
      <c r="AL525" s="64"/>
      <c r="AM525" s="64"/>
      <c r="AN525" s="64"/>
      <c r="AO525" s="64"/>
      <c r="AP525" s="64"/>
      <c r="AQ525" s="64"/>
      <c r="AR525" s="64"/>
      <c r="AS525" s="64"/>
      <c r="AT525" s="64"/>
      <c r="AU525" s="64"/>
      <c r="AV525" s="64"/>
      <c r="AW525" s="64"/>
      <c r="AX525" s="64"/>
      <c r="AY525" s="64"/>
      <c r="AZ525" s="64"/>
      <c r="BA525" s="64"/>
      <c r="BB525" s="64"/>
      <c r="BF525" s="64"/>
      <c r="BG525" s="64"/>
      <c r="BH525" s="64"/>
      <c r="BI525" s="64"/>
      <c r="BJ525" s="64"/>
      <c r="BK525" s="64"/>
      <c r="BL525" s="64"/>
      <c r="BM525" s="68" t="s">
        <v>862</v>
      </c>
      <c r="BO525" s="64"/>
      <c r="BP525" s="64"/>
    </row>
    <row r="526" spans="1:68" hidden="1">
      <c r="A526" s="13"/>
      <c r="B526" s="1"/>
      <c r="C526" s="1"/>
      <c r="D526" s="24"/>
      <c r="E526" s="11"/>
      <c r="F526" s="11"/>
      <c r="G526" s="15"/>
      <c r="H526" s="11"/>
      <c r="I526" s="1"/>
      <c r="J526" s="1"/>
      <c r="K526" s="1"/>
      <c r="L526" s="1"/>
      <c r="M526" s="64"/>
      <c r="N526" s="64"/>
      <c r="O526" s="64"/>
      <c r="P526" s="64"/>
      <c r="Q526" s="64"/>
      <c r="R526" s="64"/>
      <c r="S526" s="64"/>
      <c r="T526" s="64"/>
      <c r="U526" s="64"/>
      <c r="V526" s="64"/>
      <c r="W526" s="64"/>
      <c r="X526" s="64"/>
      <c r="Y526" s="64"/>
      <c r="Z526" s="64"/>
      <c r="AA526" s="64"/>
      <c r="AB526" s="64"/>
      <c r="AC526" s="64"/>
      <c r="AD526" s="64"/>
      <c r="AE526" s="64"/>
      <c r="AF526" s="64"/>
      <c r="AG526" s="64"/>
      <c r="AH526" s="64"/>
      <c r="AI526" s="64"/>
      <c r="AJ526" s="64"/>
      <c r="AK526" s="64"/>
      <c r="AL526" s="64"/>
      <c r="AM526" s="64"/>
      <c r="AN526" s="64"/>
      <c r="AO526" s="64"/>
      <c r="AP526" s="64"/>
      <c r="AQ526" s="64"/>
      <c r="AR526" s="64"/>
      <c r="AS526" s="64"/>
      <c r="AT526" s="64"/>
      <c r="AU526" s="64"/>
      <c r="AV526" s="64"/>
      <c r="AW526" s="64"/>
      <c r="AX526" s="64"/>
      <c r="AY526" s="64"/>
      <c r="AZ526" s="64"/>
      <c r="BA526" s="64"/>
      <c r="BB526" s="64"/>
      <c r="BF526" s="64"/>
      <c r="BG526" s="64"/>
      <c r="BH526" s="64"/>
      <c r="BI526" s="64"/>
      <c r="BJ526" s="64"/>
      <c r="BK526" s="64"/>
      <c r="BL526" s="64"/>
      <c r="BM526" s="68" t="s">
        <v>863</v>
      </c>
      <c r="BO526" s="64"/>
      <c r="BP526" s="64"/>
    </row>
    <row r="527" spans="1:68" hidden="1">
      <c r="A527" s="13"/>
      <c r="B527" s="1"/>
      <c r="C527" s="1"/>
      <c r="D527" s="24"/>
      <c r="E527" s="11"/>
      <c r="F527" s="11"/>
      <c r="G527" s="15"/>
      <c r="H527" s="11"/>
      <c r="I527" s="1"/>
      <c r="J527" s="1"/>
      <c r="K527" s="1"/>
      <c r="L527" s="1"/>
      <c r="M527" s="64"/>
      <c r="N527" s="64"/>
      <c r="O527" s="64"/>
      <c r="P527" s="64"/>
      <c r="Q527" s="64"/>
      <c r="R527" s="64"/>
      <c r="S527" s="64"/>
      <c r="T527" s="64"/>
      <c r="U527" s="64"/>
      <c r="V527" s="64"/>
      <c r="W527" s="64"/>
      <c r="X527" s="64"/>
      <c r="Y527" s="64"/>
      <c r="Z527" s="64"/>
      <c r="AA527" s="64"/>
      <c r="AB527" s="64"/>
      <c r="AC527" s="64"/>
      <c r="AD527" s="64"/>
      <c r="AE527" s="64"/>
      <c r="AF527" s="64"/>
      <c r="AG527" s="64"/>
      <c r="AH527" s="64"/>
      <c r="AI527" s="64"/>
      <c r="AJ527" s="64"/>
      <c r="AK527" s="64"/>
      <c r="AL527" s="64"/>
      <c r="AM527" s="64"/>
      <c r="AN527" s="64"/>
      <c r="AO527" s="64"/>
      <c r="AP527" s="64"/>
      <c r="AQ527" s="64"/>
      <c r="AR527" s="64"/>
      <c r="AS527" s="64"/>
      <c r="AT527" s="64"/>
      <c r="AU527" s="64"/>
      <c r="AV527" s="64"/>
      <c r="AW527" s="64"/>
      <c r="AX527" s="64"/>
      <c r="AY527" s="64"/>
      <c r="AZ527" s="64"/>
      <c r="BA527" s="64"/>
      <c r="BB527" s="64"/>
      <c r="BF527" s="64"/>
      <c r="BG527" s="64"/>
      <c r="BH527" s="64"/>
      <c r="BI527" s="64"/>
      <c r="BJ527" s="64"/>
      <c r="BK527" s="64"/>
      <c r="BL527" s="64"/>
      <c r="BM527" s="68" t="s">
        <v>864</v>
      </c>
      <c r="BO527" s="64"/>
      <c r="BP527" s="64"/>
    </row>
    <row r="528" spans="1:68" hidden="1">
      <c r="A528" s="13"/>
      <c r="B528" s="1"/>
      <c r="C528" s="1"/>
      <c r="D528" s="24"/>
      <c r="E528" s="11"/>
      <c r="F528" s="11"/>
      <c r="G528" s="15"/>
      <c r="H528" s="11"/>
      <c r="I528" s="1"/>
      <c r="J528" s="1"/>
      <c r="K528" s="1"/>
      <c r="L528" s="1"/>
      <c r="M528" s="64"/>
      <c r="N528" s="64"/>
      <c r="O528" s="64"/>
      <c r="P528" s="64"/>
      <c r="Q528" s="64"/>
      <c r="R528" s="64"/>
      <c r="S528" s="64"/>
      <c r="T528" s="64"/>
      <c r="U528" s="64"/>
      <c r="V528" s="64"/>
      <c r="W528" s="64"/>
      <c r="X528" s="64"/>
      <c r="Y528" s="64"/>
      <c r="Z528" s="64"/>
      <c r="AA528" s="64"/>
      <c r="AB528" s="64"/>
      <c r="AC528" s="64"/>
      <c r="AD528" s="64"/>
      <c r="AE528" s="64"/>
      <c r="AF528" s="64"/>
      <c r="AG528" s="64"/>
      <c r="AH528" s="64"/>
      <c r="AI528" s="64"/>
      <c r="AJ528" s="64"/>
      <c r="AK528" s="64"/>
      <c r="AL528" s="64"/>
      <c r="AM528" s="64"/>
      <c r="AN528" s="64"/>
      <c r="AO528" s="64"/>
      <c r="AP528" s="64"/>
      <c r="AQ528" s="64"/>
      <c r="AR528" s="64"/>
      <c r="AS528" s="64"/>
      <c r="AT528" s="64"/>
      <c r="AU528" s="64"/>
      <c r="AV528" s="64"/>
      <c r="AW528" s="64"/>
      <c r="AX528" s="64"/>
      <c r="AY528" s="64"/>
      <c r="AZ528" s="64"/>
      <c r="BA528" s="64"/>
      <c r="BB528" s="64"/>
      <c r="BF528" s="64"/>
      <c r="BG528" s="64"/>
      <c r="BH528" s="64"/>
      <c r="BI528" s="64"/>
      <c r="BJ528" s="64"/>
      <c r="BK528" s="64"/>
      <c r="BL528" s="64"/>
      <c r="BM528" s="68" t="s">
        <v>865</v>
      </c>
      <c r="BO528" s="64"/>
      <c r="BP528" s="64"/>
    </row>
    <row r="529" spans="1:68" hidden="1">
      <c r="A529" s="13"/>
      <c r="B529" s="1"/>
      <c r="C529" s="1"/>
      <c r="D529" s="24"/>
      <c r="E529" s="11"/>
      <c r="F529" s="11"/>
      <c r="G529" s="15"/>
      <c r="H529" s="11"/>
      <c r="I529" s="1"/>
      <c r="J529" s="1"/>
      <c r="K529" s="1"/>
      <c r="L529" s="1"/>
      <c r="M529" s="64"/>
      <c r="N529" s="64"/>
      <c r="O529" s="64"/>
      <c r="P529" s="64"/>
      <c r="Q529" s="64"/>
      <c r="R529" s="64"/>
      <c r="S529" s="64"/>
      <c r="T529" s="64"/>
      <c r="U529" s="64"/>
      <c r="V529" s="64"/>
      <c r="W529" s="64"/>
      <c r="X529" s="64"/>
      <c r="Y529" s="64"/>
      <c r="Z529" s="64"/>
      <c r="AA529" s="64"/>
      <c r="AB529" s="64"/>
      <c r="AC529" s="64"/>
      <c r="AD529" s="64"/>
      <c r="AE529" s="64"/>
      <c r="AF529" s="64"/>
      <c r="AG529" s="64"/>
      <c r="AH529" s="64"/>
      <c r="AI529" s="64"/>
      <c r="AJ529" s="64"/>
      <c r="AK529" s="64"/>
      <c r="AL529" s="64"/>
      <c r="AM529" s="64"/>
      <c r="AN529" s="64"/>
      <c r="AO529" s="64"/>
      <c r="AP529" s="64"/>
      <c r="AQ529" s="64"/>
      <c r="AR529" s="64"/>
      <c r="AS529" s="64"/>
      <c r="AT529" s="64"/>
      <c r="AU529" s="64"/>
      <c r="AV529" s="64"/>
      <c r="AW529" s="64"/>
      <c r="AX529" s="64"/>
      <c r="AY529" s="64"/>
      <c r="AZ529" s="64"/>
      <c r="BA529" s="64"/>
      <c r="BB529" s="64"/>
      <c r="BF529" s="64"/>
      <c r="BG529" s="64"/>
      <c r="BH529" s="64"/>
      <c r="BI529" s="64"/>
      <c r="BJ529" s="64"/>
      <c r="BK529" s="64"/>
      <c r="BL529" s="64"/>
      <c r="BM529" s="68" t="s">
        <v>866</v>
      </c>
      <c r="BO529" s="64"/>
      <c r="BP529" s="64"/>
    </row>
    <row r="530" spans="1:68" hidden="1">
      <c r="A530" s="13"/>
      <c r="B530" s="1"/>
      <c r="C530" s="1"/>
      <c r="D530" s="24"/>
      <c r="E530" s="11"/>
      <c r="F530" s="11"/>
      <c r="G530" s="15"/>
      <c r="H530" s="11"/>
      <c r="I530" s="1"/>
      <c r="J530" s="1"/>
      <c r="K530" s="1"/>
      <c r="L530" s="1"/>
      <c r="M530" s="64"/>
      <c r="N530" s="64"/>
      <c r="O530" s="64"/>
      <c r="P530" s="64"/>
      <c r="Q530" s="64"/>
      <c r="R530" s="64"/>
      <c r="S530" s="64"/>
      <c r="T530" s="64"/>
      <c r="U530" s="64"/>
      <c r="V530" s="64"/>
      <c r="W530" s="64"/>
      <c r="X530" s="64"/>
      <c r="Y530" s="64"/>
      <c r="Z530" s="64"/>
      <c r="AA530" s="64"/>
      <c r="AB530" s="64"/>
      <c r="AC530" s="64"/>
      <c r="AD530" s="64"/>
      <c r="AE530" s="64"/>
      <c r="AF530" s="64"/>
      <c r="AG530" s="64"/>
      <c r="AH530" s="64"/>
      <c r="AI530" s="64"/>
      <c r="AJ530" s="64"/>
      <c r="AK530" s="64"/>
      <c r="AL530" s="64"/>
      <c r="AM530" s="64"/>
      <c r="AN530" s="64"/>
      <c r="AO530" s="64"/>
      <c r="AP530" s="64"/>
      <c r="AQ530" s="64"/>
      <c r="AR530" s="64"/>
      <c r="AS530" s="64"/>
      <c r="AT530" s="64"/>
      <c r="AU530" s="64"/>
      <c r="AV530" s="64"/>
      <c r="AW530" s="64"/>
      <c r="AX530" s="64"/>
      <c r="AY530" s="64"/>
      <c r="AZ530" s="64"/>
      <c r="BA530" s="64"/>
      <c r="BB530" s="64"/>
      <c r="BF530" s="64"/>
      <c r="BG530" s="64"/>
      <c r="BH530" s="64"/>
      <c r="BI530" s="64"/>
      <c r="BJ530" s="64"/>
      <c r="BK530" s="64"/>
      <c r="BL530" s="64"/>
      <c r="BM530" s="68" t="s">
        <v>867</v>
      </c>
      <c r="BO530" s="64"/>
      <c r="BP530" s="64"/>
    </row>
    <row r="531" spans="1:68" hidden="1">
      <c r="A531" s="13"/>
      <c r="B531" s="1"/>
      <c r="C531" s="1"/>
      <c r="D531" s="24"/>
      <c r="E531" s="11"/>
      <c r="F531" s="11"/>
      <c r="G531" s="15"/>
      <c r="H531" s="11"/>
      <c r="I531" s="1"/>
      <c r="J531" s="1"/>
      <c r="K531" s="1"/>
      <c r="L531" s="1"/>
      <c r="M531" s="64"/>
      <c r="N531" s="64"/>
      <c r="O531" s="64"/>
      <c r="P531" s="64"/>
      <c r="Q531" s="64"/>
      <c r="R531" s="64"/>
      <c r="S531" s="64"/>
      <c r="T531" s="64"/>
      <c r="U531" s="64"/>
      <c r="V531" s="64"/>
      <c r="W531" s="64"/>
      <c r="X531" s="64"/>
      <c r="Y531" s="64"/>
      <c r="Z531" s="64"/>
      <c r="AA531" s="64"/>
      <c r="AB531" s="64"/>
      <c r="AC531" s="64"/>
      <c r="AD531" s="64"/>
      <c r="AE531" s="64"/>
      <c r="AF531" s="64"/>
      <c r="AG531" s="64"/>
      <c r="AH531" s="64"/>
      <c r="AI531" s="64"/>
      <c r="AJ531" s="64"/>
      <c r="AK531" s="64"/>
      <c r="AL531" s="64"/>
      <c r="AM531" s="64"/>
      <c r="AN531" s="64"/>
      <c r="AO531" s="64"/>
      <c r="AP531" s="64"/>
      <c r="AQ531" s="64"/>
      <c r="AR531" s="64"/>
      <c r="AS531" s="64"/>
      <c r="AT531" s="64"/>
      <c r="AU531" s="64"/>
      <c r="AV531" s="64"/>
      <c r="AW531" s="64"/>
      <c r="AX531" s="64"/>
      <c r="AY531" s="64"/>
      <c r="AZ531" s="64"/>
      <c r="BA531" s="64"/>
      <c r="BB531" s="64"/>
      <c r="BF531" s="64"/>
      <c r="BG531" s="64"/>
      <c r="BH531" s="64"/>
      <c r="BI531" s="64"/>
      <c r="BJ531" s="64"/>
      <c r="BK531" s="64"/>
      <c r="BL531" s="64"/>
      <c r="BM531" s="68" t="s">
        <v>868</v>
      </c>
      <c r="BO531" s="64"/>
      <c r="BP531" s="64"/>
    </row>
    <row r="532" spans="1:68" hidden="1">
      <c r="A532" s="13"/>
      <c r="B532" s="1"/>
      <c r="C532" s="1"/>
      <c r="D532" s="24"/>
      <c r="E532" s="11"/>
      <c r="F532" s="11"/>
      <c r="G532" s="15"/>
      <c r="H532" s="11"/>
      <c r="I532" s="1"/>
      <c r="J532" s="1"/>
      <c r="K532" s="1"/>
      <c r="L532" s="1"/>
      <c r="M532" s="64"/>
      <c r="N532" s="64"/>
      <c r="O532" s="64"/>
      <c r="P532" s="64"/>
      <c r="Q532" s="64"/>
      <c r="R532" s="64"/>
      <c r="S532" s="64"/>
      <c r="T532" s="64"/>
      <c r="U532" s="64"/>
      <c r="V532" s="64"/>
      <c r="W532" s="64"/>
      <c r="X532" s="64"/>
      <c r="Y532" s="64"/>
      <c r="Z532" s="64"/>
      <c r="AA532" s="64"/>
      <c r="AB532" s="64"/>
      <c r="AC532" s="64"/>
      <c r="AD532" s="64"/>
      <c r="AE532" s="64"/>
      <c r="AF532" s="64"/>
      <c r="AG532" s="64"/>
      <c r="AH532" s="64"/>
      <c r="AI532" s="64"/>
      <c r="AJ532" s="64"/>
      <c r="AK532" s="64"/>
      <c r="AL532" s="64"/>
      <c r="AM532" s="64"/>
      <c r="AN532" s="64"/>
      <c r="AO532" s="64"/>
      <c r="AP532" s="64"/>
      <c r="AQ532" s="64"/>
      <c r="AR532" s="64"/>
      <c r="AS532" s="64"/>
      <c r="AT532" s="64"/>
      <c r="AU532" s="64"/>
      <c r="AV532" s="64"/>
      <c r="AW532" s="64"/>
      <c r="AX532" s="64"/>
      <c r="AY532" s="64"/>
      <c r="AZ532" s="64"/>
      <c r="BA532" s="64"/>
      <c r="BB532" s="64"/>
      <c r="BF532" s="64"/>
      <c r="BG532" s="64"/>
      <c r="BH532" s="64"/>
      <c r="BI532" s="64"/>
      <c r="BJ532" s="64"/>
      <c r="BK532" s="64"/>
      <c r="BL532" s="64"/>
      <c r="BM532" s="68" t="s">
        <v>869</v>
      </c>
      <c r="BO532" s="64"/>
      <c r="BP532" s="64"/>
    </row>
    <row r="533" spans="1:68" hidden="1">
      <c r="A533" s="13"/>
      <c r="B533" s="1"/>
      <c r="C533" s="1"/>
      <c r="D533" s="24"/>
      <c r="E533" s="11"/>
      <c r="F533" s="11"/>
      <c r="G533" s="15"/>
      <c r="H533" s="11"/>
      <c r="I533" s="1"/>
      <c r="J533" s="1"/>
      <c r="K533" s="1"/>
      <c r="L533" s="1"/>
      <c r="M533" s="64"/>
      <c r="N533" s="64"/>
      <c r="O533" s="64"/>
      <c r="P533" s="64"/>
      <c r="Q533" s="64"/>
      <c r="R533" s="64"/>
      <c r="S533" s="64"/>
      <c r="T533" s="64"/>
      <c r="U533" s="64"/>
      <c r="V533" s="64"/>
      <c r="W533" s="64"/>
      <c r="X533" s="64"/>
      <c r="Y533" s="64"/>
      <c r="Z533" s="64"/>
      <c r="AA533" s="64"/>
      <c r="AB533" s="64"/>
      <c r="AC533" s="64"/>
      <c r="AD533" s="64"/>
      <c r="AE533" s="64"/>
      <c r="AF533" s="64"/>
      <c r="AG533" s="64"/>
      <c r="AH533" s="64"/>
      <c r="AI533" s="64"/>
      <c r="AJ533" s="64"/>
      <c r="AK533" s="64"/>
      <c r="AL533" s="64"/>
      <c r="AM533" s="64"/>
      <c r="AN533" s="64"/>
      <c r="AO533" s="64"/>
      <c r="AP533" s="64"/>
      <c r="AQ533" s="64"/>
      <c r="AR533" s="64"/>
      <c r="AS533" s="64"/>
      <c r="AT533" s="64"/>
      <c r="AU533" s="64"/>
      <c r="AV533" s="64"/>
      <c r="AW533" s="64"/>
      <c r="AX533" s="64"/>
      <c r="AY533" s="64"/>
      <c r="AZ533" s="64"/>
      <c r="BA533" s="64"/>
      <c r="BB533" s="64"/>
      <c r="BF533" s="64"/>
      <c r="BG533" s="64"/>
      <c r="BH533" s="64"/>
      <c r="BI533" s="64"/>
      <c r="BJ533" s="64"/>
      <c r="BK533" s="64"/>
      <c r="BL533" s="64"/>
      <c r="BM533" s="68" t="s">
        <v>870</v>
      </c>
      <c r="BO533" s="64"/>
      <c r="BP533" s="64"/>
    </row>
    <row r="534" spans="1:68" hidden="1">
      <c r="A534" s="13"/>
      <c r="B534" s="1"/>
      <c r="C534" s="1"/>
      <c r="D534" s="24"/>
      <c r="E534" s="11"/>
      <c r="F534" s="11"/>
      <c r="G534" s="15"/>
      <c r="H534" s="11"/>
      <c r="I534" s="1"/>
      <c r="J534" s="1"/>
      <c r="K534" s="1"/>
      <c r="L534" s="1"/>
      <c r="M534" s="64"/>
      <c r="N534" s="64"/>
      <c r="O534" s="64"/>
      <c r="P534" s="64"/>
      <c r="Q534" s="64"/>
      <c r="R534" s="64"/>
      <c r="S534" s="64"/>
      <c r="T534" s="64"/>
      <c r="U534" s="64"/>
      <c r="V534" s="64"/>
      <c r="W534" s="64"/>
      <c r="X534" s="64"/>
      <c r="Y534" s="64"/>
      <c r="Z534" s="64"/>
      <c r="AA534" s="64"/>
      <c r="AB534" s="64"/>
      <c r="AC534" s="64"/>
      <c r="AD534" s="64"/>
      <c r="AE534" s="64"/>
      <c r="AF534" s="64"/>
      <c r="AG534" s="64"/>
      <c r="AH534" s="64"/>
      <c r="AI534" s="64"/>
      <c r="AJ534" s="64"/>
      <c r="AK534" s="64"/>
      <c r="AL534" s="64"/>
      <c r="AM534" s="64"/>
      <c r="AN534" s="64"/>
      <c r="AO534" s="64"/>
      <c r="AP534" s="64"/>
      <c r="AQ534" s="64"/>
      <c r="AR534" s="64"/>
      <c r="AS534" s="64"/>
      <c r="AT534" s="64"/>
      <c r="AU534" s="64"/>
      <c r="AV534" s="64"/>
      <c r="AW534" s="64"/>
      <c r="AX534" s="64"/>
      <c r="AY534" s="64"/>
      <c r="AZ534" s="64"/>
      <c r="BA534" s="64"/>
      <c r="BB534" s="64"/>
      <c r="BF534" s="64"/>
      <c r="BG534" s="64"/>
      <c r="BH534" s="64"/>
      <c r="BI534" s="64"/>
      <c r="BJ534" s="64"/>
      <c r="BK534" s="64"/>
      <c r="BL534" s="64"/>
      <c r="BM534" s="68" t="s">
        <v>37</v>
      </c>
      <c r="BO534" s="64"/>
      <c r="BP534" s="64"/>
    </row>
    <row r="535" spans="1:68" hidden="1">
      <c r="A535" s="13"/>
      <c r="B535" s="1"/>
      <c r="C535" s="1"/>
      <c r="D535" s="24"/>
      <c r="E535" s="11"/>
      <c r="F535" s="11"/>
      <c r="G535" s="15"/>
      <c r="H535" s="11"/>
      <c r="I535" s="1"/>
      <c r="J535" s="1"/>
      <c r="K535" s="1"/>
      <c r="L535" s="1"/>
      <c r="M535" s="64"/>
      <c r="N535" s="64"/>
      <c r="O535" s="64"/>
      <c r="P535" s="64"/>
      <c r="Q535" s="64"/>
      <c r="R535" s="64"/>
      <c r="S535" s="64"/>
      <c r="T535" s="64"/>
      <c r="U535" s="64"/>
      <c r="V535" s="64"/>
      <c r="W535" s="64"/>
      <c r="X535" s="64"/>
      <c r="Y535" s="64"/>
      <c r="Z535" s="64"/>
      <c r="AA535" s="64"/>
      <c r="AB535" s="64"/>
      <c r="AC535" s="64"/>
      <c r="AD535" s="64"/>
      <c r="AE535" s="64"/>
      <c r="AF535" s="64"/>
      <c r="AG535" s="64"/>
      <c r="AH535" s="64"/>
      <c r="AI535" s="64"/>
      <c r="AJ535" s="64"/>
      <c r="AK535" s="64"/>
      <c r="AL535" s="64"/>
      <c r="AM535" s="64"/>
      <c r="AN535" s="64"/>
      <c r="AO535" s="64"/>
      <c r="AP535" s="64"/>
      <c r="AQ535" s="64"/>
      <c r="AR535" s="64"/>
      <c r="AS535" s="64"/>
      <c r="AT535" s="64"/>
      <c r="AU535" s="64"/>
      <c r="AV535" s="64"/>
      <c r="AW535" s="64"/>
      <c r="AX535" s="64"/>
      <c r="AY535" s="64"/>
      <c r="AZ535" s="64"/>
      <c r="BA535" s="64"/>
      <c r="BB535" s="64"/>
      <c r="BF535" s="64"/>
      <c r="BG535" s="64"/>
      <c r="BH535" s="64"/>
      <c r="BI535" s="64"/>
      <c r="BJ535" s="64"/>
      <c r="BK535" s="64"/>
      <c r="BL535" s="64"/>
      <c r="BM535" s="68" t="s">
        <v>871</v>
      </c>
      <c r="BO535" s="64"/>
      <c r="BP535" s="64"/>
    </row>
    <row r="536" spans="1:68" hidden="1">
      <c r="A536" s="13"/>
      <c r="B536" s="1"/>
      <c r="C536" s="1"/>
      <c r="D536" s="24"/>
      <c r="E536" s="11"/>
      <c r="F536" s="11"/>
      <c r="G536" s="15"/>
      <c r="H536" s="11"/>
      <c r="I536" s="1"/>
      <c r="J536" s="1"/>
      <c r="K536" s="1"/>
      <c r="L536" s="1"/>
      <c r="M536" s="64"/>
      <c r="N536" s="64"/>
      <c r="O536" s="64"/>
      <c r="P536" s="64"/>
      <c r="Q536" s="64"/>
      <c r="R536" s="64"/>
      <c r="S536" s="64"/>
      <c r="T536" s="64"/>
      <c r="U536" s="64"/>
      <c r="V536" s="64"/>
      <c r="W536" s="64"/>
      <c r="X536" s="64"/>
      <c r="Y536" s="64"/>
      <c r="Z536" s="64"/>
      <c r="AA536" s="64"/>
      <c r="AB536" s="64"/>
      <c r="AC536" s="64"/>
      <c r="AD536" s="64"/>
      <c r="AE536" s="64"/>
      <c r="AF536" s="64"/>
      <c r="AG536" s="64"/>
      <c r="AH536" s="64"/>
      <c r="AI536" s="64"/>
      <c r="AJ536" s="64"/>
      <c r="AK536" s="64"/>
      <c r="AL536" s="64"/>
      <c r="AM536" s="64"/>
      <c r="AN536" s="64"/>
      <c r="AO536" s="64"/>
      <c r="AP536" s="64"/>
      <c r="AQ536" s="64"/>
      <c r="AR536" s="64"/>
      <c r="AS536" s="64"/>
      <c r="AT536" s="64"/>
      <c r="AU536" s="64"/>
      <c r="AV536" s="64"/>
      <c r="AW536" s="64"/>
      <c r="AX536" s="64"/>
      <c r="AY536" s="64"/>
      <c r="AZ536" s="64"/>
      <c r="BA536" s="64"/>
      <c r="BB536" s="64"/>
      <c r="BF536" s="64"/>
      <c r="BG536" s="64"/>
      <c r="BH536" s="64"/>
      <c r="BI536" s="64"/>
      <c r="BJ536" s="64"/>
      <c r="BK536" s="64"/>
      <c r="BL536" s="64"/>
      <c r="BM536" s="68" t="s">
        <v>872</v>
      </c>
      <c r="BO536" s="64"/>
      <c r="BP536" s="64"/>
    </row>
    <row r="537" spans="1:68" hidden="1">
      <c r="A537" s="13"/>
      <c r="B537" s="1"/>
      <c r="C537" s="1"/>
      <c r="D537" s="24"/>
      <c r="E537" s="11"/>
      <c r="F537" s="11"/>
      <c r="G537" s="15"/>
      <c r="H537" s="11"/>
      <c r="I537" s="1"/>
      <c r="J537" s="1"/>
      <c r="K537" s="1"/>
      <c r="L537" s="1"/>
      <c r="M537" s="64"/>
      <c r="N537" s="64"/>
      <c r="O537" s="64"/>
      <c r="P537" s="64"/>
      <c r="Q537" s="64"/>
      <c r="R537" s="64"/>
      <c r="S537" s="64"/>
      <c r="T537" s="64"/>
      <c r="U537" s="64"/>
      <c r="V537" s="64"/>
      <c r="W537" s="64"/>
      <c r="X537" s="64"/>
      <c r="Y537" s="64"/>
      <c r="Z537" s="64"/>
      <c r="AA537" s="64"/>
      <c r="AB537" s="64"/>
      <c r="AC537" s="64"/>
      <c r="AD537" s="64"/>
      <c r="AE537" s="64"/>
      <c r="AF537" s="64"/>
      <c r="AG537" s="64"/>
      <c r="AH537" s="64"/>
      <c r="AI537" s="64"/>
      <c r="AJ537" s="64"/>
      <c r="AK537" s="64"/>
      <c r="AL537" s="64"/>
      <c r="AM537" s="64"/>
      <c r="AN537" s="64"/>
      <c r="AO537" s="64"/>
      <c r="AP537" s="64"/>
      <c r="AQ537" s="64"/>
      <c r="AR537" s="64"/>
      <c r="AS537" s="64"/>
      <c r="AT537" s="64"/>
      <c r="AU537" s="64"/>
      <c r="AV537" s="64"/>
      <c r="AW537" s="64"/>
      <c r="AX537" s="64"/>
      <c r="AY537" s="64"/>
      <c r="AZ537" s="64"/>
      <c r="BA537" s="64"/>
      <c r="BB537" s="64"/>
      <c r="BF537" s="64"/>
      <c r="BG537" s="64"/>
      <c r="BH537" s="64"/>
      <c r="BI537" s="64"/>
      <c r="BJ537" s="64"/>
      <c r="BK537" s="64"/>
      <c r="BL537" s="64"/>
      <c r="BM537" s="68" t="s">
        <v>873</v>
      </c>
      <c r="BO537" s="64"/>
      <c r="BP537" s="64"/>
    </row>
    <row r="538" spans="1:68" hidden="1">
      <c r="A538" s="13"/>
      <c r="B538" s="1"/>
      <c r="C538" s="1"/>
      <c r="D538" s="24"/>
      <c r="E538" s="11"/>
      <c r="F538" s="11"/>
      <c r="G538" s="15"/>
      <c r="H538" s="11"/>
      <c r="I538" s="1"/>
      <c r="J538" s="1"/>
      <c r="K538" s="1"/>
      <c r="L538" s="1"/>
      <c r="M538" s="64"/>
      <c r="N538" s="64"/>
      <c r="O538" s="64"/>
      <c r="P538" s="64"/>
      <c r="Q538" s="64"/>
      <c r="R538" s="64"/>
      <c r="S538" s="64"/>
      <c r="T538" s="64"/>
      <c r="U538" s="64"/>
      <c r="V538" s="64"/>
      <c r="W538" s="64"/>
      <c r="X538" s="64"/>
      <c r="Y538" s="64"/>
      <c r="Z538" s="64"/>
      <c r="AA538" s="64"/>
      <c r="AB538" s="64"/>
      <c r="AC538" s="64"/>
      <c r="AD538" s="64"/>
      <c r="AE538" s="64"/>
      <c r="AF538" s="64"/>
      <c r="AG538" s="64"/>
      <c r="AH538" s="64"/>
      <c r="AI538" s="64"/>
      <c r="AJ538" s="64"/>
      <c r="AK538" s="64"/>
      <c r="AL538" s="64"/>
      <c r="AM538" s="64"/>
      <c r="AN538" s="64"/>
      <c r="AO538" s="64"/>
      <c r="AP538" s="64"/>
      <c r="AQ538" s="64"/>
      <c r="AR538" s="64"/>
      <c r="AS538" s="64"/>
      <c r="AT538" s="64"/>
      <c r="AU538" s="64"/>
      <c r="AV538" s="64"/>
      <c r="AW538" s="64"/>
      <c r="AX538" s="64"/>
      <c r="AY538" s="64"/>
      <c r="AZ538" s="64"/>
      <c r="BA538" s="64"/>
      <c r="BB538" s="64"/>
      <c r="BF538" s="64"/>
      <c r="BG538" s="64"/>
      <c r="BH538" s="64"/>
      <c r="BI538" s="64"/>
      <c r="BJ538" s="64"/>
      <c r="BK538" s="64"/>
      <c r="BL538" s="64"/>
      <c r="BM538" s="68" t="s">
        <v>874</v>
      </c>
      <c r="BO538" s="64"/>
      <c r="BP538" s="64"/>
    </row>
    <row r="539" spans="1:68" hidden="1">
      <c r="A539" s="13"/>
      <c r="B539" s="1"/>
      <c r="C539" s="1"/>
      <c r="D539" s="24"/>
      <c r="E539" s="11"/>
      <c r="F539" s="11"/>
      <c r="G539" s="15"/>
      <c r="H539" s="11"/>
      <c r="I539" s="1"/>
      <c r="J539" s="1"/>
      <c r="K539" s="1"/>
      <c r="L539" s="1"/>
      <c r="M539" s="64"/>
      <c r="N539" s="64"/>
      <c r="O539" s="64"/>
      <c r="P539" s="64"/>
      <c r="Q539" s="64"/>
      <c r="R539" s="64"/>
      <c r="S539" s="64"/>
      <c r="T539" s="64"/>
      <c r="U539" s="64"/>
      <c r="V539" s="64"/>
      <c r="W539" s="64"/>
      <c r="X539" s="64"/>
      <c r="Y539" s="64"/>
      <c r="Z539" s="64"/>
      <c r="AA539" s="64"/>
      <c r="AB539" s="64"/>
      <c r="AC539" s="64"/>
      <c r="AD539" s="64"/>
      <c r="AE539" s="64"/>
      <c r="AF539" s="64"/>
      <c r="AG539" s="64"/>
      <c r="AH539" s="64"/>
      <c r="AI539" s="64"/>
      <c r="AJ539" s="64"/>
      <c r="AK539" s="64"/>
      <c r="AL539" s="64"/>
      <c r="AM539" s="64"/>
      <c r="AN539" s="64"/>
      <c r="AO539" s="64"/>
      <c r="AP539" s="64"/>
      <c r="AQ539" s="64"/>
      <c r="AR539" s="64"/>
      <c r="AS539" s="64"/>
      <c r="AT539" s="64"/>
      <c r="AU539" s="64"/>
      <c r="AV539" s="64"/>
      <c r="AW539" s="64"/>
      <c r="AX539" s="64"/>
      <c r="AY539" s="64"/>
      <c r="AZ539" s="64"/>
      <c r="BA539" s="64"/>
      <c r="BB539" s="64"/>
      <c r="BF539" s="64"/>
      <c r="BG539" s="64"/>
      <c r="BH539" s="64"/>
      <c r="BI539" s="64"/>
      <c r="BJ539" s="64"/>
      <c r="BK539" s="64"/>
      <c r="BL539" s="64"/>
      <c r="BM539" s="68" t="s">
        <v>875</v>
      </c>
      <c r="BO539" s="64"/>
      <c r="BP539" s="64"/>
    </row>
    <row r="540" spans="1:68" hidden="1">
      <c r="A540" s="13"/>
      <c r="B540" s="1"/>
      <c r="C540" s="1"/>
      <c r="D540" s="24"/>
      <c r="E540" s="11"/>
      <c r="F540" s="11"/>
      <c r="G540" s="15"/>
      <c r="H540" s="11"/>
      <c r="I540" s="1"/>
      <c r="J540" s="1"/>
      <c r="K540" s="1"/>
      <c r="L540" s="1"/>
      <c r="M540" s="64"/>
      <c r="N540" s="64"/>
      <c r="O540" s="64"/>
      <c r="P540" s="64"/>
      <c r="Q540" s="64"/>
      <c r="R540" s="64"/>
      <c r="S540" s="64"/>
      <c r="T540" s="64"/>
      <c r="U540" s="64"/>
      <c r="V540" s="64"/>
      <c r="W540" s="64"/>
      <c r="X540" s="64"/>
      <c r="Y540" s="64"/>
      <c r="Z540" s="64"/>
      <c r="AA540" s="64"/>
      <c r="AB540" s="64"/>
      <c r="AC540" s="64"/>
      <c r="AD540" s="64"/>
      <c r="AE540" s="64"/>
      <c r="AF540" s="64"/>
      <c r="AG540" s="64"/>
      <c r="AH540" s="64"/>
      <c r="AI540" s="64"/>
      <c r="AJ540" s="64"/>
      <c r="AK540" s="64"/>
      <c r="AL540" s="64"/>
      <c r="AM540" s="64"/>
      <c r="AN540" s="64"/>
      <c r="AO540" s="64"/>
      <c r="AP540" s="64"/>
      <c r="AQ540" s="64"/>
      <c r="AR540" s="64"/>
      <c r="AS540" s="64"/>
      <c r="AT540" s="64"/>
      <c r="AU540" s="64"/>
      <c r="AV540" s="64"/>
      <c r="AW540" s="64"/>
      <c r="AX540" s="64"/>
      <c r="AY540" s="64"/>
      <c r="AZ540" s="64"/>
      <c r="BA540" s="64"/>
      <c r="BB540" s="64"/>
      <c r="BF540" s="64"/>
      <c r="BG540" s="64"/>
      <c r="BH540" s="64"/>
      <c r="BI540" s="64"/>
      <c r="BJ540" s="64"/>
      <c r="BK540" s="64"/>
      <c r="BL540" s="64"/>
      <c r="BM540" s="68" t="s">
        <v>876</v>
      </c>
      <c r="BO540" s="64"/>
      <c r="BP540" s="64"/>
    </row>
    <row r="541" spans="1:68" hidden="1">
      <c r="A541" s="13"/>
      <c r="B541" s="1"/>
      <c r="C541" s="1"/>
      <c r="D541" s="24"/>
      <c r="E541" s="11"/>
      <c r="F541" s="11"/>
      <c r="G541" s="15"/>
      <c r="H541" s="11"/>
      <c r="I541" s="1"/>
      <c r="J541" s="1"/>
      <c r="K541" s="1"/>
      <c r="L541" s="1"/>
      <c r="M541" s="64"/>
      <c r="N541" s="64"/>
      <c r="O541" s="64"/>
      <c r="P541" s="64"/>
      <c r="Q541" s="64"/>
      <c r="R541" s="64"/>
      <c r="S541" s="64"/>
      <c r="T541" s="64"/>
      <c r="U541" s="64"/>
      <c r="V541" s="64"/>
      <c r="W541" s="64"/>
      <c r="X541" s="64"/>
      <c r="Y541" s="64"/>
      <c r="Z541" s="64"/>
      <c r="AA541" s="64"/>
      <c r="AB541" s="64"/>
      <c r="AC541" s="64"/>
      <c r="AD541" s="64"/>
      <c r="AE541" s="64"/>
      <c r="AF541" s="64"/>
      <c r="AG541" s="64"/>
      <c r="AH541" s="64"/>
      <c r="AI541" s="64"/>
      <c r="AJ541" s="64"/>
      <c r="AK541" s="64"/>
      <c r="AL541" s="64"/>
      <c r="AM541" s="64"/>
      <c r="AN541" s="64"/>
      <c r="AO541" s="64"/>
      <c r="AP541" s="64"/>
      <c r="AQ541" s="64"/>
      <c r="AR541" s="64"/>
      <c r="AS541" s="64"/>
      <c r="AT541" s="64"/>
      <c r="AU541" s="64"/>
      <c r="AV541" s="64"/>
      <c r="AW541" s="64"/>
      <c r="AX541" s="64"/>
      <c r="AY541" s="64"/>
      <c r="AZ541" s="64"/>
      <c r="BA541" s="64"/>
      <c r="BB541" s="64"/>
      <c r="BF541" s="64"/>
      <c r="BG541" s="64"/>
      <c r="BH541" s="64"/>
      <c r="BI541" s="64"/>
      <c r="BJ541" s="64"/>
      <c r="BK541" s="64"/>
      <c r="BL541" s="64"/>
      <c r="BM541" s="68" t="s">
        <v>134</v>
      </c>
      <c r="BO541" s="64"/>
      <c r="BP541" s="64"/>
    </row>
    <row r="542" spans="1:68" hidden="1">
      <c r="A542" s="13"/>
      <c r="B542" s="1"/>
      <c r="C542" s="1"/>
      <c r="D542" s="24"/>
      <c r="E542" s="11"/>
      <c r="F542" s="11"/>
      <c r="G542" s="15"/>
      <c r="H542" s="11"/>
      <c r="I542" s="1"/>
      <c r="J542" s="1"/>
      <c r="K542" s="1"/>
      <c r="L542" s="1"/>
      <c r="M542" s="64"/>
      <c r="N542" s="64"/>
      <c r="O542" s="64"/>
      <c r="P542" s="64"/>
      <c r="Q542" s="64"/>
      <c r="R542" s="64"/>
      <c r="S542" s="64"/>
      <c r="T542" s="64"/>
      <c r="U542" s="64"/>
      <c r="V542" s="64"/>
      <c r="W542" s="64"/>
      <c r="X542" s="64"/>
      <c r="Y542" s="64"/>
      <c r="Z542" s="64"/>
      <c r="AA542" s="64"/>
      <c r="AB542" s="64"/>
      <c r="AC542" s="64"/>
      <c r="AD542" s="64"/>
      <c r="AE542" s="64"/>
      <c r="AF542" s="64"/>
      <c r="AG542" s="64"/>
      <c r="AH542" s="64"/>
      <c r="AI542" s="64"/>
      <c r="AJ542" s="64"/>
      <c r="AK542" s="64"/>
      <c r="AL542" s="64"/>
      <c r="AM542" s="64"/>
      <c r="AN542" s="64"/>
      <c r="AO542" s="64"/>
      <c r="AP542" s="64"/>
      <c r="AQ542" s="64"/>
      <c r="AR542" s="64"/>
      <c r="AS542" s="64"/>
      <c r="AT542" s="64"/>
      <c r="AU542" s="64"/>
      <c r="AV542" s="64"/>
      <c r="AW542" s="64"/>
      <c r="AX542" s="64"/>
      <c r="AY542" s="64"/>
      <c r="AZ542" s="64"/>
      <c r="BA542" s="64"/>
      <c r="BB542" s="64"/>
      <c r="BF542" s="64"/>
      <c r="BG542" s="64"/>
      <c r="BH542" s="64"/>
      <c r="BI542" s="64"/>
      <c r="BJ542" s="64"/>
      <c r="BK542" s="64"/>
      <c r="BL542" s="64"/>
      <c r="BM542" s="68" t="s">
        <v>877</v>
      </c>
      <c r="BO542" s="64"/>
      <c r="BP542" s="64"/>
    </row>
    <row r="543" spans="1:68" hidden="1">
      <c r="A543" s="13"/>
      <c r="B543" s="1"/>
      <c r="C543" s="1"/>
      <c r="D543" s="24"/>
      <c r="E543" s="11"/>
      <c r="F543" s="11"/>
      <c r="G543" s="15"/>
      <c r="H543" s="11"/>
      <c r="I543" s="1"/>
      <c r="J543" s="1"/>
      <c r="K543" s="1"/>
      <c r="L543" s="1"/>
      <c r="M543" s="64"/>
      <c r="N543" s="64"/>
      <c r="O543" s="64"/>
      <c r="P543" s="64"/>
      <c r="Q543" s="64"/>
      <c r="R543" s="64"/>
      <c r="S543" s="64"/>
      <c r="T543" s="64"/>
      <c r="U543" s="64"/>
      <c r="V543" s="64"/>
      <c r="W543" s="64"/>
      <c r="X543" s="64"/>
      <c r="Y543" s="64"/>
      <c r="Z543" s="64"/>
      <c r="AA543" s="64"/>
      <c r="AB543" s="64"/>
      <c r="AC543" s="64"/>
      <c r="AD543" s="64"/>
      <c r="AE543" s="64"/>
      <c r="AF543" s="64"/>
      <c r="AG543" s="64"/>
      <c r="AH543" s="64"/>
      <c r="AI543" s="64"/>
      <c r="AJ543" s="64"/>
      <c r="AK543" s="64"/>
      <c r="AL543" s="64"/>
      <c r="AM543" s="64"/>
      <c r="AN543" s="64"/>
      <c r="AO543" s="64"/>
      <c r="AP543" s="64"/>
      <c r="AQ543" s="64"/>
      <c r="AR543" s="64"/>
      <c r="AS543" s="64"/>
      <c r="AT543" s="64"/>
      <c r="AU543" s="64"/>
      <c r="AV543" s="64"/>
      <c r="AW543" s="64"/>
      <c r="AX543" s="64"/>
      <c r="AY543" s="64"/>
      <c r="AZ543" s="64"/>
      <c r="BA543" s="64"/>
      <c r="BB543" s="64"/>
      <c r="BF543" s="64"/>
      <c r="BG543" s="64"/>
      <c r="BH543" s="64"/>
      <c r="BI543" s="64"/>
      <c r="BJ543" s="64"/>
      <c r="BK543" s="64"/>
      <c r="BL543" s="64"/>
      <c r="BM543" s="68" t="s">
        <v>878</v>
      </c>
      <c r="BO543" s="64"/>
      <c r="BP543" s="64"/>
    </row>
    <row r="544" spans="1:68" hidden="1">
      <c r="A544" s="13"/>
      <c r="B544" s="1"/>
      <c r="C544" s="1"/>
      <c r="D544" s="24"/>
      <c r="E544" s="11"/>
      <c r="F544" s="11"/>
      <c r="G544" s="15"/>
      <c r="H544" s="11"/>
      <c r="I544" s="1"/>
      <c r="J544" s="1"/>
      <c r="K544" s="1"/>
      <c r="L544" s="1"/>
      <c r="M544" s="64"/>
      <c r="N544" s="64"/>
      <c r="O544" s="64"/>
      <c r="P544" s="64"/>
      <c r="Q544" s="64"/>
      <c r="R544" s="64"/>
      <c r="S544" s="64"/>
      <c r="T544" s="64"/>
      <c r="U544" s="64"/>
      <c r="V544" s="64"/>
      <c r="W544" s="64"/>
      <c r="X544" s="64"/>
      <c r="Y544" s="64"/>
      <c r="Z544" s="64"/>
      <c r="AA544" s="64"/>
      <c r="AB544" s="64"/>
      <c r="AC544" s="64"/>
      <c r="AD544" s="64"/>
      <c r="AE544" s="64"/>
      <c r="AF544" s="64"/>
      <c r="AG544" s="64"/>
      <c r="AH544" s="64"/>
      <c r="AI544" s="64"/>
      <c r="AJ544" s="64"/>
      <c r="AK544" s="64"/>
      <c r="AL544" s="64"/>
      <c r="AM544" s="64"/>
      <c r="AN544" s="64"/>
      <c r="AO544" s="64"/>
      <c r="AP544" s="64"/>
      <c r="AQ544" s="64"/>
      <c r="AR544" s="64"/>
      <c r="AS544" s="64"/>
      <c r="AT544" s="64"/>
      <c r="AU544" s="64"/>
      <c r="AV544" s="64"/>
      <c r="AW544" s="64"/>
      <c r="AX544" s="64"/>
      <c r="AY544" s="64"/>
      <c r="AZ544" s="64"/>
      <c r="BA544" s="64"/>
      <c r="BB544" s="64"/>
      <c r="BF544" s="64"/>
      <c r="BG544" s="64"/>
      <c r="BH544" s="64"/>
      <c r="BI544" s="64"/>
      <c r="BJ544" s="64"/>
      <c r="BK544" s="64"/>
      <c r="BL544" s="64"/>
      <c r="BM544" s="68" t="s">
        <v>879</v>
      </c>
      <c r="BO544" s="64"/>
      <c r="BP544" s="64"/>
    </row>
    <row r="545" spans="1:68" hidden="1">
      <c r="A545" s="13"/>
      <c r="B545" s="1"/>
      <c r="C545" s="1"/>
      <c r="D545" s="24"/>
      <c r="E545" s="11"/>
      <c r="F545" s="11"/>
      <c r="G545" s="15"/>
      <c r="H545" s="11"/>
      <c r="I545" s="1"/>
      <c r="J545" s="1"/>
      <c r="K545" s="1"/>
      <c r="L545" s="1"/>
      <c r="M545" s="64"/>
      <c r="N545" s="64"/>
      <c r="O545" s="64"/>
      <c r="P545" s="64"/>
      <c r="Q545" s="64"/>
      <c r="R545" s="64"/>
      <c r="S545" s="64"/>
      <c r="T545" s="64"/>
      <c r="U545" s="64"/>
      <c r="V545" s="64"/>
      <c r="W545" s="64"/>
      <c r="X545" s="64"/>
      <c r="Y545" s="64"/>
      <c r="Z545" s="64"/>
      <c r="AA545" s="64"/>
      <c r="AB545" s="64"/>
      <c r="AC545" s="64"/>
      <c r="AD545" s="64"/>
      <c r="AE545" s="64"/>
      <c r="AF545" s="64"/>
      <c r="AG545" s="64"/>
      <c r="AH545" s="64"/>
      <c r="AI545" s="64"/>
      <c r="AJ545" s="64"/>
      <c r="AK545" s="64"/>
      <c r="AL545" s="64"/>
      <c r="AM545" s="64"/>
      <c r="AN545" s="64"/>
      <c r="AO545" s="64"/>
      <c r="AP545" s="64"/>
      <c r="AQ545" s="64"/>
      <c r="AR545" s="64"/>
      <c r="AS545" s="64"/>
      <c r="AT545" s="64"/>
      <c r="AU545" s="64"/>
      <c r="AV545" s="64"/>
      <c r="AW545" s="64"/>
      <c r="AX545" s="64"/>
      <c r="AY545" s="64"/>
      <c r="AZ545" s="64"/>
      <c r="BA545" s="64"/>
      <c r="BB545" s="64"/>
      <c r="BF545" s="64"/>
      <c r="BG545" s="64"/>
      <c r="BH545" s="64"/>
      <c r="BI545" s="64"/>
      <c r="BJ545" s="64"/>
      <c r="BK545" s="64"/>
      <c r="BL545" s="64"/>
      <c r="BM545" s="68" t="s">
        <v>880</v>
      </c>
      <c r="BO545" s="64"/>
      <c r="BP545" s="64"/>
    </row>
    <row r="546" spans="1:68" hidden="1">
      <c r="A546" s="13"/>
      <c r="B546" s="1"/>
      <c r="C546" s="1"/>
      <c r="D546" s="24"/>
      <c r="E546" s="11"/>
      <c r="F546" s="11"/>
      <c r="G546" s="15"/>
      <c r="H546" s="11"/>
      <c r="I546" s="1"/>
      <c r="J546" s="1"/>
      <c r="K546" s="1"/>
      <c r="L546" s="1"/>
      <c r="M546" s="64"/>
      <c r="N546" s="64"/>
      <c r="O546" s="64"/>
      <c r="P546" s="64"/>
      <c r="Q546" s="64"/>
      <c r="R546" s="64"/>
      <c r="S546" s="64"/>
      <c r="T546" s="64"/>
      <c r="U546" s="64"/>
      <c r="V546" s="64"/>
      <c r="W546" s="64"/>
      <c r="X546" s="64"/>
      <c r="Y546" s="64"/>
      <c r="Z546" s="64"/>
      <c r="AA546" s="64"/>
      <c r="AB546" s="64"/>
      <c r="AC546" s="64"/>
      <c r="AD546" s="64"/>
      <c r="AE546" s="64"/>
      <c r="AF546" s="64"/>
      <c r="AG546" s="64"/>
      <c r="AH546" s="64"/>
      <c r="AI546" s="64"/>
      <c r="AJ546" s="64"/>
      <c r="AK546" s="64"/>
      <c r="AL546" s="64"/>
      <c r="AM546" s="64"/>
      <c r="AN546" s="64"/>
      <c r="AO546" s="64"/>
      <c r="AP546" s="64"/>
      <c r="AQ546" s="64"/>
      <c r="AR546" s="64"/>
      <c r="AS546" s="64"/>
      <c r="AT546" s="64"/>
      <c r="AU546" s="64"/>
      <c r="AV546" s="64"/>
      <c r="AW546" s="64"/>
      <c r="AX546" s="64"/>
      <c r="AY546" s="64"/>
      <c r="AZ546" s="64"/>
      <c r="BA546" s="64"/>
      <c r="BB546" s="64"/>
      <c r="BF546" s="64"/>
      <c r="BG546" s="64"/>
      <c r="BH546" s="64"/>
      <c r="BI546" s="64"/>
      <c r="BJ546" s="64"/>
      <c r="BK546" s="64"/>
      <c r="BL546" s="64"/>
      <c r="BM546" s="68" t="s">
        <v>881</v>
      </c>
      <c r="BO546" s="64"/>
      <c r="BP546" s="64"/>
    </row>
    <row r="547" spans="1:68" hidden="1">
      <c r="A547" s="13"/>
      <c r="B547" s="1"/>
      <c r="C547" s="1"/>
      <c r="D547" s="24"/>
      <c r="E547" s="11"/>
      <c r="F547" s="11"/>
      <c r="G547" s="15"/>
      <c r="H547" s="11"/>
      <c r="I547" s="1"/>
      <c r="J547" s="1"/>
      <c r="K547" s="1"/>
      <c r="L547" s="1"/>
      <c r="M547" s="64"/>
      <c r="N547" s="64"/>
      <c r="O547" s="64"/>
      <c r="P547" s="64"/>
      <c r="Q547" s="64"/>
      <c r="R547" s="64"/>
      <c r="S547" s="64"/>
      <c r="T547" s="64"/>
      <c r="U547" s="64"/>
      <c r="V547" s="64"/>
      <c r="W547" s="64"/>
      <c r="X547" s="64"/>
      <c r="Y547" s="64"/>
      <c r="Z547" s="64"/>
      <c r="AA547" s="64"/>
      <c r="AB547" s="64"/>
      <c r="AC547" s="64"/>
      <c r="AD547" s="64"/>
      <c r="AE547" s="64"/>
      <c r="AF547" s="64"/>
      <c r="AG547" s="64"/>
      <c r="AH547" s="64"/>
      <c r="AI547" s="64"/>
      <c r="AJ547" s="64"/>
      <c r="AK547" s="64"/>
      <c r="AL547" s="64"/>
      <c r="AM547" s="64"/>
      <c r="AN547" s="64"/>
      <c r="AO547" s="64"/>
      <c r="AP547" s="64"/>
      <c r="AQ547" s="64"/>
      <c r="AR547" s="64"/>
      <c r="AS547" s="64"/>
      <c r="AT547" s="64"/>
      <c r="AU547" s="64"/>
      <c r="AV547" s="64"/>
      <c r="AW547" s="64"/>
      <c r="AX547" s="64"/>
      <c r="AY547" s="64"/>
      <c r="AZ547" s="64"/>
      <c r="BA547" s="64"/>
      <c r="BB547" s="64"/>
      <c r="BF547" s="64"/>
      <c r="BG547" s="64"/>
      <c r="BH547" s="64"/>
      <c r="BI547" s="64"/>
      <c r="BJ547" s="64"/>
      <c r="BK547" s="64"/>
      <c r="BL547" s="64"/>
      <c r="BM547" s="68" t="s">
        <v>882</v>
      </c>
      <c r="BO547" s="64"/>
      <c r="BP547" s="64"/>
    </row>
    <row r="548" spans="1:68" hidden="1">
      <c r="A548" s="13"/>
      <c r="B548" s="1"/>
      <c r="C548" s="1"/>
      <c r="D548" s="24"/>
      <c r="E548" s="11"/>
      <c r="F548" s="11"/>
      <c r="G548" s="15"/>
      <c r="H548" s="11"/>
      <c r="I548" s="1"/>
      <c r="J548" s="1"/>
      <c r="K548" s="1"/>
      <c r="L548" s="1"/>
      <c r="M548" s="64"/>
      <c r="N548" s="64"/>
      <c r="O548" s="64"/>
      <c r="P548" s="64"/>
      <c r="Q548" s="64"/>
      <c r="R548" s="64"/>
      <c r="S548" s="64"/>
      <c r="T548" s="64"/>
      <c r="U548" s="64"/>
      <c r="V548" s="64"/>
      <c r="W548" s="64"/>
      <c r="X548" s="64"/>
      <c r="Y548" s="64"/>
      <c r="Z548" s="64"/>
      <c r="AA548" s="64"/>
      <c r="AB548" s="64"/>
      <c r="AC548" s="64"/>
      <c r="AD548" s="64"/>
      <c r="AE548" s="64"/>
      <c r="AF548" s="64"/>
      <c r="AG548" s="64"/>
      <c r="AH548" s="64"/>
      <c r="AI548" s="64"/>
      <c r="AJ548" s="64"/>
      <c r="AK548" s="64"/>
      <c r="AL548" s="64"/>
      <c r="AM548" s="64"/>
      <c r="AN548" s="64"/>
      <c r="AO548" s="64"/>
      <c r="AP548" s="64"/>
      <c r="AQ548" s="64"/>
      <c r="AR548" s="64"/>
      <c r="AS548" s="64"/>
      <c r="AT548" s="64"/>
      <c r="AU548" s="64"/>
      <c r="AV548" s="64"/>
      <c r="AW548" s="64"/>
      <c r="AX548" s="64"/>
      <c r="AY548" s="64"/>
      <c r="AZ548" s="64"/>
      <c r="BA548" s="64"/>
      <c r="BB548" s="64"/>
      <c r="BF548" s="64"/>
      <c r="BG548" s="64"/>
      <c r="BH548" s="64"/>
      <c r="BI548" s="64"/>
      <c r="BJ548" s="64"/>
      <c r="BK548" s="64"/>
      <c r="BL548" s="64"/>
      <c r="BM548" s="68" t="s">
        <v>883</v>
      </c>
      <c r="BO548" s="64"/>
      <c r="BP548" s="64"/>
    </row>
    <row r="549" spans="1:68" hidden="1">
      <c r="A549" s="13"/>
      <c r="B549" s="1"/>
      <c r="C549" s="1"/>
      <c r="D549" s="24"/>
      <c r="E549" s="11"/>
      <c r="F549" s="11"/>
      <c r="G549" s="15"/>
      <c r="H549" s="11"/>
      <c r="I549" s="1"/>
      <c r="J549" s="1"/>
      <c r="K549" s="1"/>
      <c r="L549" s="1"/>
      <c r="M549" s="64"/>
      <c r="N549" s="64"/>
      <c r="O549" s="64"/>
      <c r="P549" s="64"/>
      <c r="Q549" s="64"/>
      <c r="R549" s="64"/>
      <c r="S549" s="64"/>
      <c r="T549" s="64"/>
      <c r="U549" s="64"/>
      <c r="V549" s="64"/>
      <c r="W549" s="64"/>
      <c r="X549" s="64"/>
      <c r="Y549" s="64"/>
      <c r="Z549" s="64"/>
      <c r="AA549" s="64"/>
      <c r="AB549" s="64"/>
      <c r="AC549" s="64"/>
      <c r="AD549" s="64"/>
      <c r="AE549" s="64"/>
      <c r="AF549" s="64"/>
      <c r="AG549" s="64"/>
      <c r="AH549" s="64"/>
      <c r="AI549" s="64"/>
      <c r="AJ549" s="64"/>
      <c r="AK549" s="64"/>
      <c r="AL549" s="64"/>
      <c r="AM549" s="64"/>
      <c r="AN549" s="64"/>
      <c r="AO549" s="64"/>
      <c r="AP549" s="64"/>
      <c r="AQ549" s="64"/>
      <c r="AR549" s="64"/>
      <c r="AS549" s="64"/>
      <c r="AT549" s="64"/>
      <c r="AU549" s="64"/>
      <c r="AV549" s="64"/>
      <c r="AW549" s="64"/>
      <c r="AX549" s="64"/>
      <c r="AY549" s="64"/>
      <c r="AZ549" s="64"/>
      <c r="BA549" s="64"/>
      <c r="BB549" s="64"/>
      <c r="BF549" s="64"/>
      <c r="BG549" s="64"/>
      <c r="BH549" s="64"/>
      <c r="BI549" s="64"/>
      <c r="BJ549" s="64"/>
      <c r="BK549" s="64"/>
      <c r="BL549" s="64"/>
      <c r="BM549" s="68" t="s">
        <v>884</v>
      </c>
      <c r="BO549" s="64"/>
      <c r="BP549" s="64"/>
    </row>
    <row r="550" spans="1:68" hidden="1">
      <c r="A550" s="13"/>
      <c r="B550" s="1"/>
      <c r="C550" s="1"/>
      <c r="D550" s="24"/>
      <c r="E550" s="11"/>
      <c r="F550" s="11"/>
      <c r="G550" s="15"/>
      <c r="H550" s="11"/>
      <c r="I550" s="1"/>
      <c r="J550" s="1"/>
      <c r="K550" s="1"/>
      <c r="L550" s="1"/>
      <c r="M550" s="64"/>
      <c r="N550" s="64"/>
      <c r="O550" s="64"/>
      <c r="P550" s="64"/>
      <c r="Q550" s="64"/>
      <c r="R550" s="64"/>
      <c r="S550" s="64"/>
      <c r="T550" s="64"/>
      <c r="U550" s="64"/>
      <c r="V550" s="64"/>
      <c r="W550" s="64"/>
      <c r="X550" s="64"/>
      <c r="Y550" s="64"/>
      <c r="Z550" s="64"/>
      <c r="AA550" s="64"/>
      <c r="AB550" s="64"/>
      <c r="AC550" s="64"/>
      <c r="AD550" s="64"/>
      <c r="AE550" s="64"/>
      <c r="AF550" s="64"/>
      <c r="AG550" s="64"/>
      <c r="AH550" s="64"/>
      <c r="AI550" s="64"/>
      <c r="AJ550" s="64"/>
      <c r="AK550" s="64"/>
      <c r="AL550" s="64"/>
      <c r="AM550" s="64"/>
      <c r="AN550" s="64"/>
      <c r="AO550" s="64"/>
      <c r="AP550" s="64"/>
      <c r="AQ550" s="64"/>
      <c r="AR550" s="64"/>
      <c r="AS550" s="64"/>
      <c r="AT550" s="64"/>
      <c r="AU550" s="64"/>
      <c r="AV550" s="64"/>
      <c r="AW550" s="64"/>
      <c r="AX550" s="64"/>
      <c r="AY550" s="64"/>
      <c r="AZ550" s="64"/>
      <c r="BA550" s="64"/>
      <c r="BB550" s="64"/>
      <c r="BF550" s="64"/>
      <c r="BG550" s="64"/>
      <c r="BH550" s="64"/>
      <c r="BI550" s="64"/>
      <c r="BJ550" s="64"/>
      <c r="BK550" s="64"/>
      <c r="BL550" s="64"/>
      <c r="BM550" s="68" t="s">
        <v>885</v>
      </c>
      <c r="BO550" s="64"/>
      <c r="BP550" s="64"/>
    </row>
    <row r="551" spans="1:68" hidden="1">
      <c r="A551" s="13"/>
      <c r="B551" s="1"/>
      <c r="C551" s="1"/>
      <c r="D551" s="24"/>
      <c r="E551" s="11"/>
      <c r="F551" s="11"/>
      <c r="G551" s="15"/>
      <c r="H551" s="11"/>
      <c r="I551" s="1"/>
      <c r="J551" s="1"/>
      <c r="K551" s="1"/>
      <c r="L551" s="1"/>
      <c r="M551" s="64"/>
      <c r="N551" s="64"/>
      <c r="O551" s="64"/>
      <c r="P551" s="64"/>
      <c r="Q551" s="64"/>
      <c r="R551" s="64"/>
      <c r="S551" s="64"/>
      <c r="T551" s="64"/>
      <c r="U551" s="64"/>
      <c r="V551" s="64"/>
      <c r="W551" s="64"/>
      <c r="X551" s="64"/>
      <c r="Y551" s="64"/>
      <c r="Z551" s="64"/>
      <c r="AA551" s="64"/>
      <c r="AB551" s="64"/>
      <c r="AC551" s="64"/>
      <c r="AD551" s="64"/>
      <c r="AE551" s="64"/>
      <c r="AF551" s="64"/>
      <c r="AG551" s="64"/>
      <c r="AH551" s="64"/>
      <c r="AI551" s="64"/>
      <c r="AJ551" s="64"/>
      <c r="AK551" s="64"/>
      <c r="AL551" s="64"/>
      <c r="AM551" s="64"/>
      <c r="AN551" s="64"/>
      <c r="AO551" s="64"/>
      <c r="AP551" s="64"/>
      <c r="AQ551" s="64"/>
      <c r="AR551" s="64"/>
      <c r="AS551" s="64"/>
      <c r="AT551" s="64"/>
      <c r="AU551" s="64"/>
      <c r="AV551" s="64"/>
      <c r="AW551" s="64"/>
      <c r="AX551" s="64"/>
      <c r="AY551" s="64"/>
      <c r="AZ551" s="64"/>
      <c r="BA551" s="64"/>
      <c r="BB551" s="64"/>
      <c r="BF551" s="64"/>
      <c r="BG551" s="64"/>
      <c r="BH551" s="64"/>
      <c r="BI551" s="64"/>
      <c r="BJ551" s="64"/>
      <c r="BK551" s="64"/>
      <c r="BL551" s="64"/>
      <c r="BM551" s="68" t="s">
        <v>886</v>
      </c>
      <c r="BO551" s="64"/>
      <c r="BP551" s="64"/>
    </row>
    <row r="552" spans="1:68" hidden="1">
      <c r="A552" s="13"/>
      <c r="B552" s="1"/>
      <c r="C552" s="1"/>
      <c r="D552" s="24"/>
      <c r="E552" s="11"/>
      <c r="F552" s="11"/>
      <c r="G552" s="15"/>
      <c r="H552" s="11"/>
      <c r="I552" s="1"/>
      <c r="J552" s="1"/>
      <c r="K552" s="1"/>
      <c r="L552" s="1"/>
      <c r="M552" s="64"/>
      <c r="N552" s="64"/>
      <c r="O552" s="64"/>
      <c r="P552" s="64"/>
      <c r="Q552" s="64"/>
      <c r="R552" s="64"/>
      <c r="S552" s="64"/>
      <c r="T552" s="64"/>
      <c r="U552" s="64"/>
      <c r="V552" s="64"/>
      <c r="W552" s="64"/>
      <c r="X552" s="64"/>
      <c r="Y552" s="64"/>
      <c r="Z552" s="64"/>
      <c r="AA552" s="64"/>
      <c r="AB552" s="64"/>
      <c r="AC552" s="64"/>
      <c r="AD552" s="64"/>
      <c r="AE552" s="64"/>
      <c r="AF552" s="64"/>
      <c r="AG552" s="64"/>
      <c r="AH552" s="64"/>
      <c r="AI552" s="64"/>
      <c r="AJ552" s="64"/>
      <c r="AK552" s="64"/>
      <c r="AL552" s="64"/>
      <c r="AM552" s="64"/>
      <c r="AN552" s="64"/>
      <c r="AO552" s="64"/>
      <c r="AP552" s="64"/>
      <c r="AQ552" s="64"/>
      <c r="AR552" s="64"/>
      <c r="AS552" s="64"/>
      <c r="AT552" s="64"/>
      <c r="AU552" s="64"/>
      <c r="AV552" s="64"/>
      <c r="AW552" s="64"/>
      <c r="AX552" s="64"/>
      <c r="AY552" s="64"/>
      <c r="AZ552" s="64"/>
      <c r="BA552" s="64"/>
      <c r="BB552" s="64"/>
      <c r="BF552" s="64"/>
      <c r="BG552" s="64"/>
      <c r="BH552" s="64"/>
      <c r="BI552" s="64"/>
      <c r="BJ552" s="64"/>
      <c r="BK552" s="64"/>
      <c r="BL552" s="64"/>
      <c r="BM552" s="68" t="s">
        <v>887</v>
      </c>
      <c r="BO552" s="64"/>
      <c r="BP552" s="64"/>
    </row>
    <row r="553" spans="1:68" hidden="1">
      <c r="A553" s="13"/>
      <c r="B553" s="1"/>
      <c r="C553" s="1"/>
      <c r="D553" s="24"/>
      <c r="E553" s="11"/>
      <c r="F553" s="11"/>
      <c r="G553" s="15"/>
      <c r="H553" s="11"/>
      <c r="I553" s="1"/>
      <c r="J553" s="1"/>
      <c r="K553" s="1"/>
      <c r="L553" s="1"/>
      <c r="M553" s="64"/>
      <c r="N553" s="64"/>
      <c r="O553" s="64"/>
      <c r="P553" s="64"/>
      <c r="Q553" s="64"/>
      <c r="R553" s="64"/>
      <c r="S553" s="64"/>
      <c r="T553" s="64"/>
      <c r="U553" s="64"/>
      <c r="V553" s="64"/>
      <c r="W553" s="64"/>
      <c r="X553" s="64"/>
      <c r="Y553" s="64"/>
      <c r="Z553" s="64"/>
      <c r="AA553" s="64"/>
      <c r="AB553" s="64"/>
      <c r="AC553" s="64"/>
      <c r="AD553" s="64"/>
      <c r="AE553" s="64"/>
      <c r="AF553" s="64"/>
      <c r="AG553" s="64"/>
      <c r="AH553" s="64"/>
      <c r="AI553" s="64"/>
      <c r="AJ553" s="64"/>
      <c r="AK553" s="64"/>
      <c r="AL553" s="64"/>
      <c r="AM553" s="64"/>
      <c r="AN553" s="64"/>
      <c r="AO553" s="64"/>
      <c r="AP553" s="64"/>
      <c r="AQ553" s="64"/>
      <c r="AR553" s="64"/>
      <c r="AS553" s="64"/>
      <c r="AT553" s="64"/>
      <c r="AU553" s="64"/>
      <c r="AV553" s="64"/>
      <c r="AW553" s="64"/>
      <c r="AX553" s="64"/>
      <c r="AY553" s="64"/>
      <c r="AZ553" s="64"/>
      <c r="BA553" s="64"/>
      <c r="BB553" s="64"/>
      <c r="BF553" s="64"/>
      <c r="BG553" s="64"/>
      <c r="BH553" s="64"/>
      <c r="BI553" s="64"/>
      <c r="BJ553" s="64"/>
      <c r="BK553" s="64"/>
      <c r="BL553" s="64"/>
      <c r="BM553" s="68" t="s">
        <v>888</v>
      </c>
      <c r="BO553" s="64"/>
      <c r="BP553" s="64"/>
    </row>
    <row r="554" spans="1:68" hidden="1">
      <c r="A554" s="13"/>
      <c r="B554" s="1"/>
      <c r="C554" s="1"/>
      <c r="D554" s="24"/>
      <c r="E554" s="11"/>
      <c r="F554" s="11"/>
      <c r="G554" s="15"/>
      <c r="H554" s="11"/>
      <c r="I554" s="1"/>
      <c r="J554" s="1"/>
      <c r="K554" s="1"/>
      <c r="L554" s="1"/>
      <c r="M554" s="64"/>
      <c r="N554" s="64"/>
      <c r="O554" s="64"/>
      <c r="P554" s="64"/>
      <c r="Q554" s="64"/>
      <c r="R554" s="64"/>
      <c r="S554" s="64"/>
      <c r="T554" s="64"/>
      <c r="U554" s="64"/>
      <c r="V554" s="64"/>
      <c r="W554" s="64"/>
      <c r="X554" s="64"/>
      <c r="Y554" s="64"/>
      <c r="Z554" s="64"/>
      <c r="AA554" s="64"/>
      <c r="AB554" s="64"/>
      <c r="AC554" s="64"/>
      <c r="AD554" s="64"/>
      <c r="AE554" s="64"/>
      <c r="AF554" s="64"/>
      <c r="AG554" s="64"/>
      <c r="AH554" s="64"/>
      <c r="AI554" s="64"/>
      <c r="AJ554" s="64"/>
      <c r="AK554" s="64"/>
      <c r="AL554" s="64"/>
      <c r="AM554" s="64"/>
      <c r="AN554" s="64"/>
      <c r="AO554" s="64"/>
      <c r="AP554" s="64"/>
      <c r="AQ554" s="64"/>
      <c r="AR554" s="64"/>
      <c r="AS554" s="64"/>
      <c r="AT554" s="64"/>
      <c r="AU554" s="64"/>
      <c r="AV554" s="64"/>
      <c r="AW554" s="64"/>
      <c r="AX554" s="64"/>
      <c r="AY554" s="64"/>
      <c r="AZ554" s="64"/>
      <c r="BA554" s="64"/>
      <c r="BB554" s="64"/>
      <c r="BF554" s="64"/>
      <c r="BG554" s="64"/>
      <c r="BH554" s="64"/>
      <c r="BI554" s="64"/>
      <c r="BJ554" s="64"/>
      <c r="BK554" s="64"/>
      <c r="BL554" s="64"/>
      <c r="BM554" s="68" t="s">
        <v>889</v>
      </c>
      <c r="BO554" s="64"/>
      <c r="BP554" s="64"/>
    </row>
    <row r="555" spans="1:68" hidden="1">
      <c r="A555" s="13"/>
      <c r="B555" s="1"/>
      <c r="C555" s="1"/>
      <c r="D555" s="24"/>
      <c r="E555" s="11"/>
      <c r="F555" s="11"/>
      <c r="G555" s="15"/>
      <c r="H555" s="11"/>
      <c r="I555" s="1"/>
      <c r="J555" s="1"/>
      <c r="K555" s="1"/>
      <c r="L555" s="1"/>
      <c r="M555" s="64"/>
      <c r="N555" s="64"/>
      <c r="O555" s="64"/>
      <c r="P555" s="64"/>
      <c r="Q555" s="64"/>
      <c r="R555" s="64"/>
      <c r="S555" s="64"/>
      <c r="T555" s="64"/>
      <c r="U555" s="64"/>
      <c r="V555" s="64"/>
      <c r="W555" s="64"/>
      <c r="X555" s="64"/>
      <c r="Y555" s="64"/>
      <c r="Z555" s="64"/>
      <c r="AA555" s="64"/>
      <c r="AB555" s="64"/>
      <c r="AC555" s="64"/>
      <c r="AD555" s="64"/>
      <c r="AE555" s="64"/>
      <c r="AF555" s="64"/>
      <c r="AG555" s="64"/>
      <c r="AH555" s="64"/>
      <c r="AI555" s="64"/>
      <c r="AJ555" s="64"/>
      <c r="AK555" s="64"/>
      <c r="AL555" s="64"/>
      <c r="AM555" s="64"/>
      <c r="AN555" s="64"/>
      <c r="AO555" s="64"/>
      <c r="AP555" s="64"/>
      <c r="AQ555" s="64"/>
      <c r="AR555" s="64"/>
      <c r="AS555" s="64"/>
      <c r="AT555" s="64"/>
      <c r="AU555" s="64"/>
      <c r="AV555" s="64"/>
      <c r="AW555" s="64"/>
      <c r="AX555" s="64"/>
      <c r="AY555" s="64"/>
      <c r="AZ555" s="64"/>
      <c r="BA555" s="64"/>
      <c r="BB555" s="64"/>
      <c r="BF555" s="64"/>
      <c r="BG555" s="64"/>
      <c r="BH555" s="64"/>
      <c r="BI555" s="64"/>
      <c r="BJ555" s="64"/>
      <c r="BK555" s="64"/>
      <c r="BL555" s="64"/>
      <c r="BM555" s="68" t="s">
        <v>890</v>
      </c>
      <c r="BO555" s="64"/>
      <c r="BP555" s="64"/>
    </row>
    <row r="556" spans="1:68" hidden="1">
      <c r="A556" s="13"/>
      <c r="B556" s="1"/>
      <c r="C556" s="1"/>
      <c r="D556" s="24"/>
      <c r="E556" s="11"/>
      <c r="F556" s="11"/>
      <c r="G556" s="15"/>
      <c r="H556" s="11"/>
      <c r="I556" s="1"/>
      <c r="J556" s="1"/>
      <c r="K556" s="1"/>
      <c r="L556" s="1"/>
      <c r="M556" s="64"/>
      <c r="N556" s="64"/>
      <c r="O556" s="64"/>
      <c r="P556" s="64"/>
      <c r="Q556" s="64"/>
      <c r="R556" s="64"/>
      <c r="S556" s="64"/>
      <c r="T556" s="64"/>
      <c r="U556" s="64"/>
      <c r="V556" s="64"/>
      <c r="W556" s="64"/>
      <c r="X556" s="64"/>
      <c r="Y556" s="64"/>
      <c r="Z556" s="64"/>
      <c r="AA556" s="64"/>
      <c r="AB556" s="64"/>
      <c r="AC556" s="64"/>
      <c r="AD556" s="64"/>
      <c r="AE556" s="64"/>
      <c r="AF556" s="64"/>
      <c r="AG556" s="64"/>
      <c r="AH556" s="64"/>
      <c r="AI556" s="64"/>
      <c r="AJ556" s="64"/>
      <c r="AK556" s="64"/>
      <c r="AL556" s="64"/>
      <c r="AM556" s="64"/>
      <c r="AN556" s="64"/>
      <c r="AO556" s="64"/>
      <c r="AP556" s="64"/>
      <c r="AQ556" s="64"/>
      <c r="AR556" s="64"/>
      <c r="AS556" s="64"/>
      <c r="AT556" s="64"/>
      <c r="AU556" s="64"/>
      <c r="AV556" s="64"/>
      <c r="AW556" s="64"/>
      <c r="AX556" s="64"/>
      <c r="AY556" s="64"/>
      <c r="AZ556" s="64"/>
      <c r="BA556" s="64"/>
      <c r="BB556" s="64"/>
      <c r="BF556" s="64"/>
      <c r="BG556" s="64"/>
      <c r="BH556" s="64"/>
      <c r="BI556" s="64"/>
      <c r="BJ556" s="64"/>
      <c r="BK556" s="64"/>
      <c r="BL556" s="64"/>
      <c r="BM556" s="68" t="s">
        <v>891</v>
      </c>
      <c r="BO556" s="64"/>
      <c r="BP556" s="64"/>
    </row>
    <row r="557" spans="1:68" hidden="1">
      <c r="A557" s="13"/>
      <c r="B557" s="1"/>
      <c r="C557" s="1"/>
      <c r="D557" s="24"/>
      <c r="E557" s="11"/>
      <c r="F557" s="11"/>
      <c r="G557" s="15"/>
      <c r="H557" s="11"/>
      <c r="I557" s="1"/>
      <c r="J557" s="1"/>
      <c r="K557" s="1"/>
      <c r="L557" s="1"/>
      <c r="M557" s="64"/>
      <c r="N557" s="64"/>
      <c r="O557" s="64"/>
      <c r="P557" s="64"/>
      <c r="Q557" s="64"/>
      <c r="R557" s="64"/>
      <c r="S557" s="64"/>
      <c r="T557" s="64"/>
      <c r="U557" s="64"/>
      <c r="V557" s="64"/>
      <c r="W557" s="64"/>
      <c r="X557" s="64"/>
      <c r="Y557" s="64"/>
      <c r="Z557" s="64"/>
      <c r="AA557" s="64"/>
      <c r="AB557" s="64"/>
      <c r="AC557" s="64"/>
      <c r="AD557" s="64"/>
      <c r="AE557" s="64"/>
      <c r="AF557" s="64"/>
      <c r="AG557" s="64"/>
      <c r="AH557" s="64"/>
      <c r="AI557" s="64"/>
      <c r="AJ557" s="64"/>
      <c r="AK557" s="64"/>
      <c r="AL557" s="64"/>
      <c r="AM557" s="64"/>
      <c r="AN557" s="64"/>
      <c r="AO557" s="64"/>
      <c r="AP557" s="64"/>
      <c r="AQ557" s="64"/>
      <c r="AR557" s="64"/>
      <c r="AS557" s="64"/>
      <c r="AT557" s="64"/>
      <c r="AU557" s="64"/>
      <c r="AV557" s="64"/>
      <c r="AW557" s="64"/>
      <c r="AX557" s="64"/>
      <c r="AY557" s="64"/>
      <c r="AZ557" s="64"/>
      <c r="BA557" s="64"/>
      <c r="BB557" s="64"/>
      <c r="BF557" s="64"/>
      <c r="BG557" s="64"/>
      <c r="BH557" s="64"/>
      <c r="BI557" s="64"/>
      <c r="BJ557" s="64"/>
      <c r="BK557" s="64"/>
      <c r="BL557" s="64"/>
      <c r="BM557" s="68" t="s">
        <v>892</v>
      </c>
      <c r="BO557" s="64"/>
      <c r="BP557" s="64"/>
    </row>
    <row r="558" spans="1:68" hidden="1">
      <c r="A558" s="13"/>
      <c r="B558" s="1"/>
      <c r="C558" s="1"/>
      <c r="D558" s="24"/>
      <c r="E558" s="11"/>
      <c r="F558" s="11"/>
      <c r="G558" s="15"/>
      <c r="H558" s="11"/>
      <c r="I558" s="1"/>
      <c r="J558" s="1"/>
      <c r="K558" s="1"/>
      <c r="L558" s="1"/>
      <c r="M558" s="64"/>
      <c r="N558" s="64"/>
      <c r="O558" s="64"/>
      <c r="P558" s="64"/>
      <c r="Q558" s="64"/>
      <c r="R558" s="64"/>
      <c r="S558" s="64"/>
      <c r="T558" s="64"/>
      <c r="U558" s="64"/>
      <c r="V558" s="64"/>
      <c r="W558" s="64"/>
      <c r="X558" s="64"/>
      <c r="Y558" s="64"/>
      <c r="Z558" s="64"/>
      <c r="AA558" s="64"/>
      <c r="AB558" s="64"/>
      <c r="AC558" s="64"/>
      <c r="AD558" s="64"/>
      <c r="AE558" s="64"/>
      <c r="AF558" s="64"/>
      <c r="AG558" s="64"/>
      <c r="AH558" s="64"/>
      <c r="AI558" s="64"/>
      <c r="AJ558" s="64"/>
      <c r="AK558" s="64"/>
      <c r="AL558" s="64"/>
      <c r="AM558" s="64"/>
      <c r="AN558" s="64"/>
      <c r="AO558" s="64"/>
      <c r="AP558" s="64"/>
      <c r="AQ558" s="64"/>
      <c r="AR558" s="64"/>
      <c r="AS558" s="64"/>
      <c r="AT558" s="64"/>
      <c r="AU558" s="64"/>
      <c r="AV558" s="64"/>
      <c r="AW558" s="64"/>
      <c r="AX558" s="64"/>
      <c r="AY558" s="64"/>
      <c r="AZ558" s="64"/>
      <c r="BA558" s="64"/>
      <c r="BB558" s="64"/>
      <c r="BF558" s="64"/>
      <c r="BG558" s="64"/>
      <c r="BH558" s="64"/>
      <c r="BI558" s="64"/>
      <c r="BJ558" s="64"/>
      <c r="BK558" s="64"/>
      <c r="BL558" s="64"/>
      <c r="BM558" s="68" t="s">
        <v>893</v>
      </c>
      <c r="BO558" s="64"/>
      <c r="BP558" s="64"/>
    </row>
    <row r="559" spans="1:68" hidden="1">
      <c r="A559" s="13"/>
      <c r="B559" s="1"/>
      <c r="C559" s="1"/>
      <c r="D559" s="24"/>
      <c r="E559" s="11"/>
      <c r="F559" s="11"/>
      <c r="G559" s="15"/>
      <c r="H559" s="11"/>
      <c r="I559" s="1"/>
      <c r="J559" s="1"/>
      <c r="K559" s="1"/>
      <c r="L559" s="1"/>
      <c r="M559" s="64"/>
      <c r="N559" s="64"/>
      <c r="O559" s="64"/>
      <c r="P559" s="64"/>
      <c r="Q559" s="64"/>
      <c r="R559" s="64"/>
      <c r="S559" s="64"/>
      <c r="T559" s="64"/>
      <c r="U559" s="64"/>
      <c r="V559" s="64"/>
      <c r="W559" s="64"/>
      <c r="X559" s="64"/>
      <c r="Y559" s="64"/>
      <c r="Z559" s="64"/>
      <c r="AA559" s="64"/>
      <c r="AB559" s="64"/>
      <c r="AC559" s="64"/>
      <c r="AD559" s="64"/>
      <c r="AE559" s="64"/>
      <c r="AF559" s="64"/>
      <c r="AG559" s="64"/>
      <c r="AH559" s="64"/>
      <c r="AI559" s="64"/>
      <c r="AJ559" s="64"/>
      <c r="AK559" s="64"/>
      <c r="AL559" s="64"/>
      <c r="AM559" s="64"/>
      <c r="AN559" s="64"/>
      <c r="AO559" s="64"/>
      <c r="AP559" s="64"/>
      <c r="AQ559" s="64"/>
      <c r="AR559" s="64"/>
      <c r="AS559" s="64"/>
      <c r="AT559" s="64"/>
      <c r="AU559" s="64"/>
      <c r="AV559" s="64"/>
      <c r="AW559" s="64"/>
      <c r="AX559" s="64"/>
      <c r="AY559" s="64"/>
      <c r="AZ559" s="64"/>
      <c r="BA559" s="64"/>
      <c r="BB559" s="64"/>
      <c r="BF559" s="64"/>
      <c r="BG559" s="64"/>
      <c r="BH559" s="64"/>
      <c r="BI559" s="64"/>
      <c r="BJ559" s="64"/>
      <c r="BK559" s="64"/>
      <c r="BL559" s="64"/>
      <c r="BM559" s="68" t="s">
        <v>894</v>
      </c>
      <c r="BO559" s="64"/>
      <c r="BP559" s="64"/>
    </row>
    <row r="560" spans="1:68" hidden="1">
      <c r="A560" s="13"/>
      <c r="B560" s="1"/>
      <c r="C560" s="1"/>
      <c r="D560" s="24"/>
      <c r="E560" s="11"/>
      <c r="F560" s="11"/>
      <c r="G560" s="15"/>
      <c r="H560" s="11"/>
      <c r="I560" s="1"/>
      <c r="J560" s="1"/>
      <c r="K560" s="1"/>
      <c r="L560" s="1"/>
      <c r="M560" s="64"/>
      <c r="N560" s="64"/>
      <c r="O560" s="64"/>
      <c r="P560" s="64"/>
      <c r="Q560" s="64"/>
      <c r="R560" s="64"/>
      <c r="S560" s="64"/>
      <c r="T560" s="64"/>
      <c r="U560" s="64"/>
      <c r="V560" s="64"/>
      <c r="W560" s="64"/>
      <c r="X560" s="64"/>
      <c r="Y560" s="64"/>
      <c r="Z560" s="64"/>
      <c r="AA560" s="64"/>
      <c r="AB560" s="64"/>
      <c r="AC560" s="64"/>
      <c r="AD560" s="64"/>
      <c r="AE560" s="64"/>
      <c r="AF560" s="64"/>
      <c r="AG560" s="64"/>
      <c r="AH560" s="64"/>
      <c r="AI560" s="64"/>
      <c r="AJ560" s="64"/>
      <c r="AK560" s="64"/>
      <c r="AL560" s="64"/>
      <c r="AM560" s="64"/>
      <c r="AN560" s="64"/>
      <c r="AO560" s="64"/>
      <c r="AP560" s="64"/>
      <c r="AQ560" s="64"/>
      <c r="AR560" s="64"/>
      <c r="AS560" s="64"/>
      <c r="AT560" s="64"/>
      <c r="AU560" s="64"/>
      <c r="AV560" s="64"/>
      <c r="AW560" s="64"/>
      <c r="AX560" s="64"/>
      <c r="AY560" s="64"/>
      <c r="AZ560" s="64"/>
      <c r="BA560" s="64"/>
      <c r="BB560" s="64"/>
      <c r="BF560" s="64"/>
      <c r="BG560" s="64"/>
      <c r="BH560" s="64"/>
      <c r="BI560" s="64"/>
      <c r="BJ560" s="64"/>
      <c r="BK560" s="64"/>
      <c r="BL560" s="64"/>
      <c r="BM560" s="68" t="s">
        <v>895</v>
      </c>
      <c r="BO560" s="64"/>
      <c r="BP560" s="64"/>
    </row>
    <row r="561" spans="1:68" hidden="1">
      <c r="A561" s="13"/>
      <c r="B561" s="1"/>
      <c r="C561" s="1"/>
      <c r="D561" s="24"/>
      <c r="E561" s="11"/>
      <c r="F561" s="11"/>
      <c r="G561" s="15"/>
      <c r="H561" s="11"/>
      <c r="I561" s="1"/>
      <c r="J561" s="1"/>
      <c r="K561" s="1"/>
      <c r="L561" s="1"/>
      <c r="M561" s="64"/>
      <c r="N561" s="64"/>
      <c r="O561" s="64"/>
      <c r="P561" s="64"/>
      <c r="Q561" s="64"/>
      <c r="R561" s="64"/>
      <c r="S561" s="64"/>
      <c r="T561" s="64"/>
      <c r="U561" s="64"/>
      <c r="V561" s="64"/>
      <c r="W561" s="64"/>
      <c r="X561" s="64"/>
      <c r="Y561" s="64"/>
      <c r="Z561" s="64"/>
      <c r="AA561" s="64"/>
      <c r="AB561" s="64"/>
      <c r="AC561" s="64"/>
      <c r="AD561" s="64"/>
      <c r="AE561" s="64"/>
      <c r="AF561" s="64"/>
      <c r="AG561" s="64"/>
      <c r="AH561" s="64"/>
      <c r="AI561" s="64"/>
      <c r="AJ561" s="64"/>
      <c r="AK561" s="64"/>
      <c r="AL561" s="64"/>
      <c r="AM561" s="64"/>
      <c r="AN561" s="64"/>
      <c r="AO561" s="64"/>
      <c r="AP561" s="64"/>
      <c r="AQ561" s="64"/>
      <c r="AR561" s="64"/>
      <c r="AS561" s="64"/>
      <c r="AT561" s="64"/>
      <c r="AU561" s="64"/>
      <c r="AV561" s="64"/>
      <c r="AW561" s="64"/>
      <c r="AX561" s="64"/>
      <c r="AY561" s="64"/>
      <c r="AZ561" s="64"/>
      <c r="BA561" s="64"/>
      <c r="BB561" s="64"/>
      <c r="BF561" s="64"/>
      <c r="BG561" s="64"/>
      <c r="BH561" s="64"/>
      <c r="BI561" s="64"/>
      <c r="BJ561" s="64"/>
      <c r="BK561" s="64"/>
      <c r="BL561" s="64"/>
      <c r="BM561" s="68" t="s">
        <v>896</v>
      </c>
      <c r="BO561" s="64"/>
      <c r="BP561" s="64"/>
    </row>
    <row r="562" spans="1:68" hidden="1">
      <c r="A562" s="13"/>
      <c r="B562" s="1"/>
      <c r="C562" s="1"/>
      <c r="D562" s="24"/>
      <c r="E562" s="11"/>
      <c r="F562" s="11"/>
      <c r="G562" s="15"/>
      <c r="H562" s="11"/>
      <c r="I562" s="1"/>
      <c r="J562" s="1"/>
      <c r="K562" s="1"/>
      <c r="L562" s="1"/>
      <c r="M562" s="64"/>
      <c r="N562" s="64"/>
      <c r="O562" s="64"/>
      <c r="P562" s="64"/>
      <c r="Q562" s="64"/>
      <c r="R562" s="64"/>
      <c r="S562" s="64"/>
      <c r="T562" s="64"/>
      <c r="U562" s="64"/>
      <c r="V562" s="64"/>
      <c r="W562" s="64"/>
      <c r="X562" s="64"/>
      <c r="Y562" s="64"/>
      <c r="Z562" s="64"/>
      <c r="AA562" s="64"/>
      <c r="AB562" s="64"/>
      <c r="AC562" s="64"/>
      <c r="AD562" s="64"/>
      <c r="AE562" s="64"/>
      <c r="AF562" s="64"/>
      <c r="AG562" s="64"/>
      <c r="AH562" s="64"/>
      <c r="AI562" s="64"/>
      <c r="AJ562" s="64"/>
      <c r="AK562" s="64"/>
      <c r="AL562" s="64"/>
      <c r="AM562" s="64"/>
      <c r="AN562" s="64"/>
      <c r="AO562" s="64"/>
      <c r="AP562" s="64"/>
      <c r="AQ562" s="64"/>
      <c r="AR562" s="64"/>
      <c r="AS562" s="64"/>
      <c r="AT562" s="64"/>
      <c r="AU562" s="64"/>
      <c r="AV562" s="64"/>
      <c r="AW562" s="64"/>
      <c r="AX562" s="64"/>
      <c r="AY562" s="64"/>
      <c r="AZ562" s="64"/>
      <c r="BA562" s="64"/>
      <c r="BB562" s="64"/>
      <c r="BF562" s="64"/>
      <c r="BG562" s="64"/>
      <c r="BH562" s="64"/>
      <c r="BI562" s="64"/>
      <c r="BJ562" s="64"/>
      <c r="BK562" s="64"/>
      <c r="BL562" s="64"/>
      <c r="BM562" s="68" t="s">
        <v>897</v>
      </c>
      <c r="BO562" s="64"/>
      <c r="BP562" s="64"/>
    </row>
    <row r="563" spans="1:68" hidden="1">
      <c r="A563" s="13"/>
      <c r="B563" s="1"/>
      <c r="C563" s="1"/>
      <c r="D563" s="24"/>
      <c r="E563" s="11"/>
      <c r="F563" s="11"/>
      <c r="G563" s="15"/>
      <c r="H563" s="11"/>
      <c r="I563" s="1"/>
      <c r="J563" s="1"/>
      <c r="K563" s="1"/>
      <c r="L563" s="1"/>
      <c r="M563" s="64"/>
      <c r="N563" s="64"/>
      <c r="O563" s="64"/>
      <c r="P563" s="64"/>
      <c r="Q563" s="64"/>
      <c r="R563" s="64"/>
      <c r="S563" s="64"/>
      <c r="T563" s="64"/>
      <c r="U563" s="64"/>
      <c r="V563" s="64"/>
      <c r="W563" s="64"/>
      <c r="X563" s="64"/>
      <c r="Y563" s="64"/>
      <c r="Z563" s="64"/>
      <c r="AA563" s="64"/>
      <c r="AB563" s="64"/>
      <c r="AC563" s="64"/>
      <c r="AD563" s="64"/>
      <c r="AE563" s="64"/>
      <c r="AF563" s="64"/>
      <c r="AG563" s="64"/>
      <c r="AH563" s="64"/>
      <c r="AI563" s="64"/>
      <c r="AJ563" s="64"/>
      <c r="AK563" s="64"/>
      <c r="AL563" s="64"/>
      <c r="AM563" s="64"/>
      <c r="AN563" s="64"/>
      <c r="AO563" s="64"/>
      <c r="AP563" s="64"/>
      <c r="AQ563" s="64"/>
      <c r="AR563" s="64"/>
      <c r="AS563" s="64"/>
      <c r="AT563" s="64"/>
      <c r="AU563" s="64"/>
      <c r="AV563" s="64"/>
      <c r="AW563" s="64"/>
      <c r="AX563" s="64"/>
      <c r="AY563" s="64"/>
      <c r="AZ563" s="64"/>
      <c r="BA563" s="64"/>
      <c r="BB563" s="64"/>
      <c r="BF563" s="64"/>
      <c r="BG563" s="64"/>
      <c r="BH563" s="64"/>
      <c r="BI563" s="64"/>
      <c r="BJ563" s="64"/>
      <c r="BK563" s="64"/>
      <c r="BL563" s="64"/>
      <c r="BM563" s="68" t="s">
        <v>898</v>
      </c>
      <c r="BO563" s="64"/>
      <c r="BP563" s="64"/>
    </row>
    <row r="564" spans="1:68" hidden="1">
      <c r="A564" s="13"/>
      <c r="B564" s="1"/>
      <c r="C564" s="1"/>
      <c r="D564" s="24"/>
      <c r="E564" s="11"/>
      <c r="F564" s="11"/>
      <c r="G564" s="15"/>
      <c r="H564" s="11"/>
      <c r="I564" s="1"/>
      <c r="J564" s="1"/>
      <c r="K564" s="1"/>
      <c r="L564" s="1"/>
      <c r="M564" s="64"/>
      <c r="N564" s="64"/>
      <c r="O564" s="64"/>
      <c r="P564" s="64"/>
      <c r="Q564" s="64"/>
      <c r="R564" s="64"/>
      <c r="S564" s="64"/>
      <c r="T564" s="64"/>
      <c r="U564" s="64"/>
      <c r="V564" s="64"/>
      <c r="W564" s="64"/>
      <c r="X564" s="64"/>
      <c r="Y564" s="64"/>
      <c r="Z564" s="64"/>
      <c r="AA564" s="64"/>
      <c r="AB564" s="64"/>
      <c r="AC564" s="64"/>
      <c r="AD564" s="64"/>
      <c r="AE564" s="64"/>
      <c r="AF564" s="64"/>
      <c r="AG564" s="64"/>
      <c r="AH564" s="64"/>
      <c r="AI564" s="64"/>
      <c r="AJ564" s="64"/>
      <c r="AK564" s="64"/>
      <c r="AL564" s="64"/>
      <c r="AM564" s="64"/>
      <c r="AN564" s="64"/>
      <c r="AO564" s="64"/>
      <c r="AP564" s="64"/>
      <c r="AQ564" s="64"/>
      <c r="AR564" s="64"/>
      <c r="AS564" s="64"/>
      <c r="AT564" s="64"/>
      <c r="AU564" s="64"/>
      <c r="AV564" s="64"/>
      <c r="AW564" s="64"/>
      <c r="AX564" s="64"/>
      <c r="AY564" s="64"/>
      <c r="AZ564" s="64"/>
      <c r="BA564" s="64"/>
      <c r="BB564" s="64"/>
      <c r="BF564" s="64"/>
      <c r="BG564" s="64"/>
      <c r="BH564" s="64"/>
      <c r="BI564" s="64"/>
      <c r="BJ564" s="64"/>
      <c r="BK564" s="64"/>
      <c r="BL564" s="64"/>
      <c r="BM564" s="68" t="s">
        <v>899</v>
      </c>
      <c r="BO564" s="64"/>
      <c r="BP564" s="64"/>
    </row>
    <row r="565" spans="1:68" hidden="1">
      <c r="A565" s="13"/>
      <c r="B565" s="1"/>
      <c r="C565" s="1"/>
      <c r="D565" s="24"/>
      <c r="E565" s="11"/>
      <c r="F565" s="11"/>
      <c r="G565" s="15"/>
      <c r="H565" s="11"/>
      <c r="I565" s="1"/>
      <c r="J565" s="1"/>
      <c r="K565" s="1"/>
      <c r="L565" s="1"/>
      <c r="M565" s="64"/>
      <c r="N565" s="64"/>
      <c r="O565" s="64"/>
      <c r="P565" s="64"/>
      <c r="Q565" s="64"/>
      <c r="R565" s="64"/>
      <c r="S565" s="64"/>
      <c r="T565" s="64"/>
      <c r="U565" s="64"/>
      <c r="V565" s="64"/>
      <c r="W565" s="64"/>
      <c r="X565" s="64"/>
      <c r="Y565" s="64"/>
      <c r="Z565" s="64"/>
      <c r="AA565" s="64"/>
      <c r="AB565" s="64"/>
      <c r="AC565" s="64"/>
      <c r="AD565" s="64"/>
      <c r="AE565" s="64"/>
      <c r="AF565" s="64"/>
      <c r="AG565" s="64"/>
      <c r="AH565" s="64"/>
      <c r="AI565" s="64"/>
      <c r="AJ565" s="64"/>
      <c r="AK565" s="64"/>
      <c r="AL565" s="64"/>
      <c r="AM565" s="64"/>
      <c r="AN565" s="64"/>
      <c r="AO565" s="64"/>
      <c r="AP565" s="64"/>
      <c r="AQ565" s="64"/>
      <c r="AR565" s="64"/>
      <c r="AS565" s="64"/>
      <c r="AT565" s="64"/>
      <c r="AU565" s="64"/>
      <c r="AV565" s="64"/>
      <c r="AW565" s="64"/>
      <c r="AX565" s="64"/>
      <c r="AY565" s="64"/>
      <c r="AZ565" s="64"/>
      <c r="BA565" s="64"/>
      <c r="BB565" s="64"/>
      <c r="BF565" s="64"/>
      <c r="BG565" s="64"/>
      <c r="BH565" s="64"/>
      <c r="BI565" s="64"/>
      <c r="BJ565" s="64"/>
      <c r="BK565" s="64"/>
      <c r="BL565" s="64"/>
      <c r="BM565" s="68" t="s">
        <v>221</v>
      </c>
      <c r="BO565" s="64"/>
      <c r="BP565" s="64"/>
    </row>
    <row r="566" spans="1:68" hidden="1">
      <c r="A566" s="13"/>
      <c r="B566" s="1"/>
      <c r="C566" s="1"/>
      <c r="D566" s="24"/>
      <c r="E566" s="11"/>
      <c r="F566" s="11"/>
      <c r="G566" s="15"/>
      <c r="H566" s="11"/>
      <c r="I566" s="1"/>
      <c r="J566" s="1"/>
      <c r="K566" s="1"/>
      <c r="L566" s="1"/>
      <c r="M566" s="64"/>
      <c r="N566" s="64"/>
      <c r="O566" s="64"/>
      <c r="P566" s="64"/>
      <c r="Q566" s="64"/>
      <c r="R566" s="64"/>
      <c r="S566" s="64"/>
      <c r="T566" s="64"/>
      <c r="U566" s="64"/>
      <c r="V566" s="64"/>
      <c r="W566" s="64"/>
      <c r="X566" s="64"/>
      <c r="Y566" s="64"/>
      <c r="Z566" s="64"/>
      <c r="AA566" s="64"/>
      <c r="AB566" s="64"/>
      <c r="AC566" s="64"/>
      <c r="AD566" s="64"/>
      <c r="AE566" s="64"/>
      <c r="AF566" s="64"/>
      <c r="AG566" s="64"/>
      <c r="AH566" s="64"/>
      <c r="AI566" s="64"/>
      <c r="AJ566" s="64"/>
      <c r="AK566" s="64"/>
      <c r="AL566" s="64"/>
      <c r="AM566" s="64"/>
      <c r="AN566" s="64"/>
      <c r="AO566" s="64"/>
      <c r="AP566" s="64"/>
      <c r="AQ566" s="64"/>
      <c r="AR566" s="64"/>
      <c r="AS566" s="64"/>
      <c r="AT566" s="64"/>
      <c r="AU566" s="64"/>
      <c r="AV566" s="64"/>
      <c r="AW566" s="64"/>
      <c r="AX566" s="64"/>
      <c r="AY566" s="64"/>
      <c r="AZ566" s="64"/>
      <c r="BA566" s="64"/>
      <c r="BB566" s="64"/>
      <c r="BF566" s="64"/>
      <c r="BG566" s="64"/>
      <c r="BH566" s="64"/>
      <c r="BI566" s="64"/>
      <c r="BJ566" s="64"/>
      <c r="BK566" s="64"/>
      <c r="BL566" s="64"/>
      <c r="BM566" s="68" t="s">
        <v>900</v>
      </c>
      <c r="BO566" s="64"/>
      <c r="BP566" s="64"/>
    </row>
    <row r="567" spans="1:68" hidden="1">
      <c r="A567" s="13"/>
      <c r="B567" s="1"/>
      <c r="C567" s="1"/>
      <c r="D567" s="24"/>
      <c r="E567" s="11"/>
      <c r="F567" s="11"/>
      <c r="G567" s="15"/>
      <c r="H567" s="11"/>
      <c r="I567" s="1"/>
      <c r="J567" s="1"/>
      <c r="K567" s="1"/>
      <c r="L567" s="1"/>
      <c r="M567" s="64"/>
      <c r="N567" s="64"/>
      <c r="O567" s="64"/>
      <c r="P567" s="64"/>
      <c r="Q567" s="64"/>
      <c r="R567" s="64"/>
      <c r="S567" s="64"/>
      <c r="T567" s="64"/>
      <c r="U567" s="64"/>
      <c r="V567" s="64"/>
      <c r="W567" s="64"/>
      <c r="X567" s="64"/>
      <c r="Y567" s="64"/>
      <c r="Z567" s="64"/>
      <c r="AA567" s="64"/>
      <c r="AB567" s="64"/>
      <c r="AC567" s="64"/>
      <c r="AD567" s="64"/>
      <c r="AE567" s="64"/>
      <c r="AF567" s="64"/>
      <c r="AG567" s="64"/>
      <c r="AH567" s="64"/>
      <c r="AI567" s="64"/>
      <c r="AJ567" s="64"/>
      <c r="AK567" s="64"/>
      <c r="AL567" s="64"/>
      <c r="AM567" s="64"/>
      <c r="AN567" s="64"/>
      <c r="AO567" s="64"/>
      <c r="AP567" s="64"/>
      <c r="AQ567" s="64"/>
      <c r="AR567" s="64"/>
      <c r="AS567" s="64"/>
      <c r="AT567" s="64"/>
      <c r="AU567" s="64"/>
      <c r="AV567" s="64"/>
      <c r="AW567" s="64"/>
      <c r="AX567" s="64"/>
      <c r="AY567" s="64"/>
      <c r="AZ567" s="64"/>
      <c r="BA567" s="64"/>
      <c r="BB567" s="64"/>
      <c r="BF567" s="64"/>
      <c r="BG567" s="64"/>
      <c r="BH567" s="64"/>
      <c r="BI567" s="64"/>
      <c r="BJ567" s="64"/>
      <c r="BK567" s="64"/>
      <c r="BL567" s="64"/>
      <c r="BM567" s="68" t="s">
        <v>901</v>
      </c>
      <c r="BO567" s="64"/>
      <c r="BP567" s="64"/>
    </row>
    <row r="568" spans="1:68" hidden="1">
      <c r="A568" s="13"/>
      <c r="B568" s="1"/>
      <c r="C568" s="1"/>
      <c r="D568" s="24"/>
      <c r="E568" s="11"/>
      <c r="F568" s="11"/>
      <c r="G568" s="15"/>
      <c r="H568" s="11"/>
      <c r="I568" s="1"/>
      <c r="J568" s="1"/>
      <c r="K568" s="1"/>
      <c r="L568" s="1"/>
      <c r="M568" s="64"/>
      <c r="N568" s="64"/>
      <c r="O568" s="64"/>
      <c r="P568" s="64"/>
      <c r="Q568" s="64"/>
      <c r="R568" s="64"/>
      <c r="S568" s="64"/>
      <c r="T568" s="64"/>
      <c r="U568" s="64"/>
      <c r="V568" s="64"/>
      <c r="W568" s="64"/>
      <c r="X568" s="64"/>
      <c r="Y568" s="64"/>
      <c r="Z568" s="64"/>
      <c r="AA568" s="64"/>
      <c r="AB568" s="64"/>
      <c r="AC568" s="64"/>
      <c r="AD568" s="64"/>
      <c r="AE568" s="64"/>
      <c r="AF568" s="64"/>
      <c r="AG568" s="64"/>
      <c r="AH568" s="64"/>
      <c r="AI568" s="64"/>
      <c r="AJ568" s="64"/>
      <c r="AK568" s="64"/>
      <c r="AL568" s="64"/>
      <c r="AM568" s="64"/>
      <c r="AN568" s="64"/>
      <c r="AO568" s="64"/>
      <c r="AP568" s="64"/>
      <c r="AQ568" s="64"/>
      <c r="AR568" s="64"/>
      <c r="AS568" s="64"/>
      <c r="AT568" s="64"/>
      <c r="AU568" s="64"/>
      <c r="AV568" s="64"/>
      <c r="AW568" s="64"/>
      <c r="AX568" s="64"/>
      <c r="AY568" s="64"/>
      <c r="AZ568" s="64"/>
      <c r="BA568" s="64"/>
      <c r="BB568" s="64"/>
      <c r="BF568" s="64"/>
      <c r="BG568" s="64"/>
      <c r="BH568" s="64"/>
      <c r="BI568" s="64"/>
      <c r="BJ568" s="64"/>
      <c r="BK568" s="64"/>
      <c r="BL568" s="64"/>
      <c r="BM568" s="68" t="s">
        <v>902</v>
      </c>
      <c r="BO568" s="64"/>
      <c r="BP568" s="64"/>
    </row>
    <row r="569" spans="1:68" hidden="1">
      <c r="A569" s="13"/>
      <c r="B569" s="1"/>
      <c r="C569" s="1"/>
      <c r="D569" s="24"/>
      <c r="E569" s="11"/>
      <c r="F569" s="11"/>
      <c r="G569" s="15"/>
      <c r="H569" s="11"/>
      <c r="I569" s="1"/>
      <c r="J569" s="1"/>
      <c r="K569" s="1"/>
      <c r="L569" s="1"/>
      <c r="M569" s="64"/>
      <c r="N569" s="64"/>
      <c r="O569" s="64"/>
      <c r="P569" s="64"/>
      <c r="Q569" s="64"/>
      <c r="R569" s="64"/>
      <c r="S569" s="64"/>
      <c r="T569" s="64"/>
      <c r="U569" s="64"/>
      <c r="V569" s="64"/>
      <c r="W569" s="64"/>
      <c r="X569" s="64"/>
      <c r="Y569" s="64"/>
      <c r="Z569" s="64"/>
      <c r="AA569" s="64"/>
      <c r="AB569" s="64"/>
      <c r="AC569" s="64"/>
      <c r="AD569" s="64"/>
      <c r="AE569" s="64"/>
      <c r="AF569" s="64"/>
      <c r="AG569" s="64"/>
      <c r="AH569" s="64"/>
      <c r="AI569" s="64"/>
      <c r="AJ569" s="64"/>
      <c r="AK569" s="64"/>
      <c r="AL569" s="64"/>
      <c r="AM569" s="64"/>
      <c r="AN569" s="64"/>
      <c r="AO569" s="64"/>
      <c r="AP569" s="64"/>
      <c r="AQ569" s="64"/>
      <c r="AR569" s="64"/>
      <c r="AS569" s="64"/>
      <c r="AT569" s="64"/>
      <c r="AU569" s="64"/>
      <c r="AV569" s="64"/>
      <c r="AW569" s="64"/>
      <c r="AX569" s="64"/>
      <c r="AY569" s="64"/>
      <c r="AZ569" s="64"/>
      <c r="BA569" s="64"/>
      <c r="BB569" s="64"/>
      <c r="BF569" s="64"/>
      <c r="BG569" s="64"/>
      <c r="BH569" s="64"/>
      <c r="BI569" s="64"/>
      <c r="BJ569" s="64"/>
      <c r="BK569" s="64"/>
      <c r="BL569" s="64"/>
      <c r="BM569" s="68" t="s">
        <v>903</v>
      </c>
      <c r="BO569" s="64"/>
      <c r="BP569" s="64"/>
    </row>
    <row r="570" spans="1:68" hidden="1">
      <c r="A570" s="13"/>
      <c r="B570" s="1"/>
      <c r="C570" s="1"/>
      <c r="D570" s="24"/>
      <c r="E570" s="11"/>
      <c r="F570" s="11"/>
      <c r="G570" s="15"/>
      <c r="H570" s="11"/>
      <c r="I570" s="1"/>
      <c r="J570" s="1"/>
      <c r="K570" s="1"/>
      <c r="L570" s="1"/>
      <c r="M570" s="64"/>
      <c r="N570" s="64"/>
      <c r="O570" s="64"/>
      <c r="P570" s="64"/>
      <c r="Q570" s="64"/>
      <c r="R570" s="64"/>
      <c r="S570" s="64"/>
      <c r="T570" s="64"/>
      <c r="U570" s="64"/>
      <c r="V570" s="64"/>
      <c r="W570" s="64"/>
      <c r="X570" s="64"/>
      <c r="Y570" s="64"/>
      <c r="Z570" s="64"/>
      <c r="AA570" s="64"/>
      <c r="AB570" s="64"/>
      <c r="AC570" s="64"/>
      <c r="AD570" s="64"/>
      <c r="AE570" s="64"/>
      <c r="AF570" s="64"/>
      <c r="AG570" s="64"/>
      <c r="AH570" s="64"/>
      <c r="AI570" s="64"/>
      <c r="AJ570" s="64"/>
      <c r="AK570" s="64"/>
      <c r="AL570" s="64"/>
      <c r="AM570" s="64"/>
      <c r="AN570" s="64"/>
      <c r="AO570" s="64"/>
      <c r="AP570" s="64"/>
      <c r="AQ570" s="64"/>
      <c r="AR570" s="64"/>
      <c r="AS570" s="64"/>
      <c r="AT570" s="64"/>
      <c r="AU570" s="64"/>
      <c r="AV570" s="64"/>
      <c r="AW570" s="64"/>
      <c r="AX570" s="64"/>
      <c r="AY570" s="64"/>
      <c r="AZ570" s="64"/>
      <c r="BA570" s="64"/>
      <c r="BB570" s="64"/>
      <c r="BF570" s="64"/>
      <c r="BG570" s="64"/>
      <c r="BH570" s="64"/>
      <c r="BI570" s="64"/>
      <c r="BJ570" s="64"/>
      <c r="BK570" s="64"/>
      <c r="BL570" s="64"/>
      <c r="BM570" s="68" t="s">
        <v>904</v>
      </c>
      <c r="BO570" s="64"/>
      <c r="BP570" s="64"/>
    </row>
    <row r="571" spans="1:68" hidden="1">
      <c r="A571" s="13"/>
      <c r="B571" s="1"/>
      <c r="C571" s="1"/>
      <c r="D571" s="24"/>
      <c r="E571" s="11"/>
      <c r="F571" s="11"/>
      <c r="G571" s="15"/>
      <c r="H571" s="11"/>
      <c r="I571" s="1"/>
      <c r="J571" s="1"/>
      <c r="K571" s="1"/>
      <c r="L571" s="1"/>
      <c r="M571" s="64"/>
      <c r="N571" s="64"/>
      <c r="O571" s="64"/>
      <c r="P571" s="64"/>
      <c r="Q571" s="64"/>
      <c r="R571" s="64"/>
      <c r="S571" s="64"/>
      <c r="T571" s="64"/>
      <c r="U571" s="64"/>
      <c r="V571" s="64"/>
      <c r="W571" s="64"/>
      <c r="X571" s="64"/>
      <c r="Y571" s="64"/>
      <c r="Z571" s="64"/>
      <c r="AA571" s="64"/>
      <c r="AB571" s="64"/>
      <c r="AC571" s="64"/>
      <c r="AD571" s="64"/>
      <c r="AE571" s="64"/>
      <c r="AF571" s="64"/>
      <c r="AG571" s="64"/>
      <c r="AH571" s="64"/>
      <c r="AI571" s="64"/>
      <c r="AJ571" s="64"/>
      <c r="AK571" s="64"/>
      <c r="AL571" s="64"/>
      <c r="AM571" s="64"/>
      <c r="AN571" s="64"/>
      <c r="AO571" s="64"/>
      <c r="AP571" s="64"/>
      <c r="AQ571" s="64"/>
      <c r="AR571" s="64"/>
      <c r="AS571" s="64"/>
      <c r="AT571" s="64"/>
      <c r="AU571" s="64"/>
      <c r="AV571" s="64"/>
      <c r="AW571" s="64"/>
      <c r="AX571" s="64"/>
      <c r="AY571" s="64"/>
      <c r="AZ571" s="64"/>
      <c r="BA571" s="64"/>
      <c r="BB571" s="64"/>
      <c r="BF571" s="64"/>
      <c r="BG571" s="64"/>
      <c r="BH571" s="64"/>
      <c r="BI571" s="64"/>
      <c r="BJ571" s="64"/>
      <c r="BK571" s="64"/>
      <c r="BL571" s="64"/>
      <c r="BM571" s="68" t="s">
        <v>905</v>
      </c>
      <c r="BO571" s="64"/>
      <c r="BP571" s="64"/>
    </row>
    <row r="572" spans="1:68" hidden="1">
      <c r="A572" s="13"/>
      <c r="B572" s="1"/>
      <c r="C572" s="1"/>
      <c r="D572" s="24"/>
      <c r="E572" s="11"/>
      <c r="F572" s="11"/>
      <c r="G572" s="15"/>
      <c r="H572" s="11"/>
      <c r="I572" s="1"/>
      <c r="J572" s="1"/>
      <c r="K572" s="1"/>
      <c r="L572" s="1"/>
      <c r="M572" s="64"/>
      <c r="N572" s="64"/>
      <c r="O572" s="64"/>
      <c r="P572" s="64"/>
      <c r="Q572" s="64"/>
      <c r="R572" s="64"/>
      <c r="S572" s="64"/>
      <c r="T572" s="64"/>
      <c r="U572" s="64"/>
      <c r="V572" s="64"/>
      <c r="W572" s="64"/>
      <c r="X572" s="64"/>
      <c r="Y572" s="64"/>
      <c r="Z572" s="64"/>
      <c r="AA572" s="64"/>
      <c r="AB572" s="64"/>
      <c r="AC572" s="64"/>
      <c r="AD572" s="64"/>
      <c r="AE572" s="64"/>
      <c r="AF572" s="64"/>
      <c r="AG572" s="64"/>
      <c r="AH572" s="64"/>
      <c r="AI572" s="64"/>
      <c r="AJ572" s="64"/>
      <c r="AK572" s="64"/>
      <c r="AL572" s="64"/>
      <c r="AM572" s="64"/>
      <c r="AN572" s="64"/>
      <c r="AO572" s="64"/>
      <c r="AP572" s="64"/>
      <c r="AQ572" s="64"/>
      <c r="AR572" s="64"/>
      <c r="AS572" s="64"/>
      <c r="AT572" s="64"/>
      <c r="AU572" s="64"/>
      <c r="AV572" s="64"/>
      <c r="AW572" s="64"/>
      <c r="AX572" s="64"/>
      <c r="AY572" s="64"/>
      <c r="AZ572" s="64"/>
      <c r="BA572" s="64"/>
      <c r="BB572" s="64"/>
      <c r="BF572" s="64"/>
      <c r="BG572" s="64"/>
      <c r="BH572" s="64"/>
      <c r="BI572" s="64"/>
      <c r="BJ572" s="64"/>
      <c r="BK572" s="64"/>
      <c r="BL572" s="64"/>
      <c r="BM572" s="68" t="s">
        <v>906</v>
      </c>
      <c r="BO572" s="64"/>
      <c r="BP572" s="64"/>
    </row>
    <row r="573" spans="1:68" hidden="1">
      <c r="A573" s="13"/>
      <c r="B573" s="1"/>
      <c r="C573" s="1"/>
      <c r="D573" s="24"/>
      <c r="E573" s="11"/>
      <c r="F573" s="11"/>
      <c r="G573" s="15"/>
      <c r="H573" s="11"/>
      <c r="I573" s="1"/>
      <c r="J573" s="1"/>
      <c r="K573" s="1"/>
      <c r="L573" s="1"/>
      <c r="M573" s="64"/>
      <c r="N573" s="64"/>
      <c r="O573" s="64"/>
      <c r="P573" s="64"/>
      <c r="Q573" s="64"/>
      <c r="R573" s="64"/>
      <c r="S573" s="64"/>
      <c r="T573" s="64"/>
      <c r="U573" s="64"/>
      <c r="V573" s="64"/>
      <c r="W573" s="64"/>
      <c r="X573" s="64"/>
      <c r="Y573" s="64"/>
      <c r="Z573" s="64"/>
      <c r="AA573" s="64"/>
      <c r="AB573" s="64"/>
      <c r="AC573" s="64"/>
      <c r="AD573" s="64"/>
      <c r="AE573" s="64"/>
      <c r="AF573" s="64"/>
      <c r="AG573" s="64"/>
      <c r="AH573" s="64"/>
      <c r="AI573" s="64"/>
      <c r="AJ573" s="64"/>
      <c r="AK573" s="64"/>
      <c r="AL573" s="64"/>
      <c r="AM573" s="64"/>
      <c r="AN573" s="64"/>
      <c r="AO573" s="64"/>
      <c r="AP573" s="64"/>
      <c r="AQ573" s="64"/>
      <c r="AR573" s="64"/>
      <c r="AS573" s="64"/>
      <c r="AT573" s="64"/>
      <c r="AU573" s="64"/>
      <c r="AV573" s="64"/>
      <c r="AW573" s="64"/>
      <c r="AX573" s="64"/>
      <c r="AY573" s="64"/>
      <c r="AZ573" s="64"/>
      <c r="BA573" s="64"/>
      <c r="BB573" s="64"/>
      <c r="BF573" s="64"/>
      <c r="BG573" s="64"/>
      <c r="BH573" s="64"/>
      <c r="BI573" s="64"/>
      <c r="BJ573" s="64"/>
      <c r="BK573" s="64"/>
      <c r="BL573" s="64"/>
      <c r="BM573" s="68" t="s">
        <v>907</v>
      </c>
      <c r="BO573" s="64"/>
      <c r="BP573" s="64"/>
    </row>
    <row r="574" spans="1:68" hidden="1">
      <c r="A574" s="13"/>
      <c r="B574" s="1"/>
      <c r="C574" s="1"/>
      <c r="D574" s="24"/>
      <c r="E574" s="11"/>
      <c r="F574" s="11"/>
      <c r="G574" s="15"/>
      <c r="H574" s="11"/>
      <c r="I574" s="1"/>
      <c r="J574" s="1"/>
      <c r="K574" s="1"/>
      <c r="L574" s="1"/>
      <c r="M574" s="64"/>
      <c r="N574" s="64"/>
      <c r="O574" s="64"/>
      <c r="P574" s="64"/>
      <c r="Q574" s="64"/>
      <c r="R574" s="64"/>
      <c r="S574" s="64"/>
      <c r="T574" s="64"/>
      <c r="U574" s="64"/>
      <c r="V574" s="64"/>
      <c r="W574" s="64"/>
      <c r="X574" s="64"/>
      <c r="Y574" s="64"/>
      <c r="Z574" s="64"/>
      <c r="AA574" s="64"/>
      <c r="AB574" s="64"/>
      <c r="AC574" s="64"/>
      <c r="AD574" s="64"/>
      <c r="AE574" s="64"/>
      <c r="AF574" s="64"/>
      <c r="AG574" s="64"/>
      <c r="AH574" s="64"/>
      <c r="AI574" s="64"/>
      <c r="AJ574" s="64"/>
      <c r="AK574" s="64"/>
      <c r="AL574" s="64"/>
      <c r="AM574" s="64"/>
      <c r="AN574" s="64"/>
      <c r="AO574" s="64"/>
      <c r="AP574" s="64"/>
      <c r="AQ574" s="64"/>
      <c r="AR574" s="64"/>
      <c r="AS574" s="64"/>
      <c r="AT574" s="64"/>
      <c r="AU574" s="64"/>
      <c r="AV574" s="64"/>
      <c r="AW574" s="64"/>
      <c r="AX574" s="64"/>
      <c r="AY574" s="64"/>
      <c r="AZ574" s="64"/>
      <c r="BA574" s="64"/>
      <c r="BB574" s="64"/>
      <c r="BF574" s="64"/>
      <c r="BG574" s="64"/>
      <c r="BH574" s="64"/>
      <c r="BI574" s="64"/>
      <c r="BJ574" s="64"/>
      <c r="BK574" s="64"/>
      <c r="BL574" s="64"/>
      <c r="BM574" s="68" t="s">
        <v>908</v>
      </c>
      <c r="BO574" s="64"/>
      <c r="BP574" s="64"/>
    </row>
    <row r="575" spans="1:68" hidden="1">
      <c r="A575" s="13"/>
      <c r="B575" s="1"/>
      <c r="C575" s="1"/>
      <c r="D575" s="24"/>
      <c r="E575" s="11"/>
      <c r="F575" s="11"/>
      <c r="G575" s="15"/>
      <c r="H575" s="11"/>
      <c r="I575" s="1"/>
      <c r="J575" s="1"/>
      <c r="K575" s="1"/>
      <c r="L575" s="1"/>
      <c r="M575" s="64"/>
      <c r="N575" s="64"/>
      <c r="O575" s="64"/>
      <c r="P575" s="64"/>
      <c r="Q575" s="64"/>
      <c r="R575" s="64"/>
      <c r="S575" s="64"/>
      <c r="T575" s="64"/>
      <c r="U575" s="64"/>
      <c r="V575" s="64"/>
      <c r="W575" s="64"/>
      <c r="X575" s="64"/>
      <c r="Y575" s="64"/>
      <c r="Z575" s="64"/>
      <c r="AA575" s="64"/>
      <c r="AB575" s="64"/>
      <c r="AC575" s="64"/>
      <c r="AD575" s="64"/>
      <c r="AE575" s="64"/>
      <c r="AF575" s="64"/>
      <c r="AG575" s="64"/>
      <c r="AH575" s="64"/>
      <c r="AI575" s="64"/>
      <c r="AJ575" s="64"/>
      <c r="AK575" s="64"/>
      <c r="AL575" s="64"/>
      <c r="AM575" s="64"/>
      <c r="AN575" s="64"/>
      <c r="AO575" s="64"/>
      <c r="AP575" s="64"/>
      <c r="AQ575" s="64"/>
      <c r="AR575" s="64"/>
      <c r="AS575" s="64"/>
      <c r="AT575" s="64"/>
      <c r="AU575" s="64"/>
      <c r="AV575" s="64"/>
      <c r="AW575" s="64"/>
      <c r="AX575" s="64"/>
      <c r="AY575" s="64"/>
      <c r="AZ575" s="64"/>
      <c r="BA575" s="64"/>
      <c r="BB575" s="64"/>
      <c r="BF575" s="64"/>
      <c r="BG575" s="64"/>
      <c r="BH575" s="64"/>
      <c r="BI575" s="64"/>
      <c r="BJ575" s="64"/>
      <c r="BK575" s="64"/>
      <c r="BL575" s="64"/>
      <c r="BM575" s="68" t="s">
        <v>909</v>
      </c>
      <c r="BO575" s="64"/>
      <c r="BP575" s="64"/>
    </row>
    <row r="576" spans="1:68" hidden="1">
      <c r="A576" s="13"/>
      <c r="B576" s="1"/>
      <c r="C576" s="1"/>
      <c r="D576" s="24"/>
      <c r="E576" s="11"/>
      <c r="F576" s="11"/>
      <c r="G576" s="15"/>
      <c r="H576" s="11"/>
      <c r="I576" s="1"/>
      <c r="J576" s="1"/>
      <c r="K576" s="1"/>
      <c r="L576" s="1"/>
      <c r="M576" s="64"/>
      <c r="N576" s="64"/>
      <c r="O576" s="64"/>
      <c r="P576" s="64"/>
      <c r="Q576" s="64"/>
      <c r="R576" s="64"/>
      <c r="S576" s="64"/>
      <c r="T576" s="64"/>
      <c r="U576" s="64"/>
      <c r="V576" s="64"/>
      <c r="W576" s="64"/>
      <c r="X576" s="64"/>
      <c r="Y576" s="64"/>
      <c r="Z576" s="64"/>
      <c r="AA576" s="64"/>
      <c r="AB576" s="64"/>
      <c r="AC576" s="64"/>
      <c r="AD576" s="64"/>
      <c r="AE576" s="64"/>
      <c r="AF576" s="64"/>
      <c r="AG576" s="64"/>
      <c r="AH576" s="64"/>
      <c r="AI576" s="64"/>
      <c r="AJ576" s="64"/>
      <c r="AK576" s="64"/>
      <c r="AL576" s="64"/>
      <c r="AM576" s="64"/>
      <c r="AN576" s="64"/>
      <c r="AO576" s="64"/>
      <c r="AP576" s="64"/>
      <c r="AQ576" s="64"/>
      <c r="AR576" s="64"/>
      <c r="AS576" s="64"/>
      <c r="AT576" s="64"/>
      <c r="AU576" s="64"/>
      <c r="AV576" s="64"/>
      <c r="AW576" s="64"/>
      <c r="AX576" s="64"/>
      <c r="AY576" s="64"/>
      <c r="AZ576" s="64"/>
      <c r="BA576" s="64"/>
      <c r="BB576" s="64"/>
      <c r="BF576" s="64"/>
      <c r="BG576" s="64"/>
      <c r="BH576" s="64"/>
      <c r="BI576" s="64"/>
      <c r="BJ576" s="64"/>
      <c r="BK576" s="64"/>
      <c r="BL576" s="64"/>
      <c r="BM576" s="68" t="s">
        <v>173</v>
      </c>
      <c r="BO576" s="64"/>
      <c r="BP576" s="64"/>
    </row>
    <row r="577" spans="1:68" hidden="1">
      <c r="A577" s="13"/>
      <c r="B577" s="1"/>
      <c r="C577" s="1"/>
      <c r="D577" s="24"/>
      <c r="E577" s="11"/>
      <c r="F577" s="11"/>
      <c r="G577" s="15"/>
      <c r="H577" s="11"/>
      <c r="I577" s="1"/>
      <c r="J577" s="1"/>
      <c r="K577" s="1"/>
      <c r="L577" s="1"/>
      <c r="M577" s="64"/>
      <c r="N577" s="64"/>
      <c r="O577" s="64"/>
      <c r="P577" s="64"/>
      <c r="Q577" s="64"/>
      <c r="R577" s="64"/>
      <c r="S577" s="64"/>
      <c r="T577" s="64"/>
      <c r="U577" s="64"/>
      <c r="V577" s="64"/>
      <c r="W577" s="64"/>
      <c r="X577" s="64"/>
      <c r="Y577" s="64"/>
      <c r="Z577" s="64"/>
      <c r="AA577" s="64"/>
      <c r="AB577" s="64"/>
      <c r="AC577" s="64"/>
      <c r="AD577" s="64"/>
      <c r="AE577" s="64"/>
      <c r="AF577" s="64"/>
      <c r="AG577" s="64"/>
      <c r="AH577" s="64"/>
      <c r="AI577" s="64"/>
      <c r="AJ577" s="64"/>
      <c r="AK577" s="64"/>
      <c r="AL577" s="64"/>
      <c r="AM577" s="64"/>
      <c r="AN577" s="64"/>
      <c r="AO577" s="64"/>
      <c r="AP577" s="64"/>
      <c r="AQ577" s="64"/>
      <c r="AR577" s="64"/>
      <c r="AS577" s="64"/>
      <c r="AT577" s="64"/>
      <c r="AU577" s="64"/>
      <c r="AV577" s="64"/>
      <c r="AW577" s="64"/>
      <c r="AX577" s="64"/>
      <c r="AY577" s="64"/>
      <c r="AZ577" s="64"/>
      <c r="BA577" s="64"/>
      <c r="BB577" s="64"/>
      <c r="BF577" s="64"/>
      <c r="BG577" s="64"/>
      <c r="BH577" s="64"/>
      <c r="BI577" s="64"/>
      <c r="BJ577" s="64"/>
      <c r="BK577" s="64"/>
      <c r="BL577" s="64"/>
      <c r="BM577" s="68" t="s">
        <v>910</v>
      </c>
      <c r="BO577" s="64"/>
      <c r="BP577" s="64"/>
    </row>
    <row r="578" spans="1:68" hidden="1">
      <c r="A578" s="13"/>
      <c r="B578" s="1"/>
      <c r="C578" s="1"/>
      <c r="D578" s="24"/>
      <c r="E578" s="11"/>
      <c r="F578" s="11"/>
      <c r="G578" s="15"/>
      <c r="H578" s="11"/>
      <c r="I578" s="1"/>
      <c r="J578" s="1"/>
      <c r="K578" s="1"/>
      <c r="L578" s="1"/>
      <c r="M578" s="64"/>
      <c r="N578" s="64"/>
      <c r="O578" s="64"/>
      <c r="P578" s="64"/>
      <c r="Q578" s="64"/>
      <c r="R578" s="64"/>
      <c r="S578" s="64"/>
      <c r="T578" s="64"/>
      <c r="U578" s="64"/>
      <c r="V578" s="64"/>
      <c r="W578" s="64"/>
      <c r="X578" s="64"/>
      <c r="Y578" s="64"/>
      <c r="Z578" s="64"/>
      <c r="AA578" s="64"/>
      <c r="AB578" s="64"/>
      <c r="AC578" s="64"/>
      <c r="AD578" s="64"/>
      <c r="AE578" s="64"/>
      <c r="AF578" s="64"/>
      <c r="AG578" s="64"/>
      <c r="AH578" s="64"/>
      <c r="AI578" s="64"/>
      <c r="AJ578" s="64"/>
      <c r="AK578" s="64"/>
      <c r="AL578" s="64"/>
      <c r="AM578" s="64"/>
      <c r="AN578" s="64"/>
      <c r="AO578" s="64"/>
      <c r="AP578" s="64"/>
      <c r="AQ578" s="64"/>
      <c r="AR578" s="64"/>
      <c r="AS578" s="64"/>
      <c r="AT578" s="64"/>
      <c r="AU578" s="64"/>
      <c r="AV578" s="64"/>
      <c r="AW578" s="64"/>
      <c r="AX578" s="64"/>
      <c r="AY578" s="64"/>
      <c r="AZ578" s="64"/>
      <c r="BA578" s="64"/>
      <c r="BB578" s="64"/>
      <c r="BF578" s="64"/>
      <c r="BG578" s="64"/>
      <c r="BH578" s="64"/>
      <c r="BI578" s="64"/>
      <c r="BJ578" s="64"/>
      <c r="BK578" s="64"/>
      <c r="BL578" s="64"/>
      <c r="BM578" s="68" t="s">
        <v>911</v>
      </c>
      <c r="BO578" s="64"/>
      <c r="BP578" s="64"/>
    </row>
    <row r="579" spans="1:68" hidden="1">
      <c r="A579" s="13"/>
      <c r="B579" s="1"/>
      <c r="C579" s="1"/>
      <c r="D579" s="24"/>
      <c r="E579" s="11"/>
      <c r="F579" s="11"/>
      <c r="G579" s="15"/>
      <c r="H579" s="11"/>
      <c r="I579" s="1"/>
      <c r="J579" s="1"/>
      <c r="K579" s="1"/>
      <c r="L579" s="1"/>
      <c r="M579" s="64"/>
      <c r="N579" s="64"/>
      <c r="O579" s="64"/>
      <c r="P579" s="64"/>
      <c r="Q579" s="64"/>
      <c r="R579" s="64"/>
      <c r="S579" s="64"/>
      <c r="T579" s="64"/>
      <c r="U579" s="64"/>
      <c r="V579" s="64"/>
      <c r="W579" s="64"/>
      <c r="X579" s="64"/>
      <c r="Y579" s="64"/>
      <c r="Z579" s="64"/>
      <c r="AA579" s="64"/>
      <c r="AB579" s="64"/>
      <c r="AC579" s="64"/>
      <c r="AD579" s="64"/>
      <c r="AE579" s="64"/>
      <c r="AF579" s="64"/>
      <c r="AG579" s="64"/>
      <c r="AH579" s="64"/>
      <c r="AI579" s="64"/>
      <c r="AJ579" s="64"/>
      <c r="AK579" s="64"/>
      <c r="AL579" s="64"/>
      <c r="AM579" s="64"/>
      <c r="AN579" s="64"/>
      <c r="AO579" s="64"/>
      <c r="AP579" s="64"/>
      <c r="AQ579" s="64"/>
      <c r="AR579" s="64"/>
      <c r="AS579" s="64"/>
      <c r="AT579" s="64"/>
      <c r="AU579" s="64"/>
      <c r="AV579" s="64"/>
      <c r="AW579" s="64"/>
      <c r="AX579" s="64"/>
      <c r="AY579" s="64"/>
      <c r="AZ579" s="64"/>
      <c r="BA579" s="64"/>
      <c r="BB579" s="64"/>
      <c r="BF579" s="64"/>
      <c r="BG579" s="64"/>
      <c r="BH579" s="64"/>
      <c r="BI579" s="64"/>
      <c r="BJ579" s="64"/>
      <c r="BK579" s="64"/>
      <c r="BL579" s="64"/>
      <c r="BM579" s="68" t="s">
        <v>912</v>
      </c>
      <c r="BO579" s="64"/>
      <c r="BP579" s="64"/>
    </row>
    <row r="580" spans="1:68" hidden="1">
      <c r="A580" s="13"/>
      <c r="B580" s="1"/>
      <c r="C580" s="1"/>
      <c r="D580" s="24"/>
      <c r="E580" s="11"/>
      <c r="F580" s="11"/>
      <c r="G580" s="15"/>
      <c r="H580" s="11"/>
      <c r="I580" s="1"/>
      <c r="J580" s="1"/>
      <c r="K580" s="1"/>
      <c r="L580" s="1"/>
      <c r="M580" s="64"/>
      <c r="N580" s="64"/>
      <c r="O580" s="64"/>
      <c r="P580" s="64"/>
      <c r="Q580" s="64"/>
      <c r="R580" s="64"/>
      <c r="S580" s="64"/>
      <c r="T580" s="64"/>
      <c r="U580" s="64"/>
      <c r="V580" s="64"/>
      <c r="W580" s="64"/>
      <c r="X580" s="64"/>
      <c r="Y580" s="64"/>
      <c r="Z580" s="64"/>
      <c r="AA580" s="64"/>
      <c r="AB580" s="64"/>
      <c r="AC580" s="64"/>
      <c r="AD580" s="64"/>
      <c r="AE580" s="64"/>
      <c r="AF580" s="64"/>
      <c r="AG580" s="64"/>
      <c r="AH580" s="64"/>
      <c r="AI580" s="64"/>
      <c r="AJ580" s="64"/>
      <c r="AK580" s="64"/>
      <c r="AL580" s="64"/>
      <c r="AM580" s="64"/>
      <c r="AN580" s="64"/>
      <c r="AO580" s="64"/>
      <c r="AP580" s="64"/>
      <c r="AQ580" s="64"/>
      <c r="AR580" s="64"/>
      <c r="AS580" s="64"/>
      <c r="AT580" s="64"/>
      <c r="AU580" s="64"/>
      <c r="AV580" s="64"/>
      <c r="AW580" s="64"/>
      <c r="AX580" s="64"/>
      <c r="AY580" s="64"/>
      <c r="AZ580" s="64"/>
      <c r="BA580" s="64"/>
      <c r="BB580" s="64"/>
      <c r="BF580" s="64"/>
      <c r="BG580" s="64"/>
      <c r="BH580" s="64"/>
      <c r="BI580" s="64"/>
      <c r="BJ580" s="64"/>
      <c r="BK580" s="64"/>
      <c r="BL580" s="64"/>
      <c r="BM580" s="68" t="s">
        <v>913</v>
      </c>
      <c r="BO580" s="64"/>
      <c r="BP580" s="64"/>
    </row>
    <row r="581" spans="1:68" hidden="1">
      <c r="A581" s="13"/>
      <c r="B581" s="1"/>
      <c r="C581" s="1"/>
      <c r="D581" s="24"/>
      <c r="E581" s="11"/>
      <c r="F581" s="11"/>
      <c r="G581" s="15"/>
      <c r="H581" s="11"/>
      <c r="I581" s="1"/>
      <c r="J581" s="1"/>
      <c r="K581" s="1"/>
      <c r="L581" s="1"/>
      <c r="M581" s="64"/>
      <c r="N581" s="64"/>
      <c r="O581" s="64"/>
      <c r="P581" s="64"/>
      <c r="Q581" s="64"/>
      <c r="R581" s="64"/>
      <c r="S581" s="64"/>
      <c r="T581" s="64"/>
      <c r="U581" s="64"/>
      <c r="V581" s="64"/>
      <c r="W581" s="64"/>
      <c r="X581" s="64"/>
      <c r="Y581" s="64"/>
      <c r="Z581" s="64"/>
      <c r="AA581" s="64"/>
      <c r="AB581" s="64"/>
      <c r="AC581" s="64"/>
      <c r="AD581" s="64"/>
      <c r="AE581" s="64"/>
      <c r="AF581" s="64"/>
      <c r="AG581" s="64"/>
      <c r="AH581" s="64"/>
      <c r="AI581" s="64"/>
      <c r="AJ581" s="64"/>
      <c r="AK581" s="64"/>
      <c r="AL581" s="64"/>
      <c r="AM581" s="64"/>
      <c r="AN581" s="64"/>
      <c r="AO581" s="64"/>
      <c r="AP581" s="64"/>
      <c r="AQ581" s="64"/>
      <c r="AR581" s="64"/>
      <c r="AS581" s="64"/>
      <c r="AT581" s="64"/>
      <c r="AU581" s="64"/>
      <c r="AV581" s="64"/>
      <c r="AW581" s="64"/>
      <c r="AX581" s="64"/>
      <c r="AY581" s="64"/>
      <c r="AZ581" s="64"/>
      <c r="BA581" s="64"/>
      <c r="BB581" s="64"/>
      <c r="BF581" s="64"/>
      <c r="BG581" s="64"/>
      <c r="BH581" s="64"/>
      <c r="BI581" s="64"/>
      <c r="BJ581" s="64"/>
      <c r="BK581" s="64"/>
      <c r="BL581" s="64"/>
      <c r="BM581" s="68" t="s">
        <v>914</v>
      </c>
      <c r="BO581" s="64"/>
      <c r="BP581" s="64"/>
    </row>
    <row r="582" spans="1:68" hidden="1">
      <c r="A582" s="13"/>
      <c r="B582" s="1"/>
      <c r="C582" s="1"/>
      <c r="D582" s="24"/>
      <c r="E582" s="11"/>
      <c r="F582" s="11"/>
      <c r="G582" s="15"/>
      <c r="H582" s="11"/>
      <c r="I582" s="1"/>
      <c r="J582" s="1"/>
      <c r="K582" s="1"/>
      <c r="L582" s="1"/>
      <c r="M582" s="64"/>
      <c r="N582" s="64"/>
      <c r="O582" s="64"/>
      <c r="P582" s="64"/>
      <c r="Q582" s="64"/>
      <c r="R582" s="64"/>
      <c r="S582" s="64"/>
      <c r="T582" s="64"/>
      <c r="U582" s="64"/>
      <c r="V582" s="64"/>
      <c r="W582" s="64"/>
      <c r="X582" s="64"/>
      <c r="Y582" s="64"/>
      <c r="Z582" s="64"/>
      <c r="AA582" s="64"/>
      <c r="AB582" s="64"/>
      <c r="AC582" s="64"/>
      <c r="AD582" s="64"/>
      <c r="AE582" s="64"/>
      <c r="AF582" s="64"/>
      <c r="AG582" s="64"/>
      <c r="AH582" s="64"/>
      <c r="AI582" s="64"/>
      <c r="AJ582" s="64"/>
      <c r="AK582" s="64"/>
      <c r="AL582" s="64"/>
      <c r="AM582" s="64"/>
      <c r="AN582" s="64"/>
      <c r="AO582" s="64"/>
      <c r="AP582" s="64"/>
      <c r="AQ582" s="64"/>
      <c r="AR582" s="64"/>
      <c r="AS582" s="64"/>
      <c r="AT582" s="64"/>
      <c r="AU582" s="64"/>
      <c r="AV582" s="64"/>
      <c r="AW582" s="64"/>
      <c r="AX582" s="64"/>
      <c r="AY582" s="64"/>
      <c r="AZ582" s="64"/>
      <c r="BA582" s="64"/>
      <c r="BB582" s="64"/>
      <c r="BF582" s="64"/>
      <c r="BG582" s="64"/>
      <c r="BH582" s="64"/>
      <c r="BI582" s="64"/>
      <c r="BJ582" s="64"/>
      <c r="BK582" s="64"/>
      <c r="BL582" s="64"/>
      <c r="BM582" s="68" t="s">
        <v>915</v>
      </c>
      <c r="BO582" s="64"/>
      <c r="BP582" s="64"/>
    </row>
    <row r="583" spans="1:68" hidden="1">
      <c r="A583" s="13"/>
      <c r="B583" s="1"/>
      <c r="C583" s="1"/>
      <c r="D583" s="24"/>
      <c r="E583" s="11"/>
      <c r="F583" s="11"/>
      <c r="G583" s="15"/>
      <c r="H583" s="11"/>
      <c r="I583" s="1"/>
      <c r="J583" s="1"/>
      <c r="K583" s="1"/>
      <c r="L583" s="1"/>
      <c r="M583" s="64"/>
      <c r="N583" s="64"/>
      <c r="O583" s="64"/>
      <c r="P583" s="64"/>
      <c r="Q583" s="64"/>
      <c r="R583" s="64"/>
      <c r="S583" s="64"/>
      <c r="T583" s="64"/>
      <c r="U583" s="64"/>
      <c r="V583" s="64"/>
      <c r="W583" s="64"/>
      <c r="X583" s="64"/>
      <c r="Y583" s="64"/>
      <c r="Z583" s="64"/>
      <c r="AA583" s="64"/>
      <c r="AB583" s="64"/>
      <c r="AC583" s="64"/>
      <c r="AD583" s="64"/>
      <c r="AE583" s="64"/>
      <c r="AF583" s="64"/>
      <c r="AG583" s="64"/>
      <c r="AH583" s="64"/>
      <c r="AI583" s="64"/>
      <c r="AJ583" s="64"/>
      <c r="AK583" s="64"/>
      <c r="AL583" s="64"/>
      <c r="AM583" s="64"/>
      <c r="AN583" s="64"/>
      <c r="AO583" s="64"/>
      <c r="AP583" s="64"/>
      <c r="AQ583" s="64"/>
      <c r="AR583" s="64"/>
      <c r="AS583" s="64"/>
      <c r="AT583" s="64"/>
      <c r="AU583" s="64"/>
      <c r="AV583" s="64"/>
      <c r="AW583" s="64"/>
      <c r="AX583" s="64"/>
      <c r="AY583" s="64"/>
      <c r="AZ583" s="64"/>
      <c r="BA583" s="64"/>
      <c r="BB583" s="64"/>
      <c r="BF583" s="64"/>
      <c r="BG583" s="64"/>
      <c r="BH583" s="64"/>
      <c r="BI583" s="64"/>
      <c r="BJ583" s="64"/>
      <c r="BK583" s="64"/>
      <c r="BL583" s="64"/>
      <c r="BM583" s="68" t="s">
        <v>916</v>
      </c>
      <c r="BO583" s="64"/>
      <c r="BP583" s="64"/>
    </row>
    <row r="584" spans="1:68" hidden="1">
      <c r="A584" s="13"/>
      <c r="B584" s="1"/>
      <c r="C584" s="1"/>
      <c r="D584" s="24"/>
      <c r="E584" s="11"/>
      <c r="F584" s="11"/>
      <c r="G584" s="15"/>
      <c r="H584" s="11"/>
      <c r="I584" s="1"/>
      <c r="J584" s="1"/>
      <c r="K584" s="1"/>
      <c r="L584" s="1"/>
      <c r="M584" s="64"/>
      <c r="N584" s="64"/>
      <c r="O584" s="64"/>
      <c r="P584" s="64"/>
      <c r="Q584" s="64"/>
      <c r="R584" s="64"/>
      <c r="S584" s="64"/>
      <c r="T584" s="64"/>
      <c r="U584" s="64"/>
      <c r="V584" s="64"/>
      <c r="W584" s="64"/>
      <c r="X584" s="64"/>
      <c r="Y584" s="64"/>
      <c r="Z584" s="64"/>
      <c r="AA584" s="64"/>
      <c r="AB584" s="64"/>
      <c r="AC584" s="64"/>
      <c r="AD584" s="64"/>
      <c r="AE584" s="64"/>
      <c r="AF584" s="64"/>
      <c r="AG584" s="64"/>
      <c r="AH584" s="64"/>
      <c r="AI584" s="64"/>
      <c r="AJ584" s="64"/>
      <c r="AK584" s="64"/>
      <c r="AL584" s="64"/>
      <c r="AM584" s="64"/>
      <c r="AN584" s="64"/>
      <c r="AO584" s="64"/>
      <c r="AP584" s="64"/>
      <c r="AQ584" s="64"/>
      <c r="AR584" s="64"/>
      <c r="AS584" s="64"/>
      <c r="AT584" s="64"/>
      <c r="AU584" s="64"/>
      <c r="AV584" s="64"/>
      <c r="AW584" s="64"/>
      <c r="AX584" s="64"/>
      <c r="AY584" s="64"/>
      <c r="AZ584" s="64"/>
      <c r="BA584" s="64"/>
      <c r="BB584" s="64"/>
      <c r="BF584" s="64"/>
      <c r="BG584" s="64"/>
      <c r="BH584" s="64"/>
      <c r="BI584" s="64"/>
      <c r="BJ584" s="64"/>
      <c r="BK584" s="64"/>
      <c r="BL584" s="64"/>
      <c r="BM584" s="68" t="s">
        <v>917</v>
      </c>
      <c r="BO584" s="64"/>
      <c r="BP584" s="64"/>
    </row>
    <row r="585" spans="1:68" hidden="1">
      <c r="A585" s="13"/>
      <c r="B585" s="1"/>
      <c r="C585" s="1"/>
      <c r="D585" s="24"/>
      <c r="E585" s="11"/>
      <c r="F585" s="11"/>
      <c r="G585" s="15"/>
      <c r="H585" s="11"/>
      <c r="I585" s="1"/>
      <c r="J585" s="1"/>
      <c r="K585" s="1"/>
      <c r="L585" s="1"/>
      <c r="M585" s="64"/>
      <c r="N585" s="64"/>
      <c r="O585" s="64"/>
      <c r="P585" s="64"/>
      <c r="Q585" s="64"/>
      <c r="R585" s="64"/>
      <c r="S585" s="64"/>
      <c r="T585" s="64"/>
      <c r="U585" s="64"/>
      <c r="V585" s="64"/>
      <c r="W585" s="64"/>
      <c r="X585" s="64"/>
      <c r="Y585" s="64"/>
      <c r="Z585" s="64"/>
      <c r="AA585" s="64"/>
      <c r="AB585" s="64"/>
      <c r="AC585" s="64"/>
      <c r="AD585" s="64"/>
      <c r="AE585" s="64"/>
      <c r="AF585" s="64"/>
      <c r="AG585" s="64"/>
      <c r="AH585" s="64"/>
      <c r="AI585" s="64"/>
      <c r="AJ585" s="64"/>
      <c r="AK585" s="64"/>
      <c r="AL585" s="64"/>
      <c r="AM585" s="64"/>
      <c r="AN585" s="64"/>
      <c r="AO585" s="64"/>
      <c r="AP585" s="64"/>
      <c r="AQ585" s="64"/>
      <c r="AR585" s="64"/>
      <c r="AS585" s="64"/>
      <c r="AT585" s="64"/>
      <c r="AU585" s="64"/>
      <c r="AV585" s="64"/>
      <c r="AW585" s="64"/>
      <c r="AX585" s="64"/>
      <c r="AY585" s="64"/>
      <c r="AZ585" s="64"/>
      <c r="BA585" s="64"/>
      <c r="BB585" s="64"/>
      <c r="BF585" s="64"/>
      <c r="BG585" s="64"/>
      <c r="BH585" s="64"/>
      <c r="BI585" s="64"/>
      <c r="BJ585" s="64"/>
      <c r="BK585" s="64"/>
      <c r="BL585" s="64"/>
      <c r="BM585" s="68" t="s">
        <v>918</v>
      </c>
      <c r="BO585" s="64"/>
      <c r="BP585" s="64"/>
    </row>
    <row r="586" spans="1:68" hidden="1">
      <c r="A586" s="13"/>
      <c r="B586" s="1"/>
      <c r="C586" s="1"/>
      <c r="D586" s="24"/>
      <c r="E586" s="11"/>
      <c r="F586" s="11"/>
      <c r="G586" s="15"/>
      <c r="H586" s="11"/>
      <c r="I586" s="1"/>
      <c r="J586" s="1"/>
      <c r="K586" s="1"/>
      <c r="L586" s="1"/>
      <c r="M586" s="64"/>
      <c r="N586" s="64"/>
      <c r="O586" s="64"/>
      <c r="P586" s="64"/>
      <c r="Q586" s="64"/>
      <c r="R586" s="64"/>
      <c r="S586" s="64"/>
      <c r="T586" s="64"/>
      <c r="U586" s="64"/>
      <c r="V586" s="64"/>
      <c r="W586" s="64"/>
      <c r="X586" s="64"/>
      <c r="Y586" s="64"/>
      <c r="Z586" s="64"/>
      <c r="AA586" s="64"/>
      <c r="AB586" s="64"/>
      <c r="AC586" s="64"/>
      <c r="AD586" s="64"/>
      <c r="AE586" s="64"/>
      <c r="AF586" s="64"/>
      <c r="AG586" s="64"/>
      <c r="AH586" s="64"/>
      <c r="AI586" s="64"/>
      <c r="AJ586" s="64"/>
      <c r="AK586" s="64"/>
      <c r="AL586" s="64"/>
      <c r="AM586" s="64"/>
      <c r="AN586" s="64"/>
      <c r="AO586" s="64"/>
      <c r="AP586" s="64"/>
      <c r="AQ586" s="64"/>
      <c r="AR586" s="64"/>
      <c r="AS586" s="64"/>
      <c r="AT586" s="64"/>
      <c r="AU586" s="64"/>
      <c r="AV586" s="64"/>
      <c r="AW586" s="64"/>
      <c r="AX586" s="64"/>
      <c r="AY586" s="64"/>
      <c r="AZ586" s="64"/>
      <c r="BA586" s="64"/>
      <c r="BB586" s="64"/>
      <c r="BF586" s="64"/>
      <c r="BG586" s="64"/>
      <c r="BH586" s="64"/>
      <c r="BI586" s="64"/>
      <c r="BJ586" s="64"/>
      <c r="BK586" s="64"/>
      <c r="BL586" s="64"/>
      <c r="BM586" s="68" t="s">
        <v>919</v>
      </c>
      <c r="BO586" s="64"/>
      <c r="BP586" s="64"/>
    </row>
    <row r="587" spans="1:68" hidden="1">
      <c r="A587" s="13"/>
      <c r="B587" s="1"/>
      <c r="C587" s="1"/>
      <c r="D587" s="24"/>
      <c r="E587" s="11"/>
      <c r="F587" s="11"/>
      <c r="G587" s="15"/>
      <c r="H587" s="11"/>
      <c r="I587" s="1"/>
      <c r="J587" s="1"/>
      <c r="K587" s="1"/>
      <c r="L587" s="1"/>
      <c r="M587" s="64"/>
      <c r="N587" s="64"/>
      <c r="O587" s="64"/>
      <c r="P587" s="64"/>
      <c r="Q587" s="64"/>
      <c r="R587" s="64"/>
      <c r="S587" s="64"/>
      <c r="T587" s="64"/>
      <c r="U587" s="64"/>
      <c r="V587" s="64"/>
      <c r="W587" s="64"/>
      <c r="X587" s="64"/>
      <c r="Y587" s="64"/>
      <c r="Z587" s="64"/>
      <c r="AA587" s="64"/>
      <c r="AB587" s="64"/>
      <c r="AC587" s="64"/>
      <c r="AD587" s="64"/>
      <c r="AE587" s="64"/>
      <c r="AF587" s="64"/>
      <c r="AG587" s="64"/>
      <c r="AH587" s="64"/>
      <c r="AI587" s="64"/>
      <c r="AJ587" s="64"/>
      <c r="AK587" s="64"/>
      <c r="AL587" s="64"/>
      <c r="AM587" s="64"/>
      <c r="AN587" s="64"/>
      <c r="AO587" s="64"/>
      <c r="AP587" s="64"/>
      <c r="AQ587" s="64"/>
      <c r="AR587" s="64"/>
      <c r="AS587" s="64"/>
      <c r="AT587" s="64"/>
      <c r="AU587" s="64"/>
      <c r="AV587" s="64"/>
      <c r="AW587" s="64"/>
      <c r="AX587" s="64"/>
      <c r="AY587" s="64"/>
      <c r="AZ587" s="64"/>
      <c r="BA587" s="64"/>
      <c r="BB587" s="64"/>
      <c r="BF587" s="64"/>
      <c r="BG587" s="64"/>
      <c r="BH587" s="64"/>
      <c r="BI587" s="64"/>
      <c r="BJ587" s="64"/>
      <c r="BK587" s="64"/>
      <c r="BL587" s="64"/>
      <c r="BM587" s="68" t="s">
        <v>920</v>
      </c>
      <c r="BO587" s="64"/>
      <c r="BP587" s="64"/>
    </row>
    <row r="588" spans="1:68" hidden="1">
      <c r="A588" s="13"/>
      <c r="B588" s="1"/>
      <c r="C588" s="1"/>
      <c r="D588" s="24"/>
      <c r="E588" s="11"/>
      <c r="F588" s="11"/>
      <c r="G588" s="15"/>
      <c r="H588" s="11"/>
      <c r="I588" s="1"/>
      <c r="J588" s="1"/>
      <c r="K588" s="1"/>
      <c r="L588" s="1"/>
      <c r="M588" s="64"/>
      <c r="N588" s="64"/>
      <c r="O588" s="64"/>
      <c r="P588" s="64"/>
      <c r="Q588" s="64"/>
      <c r="R588" s="64"/>
      <c r="S588" s="64"/>
      <c r="T588" s="64"/>
      <c r="U588" s="64"/>
      <c r="V588" s="64"/>
      <c r="W588" s="64"/>
      <c r="X588" s="64"/>
      <c r="Y588" s="64"/>
      <c r="Z588" s="64"/>
      <c r="AA588" s="64"/>
      <c r="AB588" s="64"/>
      <c r="AC588" s="64"/>
      <c r="AD588" s="64"/>
      <c r="AE588" s="64"/>
      <c r="AF588" s="64"/>
      <c r="AG588" s="64"/>
      <c r="AH588" s="64"/>
      <c r="AI588" s="64"/>
      <c r="AJ588" s="64"/>
      <c r="AK588" s="64"/>
      <c r="AL588" s="64"/>
      <c r="AM588" s="64"/>
      <c r="AN588" s="64"/>
      <c r="AO588" s="64"/>
      <c r="AP588" s="64"/>
      <c r="AQ588" s="64"/>
      <c r="AR588" s="64"/>
      <c r="AS588" s="64"/>
      <c r="AT588" s="64"/>
      <c r="AU588" s="64"/>
      <c r="AV588" s="64"/>
      <c r="AW588" s="64"/>
      <c r="AX588" s="64"/>
      <c r="AY588" s="64"/>
      <c r="AZ588" s="64"/>
      <c r="BA588" s="64"/>
      <c r="BB588" s="64"/>
      <c r="BF588" s="64"/>
      <c r="BG588" s="64"/>
      <c r="BH588" s="64"/>
      <c r="BI588" s="64"/>
      <c r="BJ588" s="64"/>
      <c r="BK588" s="64"/>
      <c r="BL588" s="64"/>
      <c r="BM588" s="68" t="s">
        <v>921</v>
      </c>
      <c r="BO588" s="64"/>
      <c r="BP588" s="64"/>
    </row>
    <row r="589" spans="1:68" hidden="1">
      <c r="A589" s="13"/>
      <c r="B589" s="1"/>
      <c r="C589" s="1"/>
      <c r="D589" s="24"/>
      <c r="E589" s="11"/>
      <c r="F589" s="11"/>
      <c r="G589" s="15"/>
      <c r="H589" s="11"/>
      <c r="I589" s="1"/>
      <c r="J589" s="1"/>
      <c r="K589" s="1"/>
      <c r="L589" s="1"/>
      <c r="M589" s="64"/>
      <c r="N589" s="64"/>
      <c r="O589" s="64"/>
      <c r="P589" s="64"/>
      <c r="Q589" s="64"/>
      <c r="R589" s="64"/>
      <c r="S589" s="64"/>
      <c r="T589" s="64"/>
      <c r="U589" s="64"/>
      <c r="V589" s="64"/>
      <c r="W589" s="64"/>
      <c r="X589" s="64"/>
      <c r="Y589" s="64"/>
      <c r="Z589" s="64"/>
      <c r="AA589" s="64"/>
      <c r="AB589" s="64"/>
      <c r="AC589" s="64"/>
      <c r="AD589" s="64"/>
      <c r="AE589" s="64"/>
      <c r="AF589" s="64"/>
      <c r="AG589" s="64"/>
      <c r="AH589" s="64"/>
      <c r="AI589" s="64"/>
      <c r="AJ589" s="64"/>
      <c r="AK589" s="64"/>
      <c r="AL589" s="64"/>
      <c r="AM589" s="64"/>
      <c r="AN589" s="64"/>
      <c r="AO589" s="64"/>
      <c r="AP589" s="64"/>
      <c r="AQ589" s="64"/>
      <c r="AR589" s="64"/>
      <c r="AS589" s="64"/>
      <c r="AT589" s="64"/>
      <c r="AU589" s="64"/>
      <c r="AV589" s="64"/>
      <c r="AW589" s="64"/>
      <c r="AX589" s="64"/>
      <c r="AY589" s="64"/>
      <c r="AZ589" s="64"/>
      <c r="BA589" s="64"/>
      <c r="BB589" s="64"/>
      <c r="BF589" s="64"/>
      <c r="BG589" s="64"/>
      <c r="BH589" s="64"/>
      <c r="BI589" s="64"/>
      <c r="BJ589" s="64"/>
      <c r="BK589" s="64"/>
      <c r="BL589" s="64"/>
      <c r="BM589" s="68" t="s">
        <v>922</v>
      </c>
      <c r="BO589" s="64"/>
      <c r="BP589" s="64"/>
    </row>
    <row r="590" spans="1:68" hidden="1">
      <c r="A590" s="13"/>
      <c r="B590" s="1"/>
      <c r="C590" s="1"/>
      <c r="D590" s="24"/>
      <c r="E590" s="11"/>
      <c r="F590" s="11"/>
      <c r="G590" s="15"/>
      <c r="H590" s="11"/>
      <c r="I590" s="1"/>
      <c r="J590" s="1"/>
      <c r="K590" s="1"/>
      <c r="L590" s="1"/>
      <c r="M590" s="64"/>
      <c r="N590" s="64"/>
      <c r="O590" s="64"/>
      <c r="P590" s="64"/>
      <c r="Q590" s="64"/>
      <c r="R590" s="64"/>
      <c r="S590" s="64"/>
      <c r="T590" s="64"/>
      <c r="U590" s="64"/>
      <c r="V590" s="64"/>
      <c r="W590" s="64"/>
      <c r="X590" s="64"/>
      <c r="Y590" s="64"/>
      <c r="Z590" s="64"/>
      <c r="AA590" s="64"/>
      <c r="AB590" s="64"/>
      <c r="AC590" s="64"/>
      <c r="AD590" s="64"/>
      <c r="AE590" s="64"/>
      <c r="AF590" s="64"/>
      <c r="AG590" s="64"/>
      <c r="AH590" s="64"/>
      <c r="AI590" s="64"/>
      <c r="AJ590" s="64"/>
      <c r="AK590" s="64"/>
      <c r="AL590" s="64"/>
      <c r="AM590" s="64"/>
      <c r="AN590" s="64"/>
      <c r="AO590" s="64"/>
      <c r="AP590" s="64"/>
      <c r="AQ590" s="64"/>
      <c r="AR590" s="64"/>
      <c r="AS590" s="64"/>
      <c r="AT590" s="64"/>
      <c r="AU590" s="64"/>
      <c r="AV590" s="64"/>
      <c r="AW590" s="64"/>
      <c r="AX590" s="64"/>
      <c r="AY590" s="64"/>
      <c r="AZ590" s="64"/>
      <c r="BA590" s="64"/>
      <c r="BB590" s="64"/>
      <c r="BF590" s="64"/>
      <c r="BG590" s="64"/>
      <c r="BH590" s="64"/>
      <c r="BI590" s="64"/>
      <c r="BJ590" s="64"/>
      <c r="BK590" s="64"/>
      <c r="BL590" s="64"/>
      <c r="BM590" s="68" t="s">
        <v>923</v>
      </c>
      <c r="BO590" s="64"/>
      <c r="BP590" s="64"/>
    </row>
    <row r="591" spans="1:68" hidden="1">
      <c r="A591" s="13"/>
      <c r="B591" s="1"/>
      <c r="C591" s="1"/>
      <c r="D591" s="24"/>
      <c r="E591" s="11"/>
      <c r="F591" s="11"/>
      <c r="G591" s="15"/>
      <c r="H591" s="11"/>
      <c r="I591" s="1"/>
      <c r="J591" s="1"/>
      <c r="K591" s="1"/>
      <c r="L591" s="1"/>
      <c r="M591" s="64"/>
      <c r="N591" s="64"/>
      <c r="O591" s="64"/>
      <c r="P591" s="64"/>
      <c r="Q591" s="64"/>
      <c r="R591" s="64"/>
      <c r="S591" s="64"/>
      <c r="T591" s="64"/>
      <c r="U591" s="64"/>
      <c r="V591" s="64"/>
      <c r="W591" s="64"/>
      <c r="X591" s="64"/>
      <c r="Y591" s="64"/>
      <c r="Z591" s="64"/>
      <c r="AA591" s="64"/>
      <c r="AB591" s="64"/>
      <c r="AC591" s="64"/>
      <c r="AD591" s="64"/>
      <c r="AE591" s="64"/>
      <c r="AF591" s="64"/>
      <c r="AG591" s="64"/>
      <c r="AH591" s="64"/>
      <c r="AI591" s="64"/>
      <c r="AJ591" s="64"/>
      <c r="AK591" s="64"/>
      <c r="AL591" s="64"/>
      <c r="AM591" s="64"/>
      <c r="AN591" s="64"/>
      <c r="AO591" s="64"/>
      <c r="AP591" s="64"/>
      <c r="AQ591" s="64"/>
      <c r="AR591" s="64"/>
      <c r="AS591" s="64"/>
      <c r="AT591" s="64"/>
      <c r="AU591" s="64"/>
      <c r="AV591" s="64"/>
      <c r="AW591" s="64"/>
      <c r="AX591" s="64"/>
      <c r="AY591" s="64"/>
      <c r="AZ591" s="64"/>
      <c r="BA591" s="64"/>
      <c r="BB591" s="64"/>
      <c r="BF591" s="64"/>
      <c r="BG591" s="64"/>
      <c r="BH591" s="64"/>
      <c r="BI591" s="64"/>
      <c r="BJ591" s="64"/>
      <c r="BK591" s="64"/>
      <c r="BL591" s="64"/>
      <c r="BM591" s="68" t="s">
        <v>924</v>
      </c>
      <c r="BO591" s="64"/>
      <c r="BP591" s="64"/>
    </row>
    <row r="592" spans="1:68" hidden="1">
      <c r="A592" s="13"/>
      <c r="B592" s="1"/>
      <c r="C592" s="1"/>
      <c r="D592" s="24"/>
      <c r="E592" s="11"/>
      <c r="F592" s="11"/>
      <c r="G592" s="15"/>
      <c r="H592" s="11"/>
      <c r="I592" s="1"/>
      <c r="J592" s="1"/>
      <c r="K592" s="1"/>
      <c r="L592" s="1"/>
      <c r="M592" s="64"/>
      <c r="N592" s="64"/>
      <c r="O592" s="64"/>
      <c r="P592" s="64"/>
      <c r="Q592" s="64"/>
      <c r="R592" s="64"/>
      <c r="S592" s="64"/>
      <c r="T592" s="64"/>
      <c r="U592" s="64"/>
      <c r="V592" s="64"/>
      <c r="W592" s="64"/>
      <c r="X592" s="64"/>
      <c r="Y592" s="64"/>
      <c r="Z592" s="64"/>
      <c r="AA592" s="64"/>
      <c r="AB592" s="64"/>
      <c r="AC592" s="64"/>
      <c r="AD592" s="64"/>
      <c r="AE592" s="64"/>
      <c r="AF592" s="64"/>
      <c r="AG592" s="64"/>
      <c r="AH592" s="64"/>
      <c r="AI592" s="64"/>
      <c r="AJ592" s="64"/>
      <c r="AK592" s="64"/>
      <c r="AL592" s="64"/>
      <c r="AM592" s="64"/>
      <c r="AN592" s="64"/>
      <c r="AO592" s="64"/>
      <c r="AP592" s="64"/>
      <c r="AQ592" s="64"/>
      <c r="AR592" s="64"/>
      <c r="AS592" s="64"/>
      <c r="AT592" s="64"/>
      <c r="AU592" s="64"/>
      <c r="AV592" s="64"/>
      <c r="AW592" s="64"/>
      <c r="AX592" s="64"/>
      <c r="AY592" s="64"/>
      <c r="AZ592" s="64"/>
      <c r="BA592" s="64"/>
      <c r="BB592" s="64"/>
      <c r="BF592" s="64"/>
      <c r="BG592" s="64"/>
      <c r="BH592" s="64"/>
      <c r="BI592" s="64"/>
      <c r="BJ592" s="64"/>
      <c r="BK592" s="64"/>
      <c r="BL592" s="64"/>
      <c r="BM592" s="68" t="s">
        <v>925</v>
      </c>
      <c r="BO592" s="64"/>
      <c r="BP592" s="64"/>
    </row>
    <row r="593" spans="1:68" hidden="1">
      <c r="A593" s="13"/>
      <c r="B593" s="1"/>
      <c r="C593" s="1"/>
      <c r="D593" s="24"/>
      <c r="E593" s="11"/>
      <c r="F593" s="11"/>
      <c r="G593" s="15"/>
      <c r="H593" s="11"/>
      <c r="I593" s="1"/>
      <c r="J593" s="1"/>
      <c r="K593" s="1"/>
      <c r="L593" s="1"/>
      <c r="M593" s="64"/>
      <c r="N593" s="64"/>
      <c r="O593" s="64"/>
      <c r="P593" s="64"/>
      <c r="Q593" s="64"/>
      <c r="R593" s="64"/>
      <c r="S593" s="64"/>
      <c r="T593" s="64"/>
      <c r="U593" s="64"/>
      <c r="V593" s="64"/>
      <c r="W593" s="64"/>
      <c r="X593" s="64"/>
      <c r="Y593" s="64"/>
      <c r="Z593" s="64"/>
      <c r="AA593" s="64"/>
      <c r="AB593" s="64"/>
      <c r="AC593" s="64"/>
      <c r="AD593" s="64"/>
      <c r="AE593" s="64"/>
      <c r="AF593" s="64"/>
      <c r="AG593" s="64"/>
      <c r="AH593" s="64"/>
      <c r="AI593" s="64"/>
      <c r="AJ593" s="64"/>
      <c r="AK593" s="64"/>
      <c r="AL593" s="64"/>
      <c r="AM593" s="64"/>
      <c r="AN593" s="64"/>
      <c r="AO593" s="64"/>
      <c r="AP593" s="64"/>
      <c r="AQ593" s="64"/>
      <c r="AR593" s="64"/>
      <c r="AS593" s="64"/>
      <c r="AT593" s="64"/>
      <c r="AU593" s="64"/>
      <c r="AV593" s="64"/>
      <c r="AW593" s="64"/>
      <c r="AX593" s="64"/>
      <c r="AY593" s="64"/>
      <c r="AZ593" s="64"/>
      <c r="BA593" s="64"/>
      <c r="BB593" s="64"/>
      <c r="BF593" s="64"/>
      <c r="BG593" s="64"/>
      <c r="BH593" s="64"/>
      <c r="BI593" s="64"/>
      <c r="BJ593" s="64"/>
      <c r="BK593" s="64"/>
      <c r="BL593" s="64"/>
      <c r="BM593" s="68" t="s">
        <v>926</v>
      </c>
      <c r="BO593" s="64"/>
      <c r="BP593" s="64"/>
    </row>
    <row r="594" spans="1:68" hidden="1">
      <c r="A594" s="13"/>
      <c r="B594" s="1"/>
      <c r="C594" s="1"/>
      <c r="D594" s="24"/>
      <c r="E594" s="11"/>
      <c r="F594" s="11"/>
      <c r="G594" s="15"/>
      <c r="H594" s="11"/>
      <c r="I594" s="1"/>
      <c r="J594" s="1"/>
      <c r="K594" s="1"/>
      <c r="L594" s="1"/>
      <c r="M594" s="64"/>
      <c r="N594" s="64"/>
      <c r="O594" s="64"/>
      <c r="P594" s="64"/>
      <c r="Q594" s="64"/>
      <c r="R594" s="64"/>
      <c r="S594" s="64"/>
      <c r="T594" s="64"/>
      <c r="U594" s="64"/>
      <c r="V594" s="64"/>
      <c r="W594" s="64"/>
      <c r="X594" s="64"/>
      <c r="Y594" s="64"/>
      <c r="Z594" s="64"/>
      <c r="AA594" s="64"/>
      <c r="AB594" s="64"/>
      <c r="AC594" s="64"/>
      <c r="AD594" s="64"/>
      <c r="AE594" s="64"/>
      <c r="AF594" s="64"/>
      <c r="AG594" s="64"/>
      <c r="AH594" s="64"/>
      <c r="AI594" s="64"/>
      <c r="AJ594" s="64"/>
      <c r="AK594" s="64"/>
      <c r="AL594" s="64"/>
      <c r="AM594" s="64"/>
      <c r="AN594" s="64"/>
      <c r="AO594" s="64"/>
      <c r="AP594" s="64"/>
      <c r="AQ594" s="64"/>
      <c r="AR594" s="64"/>
      <c r="AS594" s="64"/>
      <c r="AT594" s="64"/>
      <c r="AU594" s="64"/>
      <c r="AV594" s="64"/>
      <c r="AW594" s="64"/>
      <c r="AX594" s="64"/>
      <c r="AY594" s="64"/>
      <c r="AZ594" s="64"/>
      <c r="BA594" s="64"/>
      <c r="BB594" s="64"/>
      <c r="BF594" s="64"/>
      <c r="BG594" s="64"/>
      <c r="BH594" s="64"/>
      <c r="BI594" s="64"/>
      <c r="BJ594" s="64"/>
      <c r="BK594" s="64"/>
      <c r="BL594" s="64"/>
      <c r="BM594" s="68" t="s">
        <v>927</v>
      </c>
      <c r="BO594" s="64"/>
      <c r="BP594" s="64"/>
    </row>
    <row r="595" spans="1:68" hidden="1">
      <c r="A595" s="13"/>
      <c r="B595" s="1"/>
      <c r="C595" s="1"/>
      <c r="D595" s="24"/>
      <c r="E595" s="11"/>
      <c r="F595" s="11"/>
      <c r="G595" s="15"/>
      <c r="H595" s="11"/>
      <c r="I595" s="1"/>
      <c r="J595" s="1"/>
      <c r="K595" s="1"/>
      <c r="L595" s="1"/>
      <c r="M595" s="64"/>
      <c r="N595" s="64"/>
      <c r="O595" s="64"/>
      <c r="P595" s="64"/>
      <c r="Q595" s="64"/>
      <c r="R595" s="64"/>
      <c r="S595" s="64"/>
      <c r="T595" s="64"/>
      <c r="U595" s="64"/>
      <c r="V595" s="64"/>
      <c r="W595" s="64"/>
      <c r="X595" s="64"/>
      <c r="Y595" s="64"/>
      <c r="Z595" s="64"/>
      <c r="AA595" s="64"/>
      <c r="AB595" s="64"/>
      <c r="AC595" s="64"/>
      <c r="AD595" s="64"/>
      <c r="AE595" s="64"/>
      <c r="AF595" s="64"/>
      <c r="AG595" s="64"/>
      <c r="AH595" s="64"/>
      <c r="AI595" s="64"/>
      <c r="AJ595" s="64"/>
      <c r="AK595" s="64"/>
      <c r="AL595" s="64"/>
      <c r="AM595" s="64"/>
      <c r="AN595" s="64"/>
      <c r="AO595" s="64"/>
      <c r="AP595" s="64"/>
      <c r="AQ595" s="64"/>
      <c r="AR595" s="64"/>
      <c r="AS595" s="64"/>
      <c r="AT595" s="64"/>
      <c r="AU595" s="64"/>
      <c r="AV595" s="64"/>
      <c r="AW595" s="64"/>
      <c r="AX595" s="64"/>
      <c r="AY595" s="64"/>
      <c r="AZ595" s="64"/>
      <c r="BA595" s="64"/>
      <c r="BB595" s="64"/>
      <c r="BF595" s="64"/>
      <c r="BG595" s="64"/>
      <c r="BH595" s="64"/>
      <c r="BI595" s="64"/>
      <c r="BJ595" s="64"/>
      <c r="BK595" s="64"/>
      <c r="BL595" s="64"/>
      <c r="BM595" s="68" t="s">
        <v>928</v>
      </c>
      <c r="BO595" s="64"/>
      <c r="BP595" s="64"/>
    </row>
    <row r="596" spans="1:68" hidden="1">
      <c r="A596" s="13"/>
      <c r="B596" s="1"/>
      <c r="C596" s="1"/>
      <c r="D596" s="24"/>
      <c r="E596" s="11"/>
      <c r="F596" s="11"/>
      <c r="G596" s="15"/>
      <c r="H596" s="11"/>
      <c r="I596" s="1"/>
      <c r="J596" s="1"/>
      <c r="K596" s="1"/>
      <c r="L596" s="1"/>
      <c r="M596" s="64"/>
      <c r="N596" s="64"/>
      <c r="O596" s="64"/>
      <c r="P596" s="64"/>
      <c r="Q596" s="64"/>
      <c r="R596" s="64"/>
      <c r="S596" s="64"/>
      <c r="T596" s="64"/>
      <c r="U596" s="64"/>
      <c r="V596" s="64"/>
      <c r="W596" s="64"/>
      <c r="X596" s="64"/>
      <c r="Y596" s="64"/>
      <c r="Z596" s="64"/>
      <c r="AA596" s="64"/>
      <c r="AB596" s="64"/>
      <c r="AC596" s="64"/>
      <c r="AD596" s="64"/>
      <c r="AE596" s="64"/>
      <c r="AF596" s="64"/>
      <c r="AG596" s="64"/>
      <c r="AH596" s="64"/>
      <c r="AI596" s="64"/>
      <c r="AJ596" s="64"/>
      <c r="AK596" s="64"/>
      <c r="AL596" s="64"/>
      <c r="AM596" s="64"/>
      <c r="AN596" s="64"/>
      <c r="AO596" s="64"/>
      <c r="AP596" s="64"/>
      <c r="AQ596" s="64"/>
      <c r="AR596" s="64"/>
      <c r="AS596" s="64"/>
      <c r="AT596" s="64"/>
      <c r="AU596" s="64"/>
      <c r="AV596" s="64"/>
      <c r="AW596" s="64"/>
      <c r="AX596" s="64"/>
      <c r="AY596" s="64"/>
      <c r="AZ596" s="64"/>
      <c r="BA596" s="64"/>
      <c r="BB596" s="64"/>
      <c r="BF596" s="64"/>
      <c r="BG596" s="64"/>
      <c r="BH596" s="64"/>
      <c r="BI596" s="64"/>
      <c r="BJ596" s="64"/>
      <c r="BK596" s="64"/>
      <c r="BL596" s="64"/>
      <c r="BM596" s="68" t="s">
        <v>929</v>
      </c>
      <c r="BO596" s="64"/>
      <c r="BP596" s="64"/>
    </row>
    <row r="597" spans="1:68" hidden="1">
      <c r="A597" s="13"/>
      <c r="B597" s="1"/>
      <c r="C597" s="1"/>
      <c r="D597" s="24"/>
      <c r="E597" s="11"/>
      <c r="F597" s="11"/>
      <c r="G597" s="15"/>
      <c r="H597" s="11"/>
      <c r="I597" s="1"/>
      <c r="J597" s="1"/>
      <c r="K597" s="1"/>
      <c r="L597" s="1"/>
      <c r="M597" s="64"/>
      <c r="N597" s="64"/>
      <c r="O597" s="64"/>
      <c r="P597" s="64"/>
      <c r="Q597" s="64"/>
      <c r="R597" s="64"/>
      <c r="S597" s="64"/>
      <c r="T597" s="64"/>
      <c r="U597" s="64"/>
      <c r="V597" s="64"/>
      <c r="W597" s="64"/>
      <c r="X597" s="64"/>
      <c r="Y597" s="64"/>
      <c r="Z597" s="64"/>
      <c r="AA597" s="64"/>
      <c r="AB597" s="64"/>
      <c r="AC597" s="64"/>
      <c r="AD597" s="64"/>
      <c r="AE597" s="64"/>
      <c r="AF597" s="64"/>
      <c r="AG597" s="64"/>
      <c r="AH597" s="64"/>
      <c r="AI597" s="64"/>
      <c r="AJ597" s="64"/>
      <c r="AK597" s="64"/>
      <c r="AL597" s="64"/>
      <c r="AM597" s="64"/>
      <c r="AN597" s="64"/>
      <c r="AO597" s="64"/>
      <c r="AP597" s="64"/>
      <c r="AQ597" s="64"/>
      <c r="AR597" s="64"/>
      <c r="AS597" s="64"/>
      <c r="AT597" s="64"/>
      <c r="AU597" s="64"/>
      <c r="AV597" s="64"/>
      <c r="AW597" s="64"/>
      <c r="AX597" s="64"/>
      <c r="AY597" s="64"/>
      <c r="AZ597" s="64"/>
      <c r="BA597" s="64"/>
      <c r="BB597" s="64"/>
      <c r="BF597" s="64"/>
      <c r="BG597" s="64"/>
      <c r="BH597" s="64"/>
      <c r="BI597" s="64"/>
      <c r="BJ597" s="64"/>
      <c r="BK597" s="64"/>
      <c r="BL597" s="64"/>
      <c r="BM597" s="68" t="s">
        <v>930</v>
      </c>
      <c r="BO597" s="64"/>
      <c r="BP597" s="64"/>
    </row>
    <row r="598" spans="1:68" hidden="1">
      <c r="A598" s="13"/>
      <c r="B598" s="1"/>
      <c r="C598" s="1"/>
      <c r="D598" s="24"/>
      <c r="E598" s="11"/>
      <c r="F598" s="11"/>
      <c r="G598" s="15"/>
      <c r="H598" s="11"/>
      <c r="I598" s="1"/>
      <c r="J598" s="1"/>
      <c r="K598" s="1"/>
      <c r="L598" s="1"/>
      <c r="M598" s="64"/>
      <c r="N598" s="64"/>
      <c r="O598" s="64"/>
      <c r="P598" s="64"/>
      <c r="Q598" s="64"/>
      <c r="R598" s="64"/>
      <c r="S598" s="64"/>
      <c r="T598" s="64"/>
      <c r="U598" s="64"/>
      <c r="V598" s="64"/>
      <c r="W598" s="64"/>
      <c r="X598" s="64"/>
      <c r="Y598" s="64"/>
      <c r="Z598" s="64"/>
      <c r="AA598" s="64"/>
      <c r="AB598" s="64"/>
      <c r="AC598" s="64"/>
      <c r="AD598" s="64"/>
      <c r="AE598" s="64"/>
      <c r="AF598" s="64"/>
      <c r="AG598" s="64"/>
      <c r="AH598" s="64"/>
      <c r="AI598" s="64"/>
      <c r="AJ598" s="64"/>
      <c r="AK598" s="64"/>
      <c r="AL598" s="64"/>
      <c r="AM598" s="64"/>
      <c r="AN598" s="64"/>
      <c r="AO598" s="64"/>
      <c r="AP598" s="64"/>
      <c r="AQ598" s="64"/>
      <c r="AR598" s="64"/>
      <c r="AS598" s="64"/>
      <c r="AT598" s="64"/>
      <c r="AU598" s="64"/>
      <c r="AV598" s="64"/>
      <c r="AW598" s="64"/>
      <c r="AX598" s="64"/>
      <c r="AY598" s="64"/>
      <c r="AZ598" s="64"/>
      <c r="BA598" s="64"/>
      <c r="BB598" s="64"/>
      <c r="BF598" s="64"/>
      <c r="BG598" s="64"/>
      <c r="BH598" s="64"/>
      <c r="BI598" s="64"/>
      <c r="BJ598" s="64"/>
      <c r="BK598" s="64"/>
      <c r="BL598" s="64"/>
      <c r="BM598" s="68" t="s">
        <v>931</v>
      </c>
      <c r="BO598" s="64"/>
      <c r="BP598" s="64"/>
    </row>
    <row r="599" spans="1:68" hidden="1">
      <c r="A599" s="13"/>
      <c r="B599" s="1"/>
      <c r="C599" s="1"/>
      <c r="D599" s="24"/>
      <c r="E599" s="11"/>
      <c r="F599" s="11"/>
      <c r="G599" s="15"/>
      <c r="H599" s="11"/>
      <c r="I599" s="1"/>
      <c r="J599" s="1"/>
      <c r="K599" s="1"/>
      <c r="L599" s="1"/>
      <c r="M599" s="64"/>
      <c r="N599" s="64"/>
      <c r="O599" s="64"/>
      <c r="P599" s="64"/>
      <c r="Q599" s="64"/>
      <c r="R599" s="64"/>
      <c r="S599" s="64"/>
      <c r="T599" s="64"/>
      <c r="U599" s="64"/>
      <c r="V599" s="64"/>
      <c r="W599" s="64"/>
      <c r="X599" s="64"/>
      <c r="Y599" s="64"/>
      <c r="Z599" s="64"/>
      <c r="AA599" s="64"/>
      <c r="AB599" s="64"/>
      <c r="AC599" s="64"/>
      <c r="AD599" s="64"/>
      <c r="AE599" s="64"/>
      <c r="AF599" s="64"/>
      <c r="AG599" s="64"/>
      <c r="AH599" s="64"/>
      <c r="AI599" s="64"/>
      <c r="AJ599" s="64"/>
      <c r="AK599" s="64"/>
      <c r="AL599" s="64"/>
      <c r="AM599" s="64"/>
      <c r="AN599" s="64"/>
      <c r="AO599" s="64"/>
      <c r="AP599" s="64"/>
      <c r="AQ599" s="64"/>
      <c r="AR599" s="64"/>
      <c r="AS599" s="64"/>
      <c r="AT599" s="64"/>
      <c r="AU599" s="64"/>
      <c r="AV599" s="64"/>
      <c r="AW599" s="64"/>
      <c r="AX599" s="64"/>
      <c r="AY599" s="64"/>
      <c r="AZ599" s="64"/>
      <c r="BA599" s="64"/>
      <c r="BB599" s="64"/>
      <c r="BF599" s="64"/>
      <c r="BG599" s="64"/>
      <c r="BH599" s="64"/>
      <c r="BI599" s="64"/>
      <c r="BJ599" s="64"/>
      <c r="BK599" s="64"/>
      <c r="BL599" s="64"/>
      <c r="BM599" s="68" t="s">
        <v>932</v>
      </c>
      <c r="BO599" s="64"/>
      <c r="BP599" s="64"/>
    </row>
    <row r="600" spans="1:68" hidden="1">
      <c r="A600" s="13"/>
      <c r="B600" s="1"/>
      <c r="C600" s="1"/>
      <c r="D600" s="24"/>
      <c r="E600" s="11"/>
      <c r="F600" s="11"/>
      <c r="G600" s="15"/>
      <c r="H600" s="11"/>
      <c r="I600" s="1"/>
      <c r="J600" s="1"/>
      <c r="K600" s="1"/>
      <c r="L600" s="1"/>
      <c r="M600" s="64"/>
      <c r="N600" s="64"/>
      <c r="O600" s="64"/>
      <c r="P600" s="64"/>
      <c r="Q600" s="64"/>
      <c r="R600" s="64"/>
      <c r="S600" s="64"/>
      <c r="T600" s="64"/>
      <c r="U600" s="64"/>
      <c r="V600" s="64"/>
      <c r="W600" s="64"/>
      <c r="X600" s="64"/>
      <c r="Y600" s="64"/>
      <c r="Z600" s="64"/>
      <c r="AA600" s="64"/>
      <c r="AB600" s="64"/>
      <c r="AC600" s="64"/>
      <c r="AD600" s="64"/>
      <c r="AE600" s="64"/>
      <c r="AF600" s="64"/>
      <c r="AG600" s="64"/>
      <c r="AH600" s="64"/>
      <c r="AI600" s="64"/>
      <c r="AJ600" s="64"/>
      <c r="AK600" s="64"/>
      <c r="AL600" s="64"/>
      <c r="AM600" s="64"/>
      <c r="AN600" s="64"/>
      <c r="AO600" s="64"/>
      <c r="AP600" s="64"/>
      <c r="AQ600" s="64"/>
      <c r="AR600" s="64"/>
      <c r="AS600" s="64"/>
      <c r="AT600" s="64"/>
      <c r="AU600" s="64"/>
      <c r="AV600" s="64"/>
      <c r="AW600" s="64"/>
      <c r="AX600" s="64"/>
      <c r="AY600" s="64"/>
      <c r="AZ600" s="64"/>
      <c r="BA600" s="64"/>
      <c r="BB600" s="64"/>
      <c r="BF600" s="64"/>
      <c r="BG600" s="64"/>
      <c r="BH600" s="64"/>
      <c r="BI600" s="64"/>
      <c r="BJ600" s="64"/>
      <c r="BK600" s="64"/>
      <c r="BL600" s="64"/>
      <c r="BM600" s="68" t="s">
        <v>933</v>
      </c>
      <c r="BO600" s="64"/>
      <c r="BP600" s="64"/>
    </row>
    <row r="601" spans="1:68" hidden="1">
      <c r="A601" s="13"/>
      <c r="B601" s="1"/>
      <c r="C601" s="1"/>
      <c r="D601" s="24"/>
      <c r="E601" s="11"/>
      <c r="F601" s="11"/>
      <c r="G601" s="15"/>
      <c r="H601" s="11"/>
      <c r="I601" s="1"/>
      <c r="J601" s="1"/>
      <c r="K601" s="1"/>
      <c r="L601" s="1"/>
      <c r="M601" s="64"/>
      <c r="N601" s="64"/>
      <c r="O601" s="64"/>
      <c r="P601" s="64"/>
      <c r="Q601" s="64"/>
      <c r="R601" s="64"/>
      <c r="S601" s="64"/>
      <c r="T601" s="64"/>
      <c r="U601" s="64"/>
      <c r="V601" s="64"/>
      <c r="W601" s="64"/>
      <c r="X601" s="64"/>
      <c r="Y601" s="64"/>
      <c r="Z601" s="64"/>
      <c r="AA601" s="64"/>
      <c r="AB601" s="64"/>
      <c r="AC601" s="64"/>
      <c r="AD601" s="64"/>
      <c r="AE601" s="64"/>
      <c r="AF601" s="64"/>
      <c r="AG601" s="64"/>
      <c r="AH601" s="64"/>
      <c r="AI601" s="64"/>
      <c r="AJ601" s="64"/>
      <c r="AK601" s="64"/>
      <c r="AL601" s="64"/>
      <c r="AM601" s="64"/>
      <c r="AN601" s="64"/>
      <c r="AO601" s="64"/>
      <c r="AP601" s="64"/>
      <c r="AQ601" s="64"/>
      <c r="AR601" s="64"/>
      <c r="AS601" s="64"/>
      <c r="AT601" s="64"/>
      <c r="AU601" s="64"/>
      <c r="AV601" s="64"/>
      <c r="AW601" s="64"/>
      <c r="AX601" s="64"/>
      <c r="AY601" s="64"/>
      <c r="AZ601" s="64"/>
      <c r="BA601" s="64"/>
      <c r="BB601" s="64"/>
      <c r="BF601" s="64"/>
      <c r="BG601" s="64"/>
      <c r="BH601" s="64"/>
      <c r="BI601" s="64"/>
      <c r="BJ601" s="64"/>
      <c r="BK601" s="64"/>
      <c r="BL601" s="64"/>
      <c r="BM601" s="68" t="s">
        <v>934</v>
      </c>
      <c r="BO601" s="64"/>
      <c r="BP601" s="64"/>
    </row>
    <row r="602" spans="1:68" hidden="1">
      <c r="A602" s="13"/>
      <c r="B602" s="1"/>
      <c r="C602" s="1"/>
      <c r="D602" s="24"/>
      <c r="E602" s="11"/>
      <c r="F602" s="11"/>
      <c r="G602" s="15"/>
      <c r="H602" s="11"/>
      <c r="I602" s="1"/>
      <c r="J602" s="1"/>
      <c r="K602" s="1"/>
      <c r="L602" s="1"/>
      <c r="M602" s="64"/>
      <c r="N602" s="64"/>
      <c r="O602" s="64"/>
      <c r="P602" s="64"/>
      <c r="Q602" s="64"/>
      <c r="R602" s="64"/>
      <c r="S602" s="64"/>
      <c r="T602" s="64"/>
      <c r="U602" s="64"/>
      <c r="V602" s="64"/>
      <c r="W602" s="64"/>
      <c r="X602" s="64"/>
      <c r="Y602" s="64"/>
      <c r="Z602" s="64"/>
      <c r="AA602" s="64"/>
      <c r="AB602" s="64"/>
      <c r="AC602" s="64"/>
      <c r="AD602" s="64"/>
      <c r="AE602" s="64"/>
      <c r="AF602" s="64"/>
      <c r="AG602" s="64"/>
      <c r="AH602" s="64"/>
      <c r="AI602" s="64"/>
      <c r="AJ602" s="64"/>
      <c r="AK602" s="64"/>
      <c r="AL602" s="64"/>
      <c r="AM602" s="64"/>
      <c r="AN602" s="64"/>
      <c r="AO602" s="64"/>
      <c r="AP602" s="64"/>
      <c r="AQ602" s="64"/>
      <c r="AR602" s="64"/>
      <c r="AS602" s="64"/>
      <c r="AT602" s="64"/>
      <c r="AU602" s="64"/>
      <c r="AV602" s="64"/>
      <c r="AW602" s="64"/>
      <c r="AX602" s="64"/>
      <c r="AY602" s="64"/>
      <c r="AZ602" s="64"/>
      <c r="BA602" s="64"/>
      <c r="BB602" s="64"/>
      <c r="BF602" s="64"/>
      <c r="BG602" s="64"/>
      <c r="BH602" s="64"/>
      <c r="BI602" s="64"/>
      <c r="BJ602" s="64"/>
      <c r="BK602" s="64"/>
      <c r="BL602" s="64"/>
      <c r="BM602" s="68" t="s">
        <v>935</v>
      </c>
      <c r="BO602" s="64"/>
      <c r="BP602" s="64"/>
    </row>
    <row r="603" spans="1:68" hidden="1">
      <c r="A603" s="13"/>
      <c r="B603" s="1"/>
      <c r="C603" s="1"/>
      <c r="D603" s="24"/>
      <c r="E603" s="11"/>
      <c r="F603" s="11"/>
      <c r="G603" s="15"/>
      <c r="H603" s="11"/>
      <c r="I603" s="1"/>
      <c r="J603" s="1"/>
      <c r="K603" s="1"/>
      <c r="L603" s="1"/>
      <c r="M603" s="64"/>
      <c r="N603" s="64"/>
      <c r="O603" s="64"/>
      <c r="P603" s="64"/>
      <c r="Q603" s="64"/>
      <c r="R603" s="64"/>
      <c r="S603" s="64"/>
      <c r="T603" s="64"/>
      <c r="U603" s="64"/>
      <c r="V603" s="64"/>
      <c r="W603" s="64"/>
      <c r="X603" s="64"/>
      <c r="Y603" s="64"/>
      <c r="Z603" s="64"/>
      <c r="AA603" s="64"/>
      <c r="AB603" s="64"/>
      <c r="AC603" s="64"/>
      <c r="AD603" s="64"/>
      <c r="AE603" s="64"/>
      <c r="AF603" s="64"/>
      <c r="AG603" s="64"/>
      <c r="AH603" s="64"/>
      <c r="AI603" s="64"/>
      <c r="AJ603" s="64"/>
      <c r="AK603" s="64"/>
      <c r="AL603" s="64"/>
      <c r="AM603" s="64"/>
      <c r="AN603" s="64"/>
      <c r="AO603" s="64"/>
      <c r="AP603" s="64"/>
      <c r="AQ603" s="64"/>
      <c r="AR603" s="64"/>
      <c r="AS603" s="64"/>
      <c r="AT603" s="64"/>
      <c r="AU603" s="64"/>
      <c r="AV603" s="64"/>
      <c r="AW603" s="64"/>
      <c r="AX603" s="64"/>
      <c r="AY603" s="64"/>
      <c r="AZ603" s="64"/>
      <c r="BA603" s="64"/>
      <c r="BB603" s="64"/>
      <c r="BF603" s="64"/>
      <c r="BG603" s="64"/>
      <c r="BH603" s="64"/>
      <c r="BI603" s="64"/>
      <c r="BJ603" s="64"/>
      <c r="BK603" s="64"/>
      <c r="BL603" s="64"/>
      <c r="BM603" s="68" t="s">
        <v>936</v>
      </c>
      <c r="BO603" s="64"/>
      <c r="BP603" s="64"/>
    </row>
    <row r="604" spans="1:68" hidden="1">
      <c r="A604" s="13"/>
      <c r="B604" s="1"/>
      <c r="C604" s="1"/>
      <c r="D604" s="24"/>
      <c r="E604" s="11"/>
      <c r="F604" s="11"/>
      <c r="G604" s="15"/>
      <c r="H604" s="11"/>
      <c r="I604" s="1"/>
      <c r="J604" s="1"/>
      <c r="K604" s="1"/>
      <c r="L604" s="1"/>
      <c r="M604" s="64"/>
      <c r="N604" s="64"/>
      <c r="O604" s="64"/>
      <c r="P604" s="64"/>
      <c r="Q604" s="64"/>
      <c r="R604" s="64"/>
      <c r="S604" s="64"/>
      <c r="T604" s="64"/>
      <c r="U604" s="64"/>
      <c r="V604" s="64"/>
      <c r="W604" s="64"/>
      <c r="X604" s="64"/>
      <c r="Y604" s="64"/>
      <c r="Z604" s="64"/>
      <c r="AA604" s="64"/>
      <c r="AB604" s="64"/>
      <c r="AC604" s="64"/>
      <c r="AD604" s="64"/>
      <c r="AE604" s="64"/>
      <c r="AF604" s="64"/>
      <c r="AG604" s="64"/>
      <c r="AH604" s="64"/>
      <c r="AI604" s="64"/>
      <c r="AJ604" s="64"/>
      <c r="AK604" s="64"/>
      <c r="AL604" s="64"/>
      <c r="AM604" s="64"/>
      <c r="AN604" s="64"/>
      <c r="AO604" s="64"/>
      <c r="AP604" s="64"/>
      <c r="AQ604" s="64"/>
      <c r="AR604" s="64"/>
      <c r="AS604" s="64"/>
      <c r="AT604" s="64"/>
      <c r="AU604" s="64"/>
      <c r="AV604" s="64"/>
      <c r="AW604" s="64"/>
      <c r="AX604" s="64"/>
      <c r="AY604" s="64"/>
      <c r="AZ604" s="64"/>
      <c r="BA604" s="64"/>
      <c r="BB604" s="64"/>
      <c r="BF604" s="64"/>
      <c r="BG604" s="64"/>
      <c r="BH604" s="64"/>
      <c r="BI604" s="64"/>
      <c r="BJ604" s="64"/>
      <c r="BK604" s="64"/>
      <c r="BL604" s="64"/>
      <c r="BM604" s="68" t="s">
        <v>937</v>
      </c>
      <c r="BO604" s="64"/>
      <c r="BP604" s="64"/>
    </row>
    <row r="605" spans="1:68" hidden="1">
      <c r="A605" s="13"/>
      <c r="B605" s="1"/>
      <c r="C605" s="1"/>
      <c r="D605" s="24"/>
      <c r="E605" s="11"/>
      <c r="F605" s="11"/>
      <c r="G605" s="15"/>
      <c r="H605" s="11"/>
      <c r="I605" s="1"/>
      <c r="J605" s="1"/>
      <c r="K605" s="1"/>
      <c r="L605" s="1"/>
      <c r="M605" s="64"/>
      <c r="N605" s="64"/>
      <c r="O605" s="64"/>
      <c r="P605" s="64"/>
      <c r="Q605" s="64"/>
      <c r="R605" s="64"/>
      <c r="S605" s="64"/>
      <c r="T605" s="64"/>
      <c r="U605" s="64"/>
      <c r="V605" s="64"/>
      <c r="W605" s="64"/>
      <c r="X605" s="64"/>
      <c r="Y605" s="64"/>
      <c r="Z605" s="64"/>
      <c r="AA605" s="64"/>
      <c r="AB605" s="64"/>
      <c r="AC605" s="64"/>
      <c r="AD605" s="64"/>
      <c r="AE605" s="64"/>
      <c r="AF605" s="64"/>
      <c r="AG605" s="64"/>
      <c r="AH605" s="64"/>
      <c r="AI605" s="64"/>
      <c r="AJ605" s="64"/>
      <c r="AK605" s="64"/>
      <c r="AL605" s="64"/>
      <c r="AM605" s="64"/>
      <c r="AN605" s="64"/>
      <c r="AO605" s="64"/>
      <c r="AP605" s="64"/>
      <c r="AQ605" s="64"/>
      <c r="AR605" s="64"/>
      <c r="AS605" s="64"/>
      <c r="AT605" s="64"/>
      <c r="AU605" s="64"/>
      <c r="AV605" s="64"/>
      <c r="AW605" s="64"/>
      <c r="AX605" s="64"/>
      <c r="AY605" s="64"/>
      <c r="AZ605" s="64"/>
      <c r="BA605" s="64"/>
      <c r="BB605" s="64"/>
      <c r="BF605" s="64"/>
      <c r="BG605" s="64"/>
      <c r="BH605" s="64"/>
      <c r="BI605" s="64"/>
      <c r="BJ605" s="64"/>
      <c r="BK605" s="64"/>
      <c r="BL605" s="64"/>
      <c r="BM605" s="68" t="s">
        <v>938</v>
      </c>
      <c r="BO605" s="64"/>
      <c r="BP605" s="64"/>
    </row>
    <row r="606" spans="1:68" hidden="1">
      <c r="A606" s="13"/>
      <c r="B606" s="1"/>
      <c r="C606" s="1"/>
      <c r="D606" s="24"/>
      <c r="E606" s="11"/>
      <c r="F606" s="11"/>
      <c r="G606" s="15"/>
      <c r="H606" s="11"/>
      <c r="I606" s="1"/>
      <c r="J606" s="1"/>
      <c r="K606" s="1"/>
      <c r="L606" s="1"/>
      <c r="M606" s="64"/>
      <c r="N606" s="64"/>
      <c r="O606" s="64"/>
      <c r="P606" s="64"/>
      <c r="Q606" s="64"/>
      <c r="R606" s="64"/>
      <c r="S606" s="64"/>
      <c r="T606" s="64"/>
      <c r="U606" s="64"/>
      <c r="V606" s="64"/>
      <c r="W606" s="64"/>
      <c r="X606" s="64"/>
      <c r="Y606" s="64"/>
      <c r="Z606" s="64"/>
      <c r="AA606" s="64"/>
      <c r="AB606" s="64"/>
      <c r="AC606" s="64"/>
      <c r="AD606" s="64"/>
      <c r="AE606" s="64"/>
      <c r="AF606" s="64"/>
      <c r="AG606" s="64"/>
      <c r="AH606" s="64"/>
      <c r="AI606" s="64"/>
      <c r="AJ606" s="64"/>
      <c r="AK606" s="64"/>
      <c r="AL606" s="64"/>
      <c r="AM606" s="64"/>
      <c r="AN606" s="64"/>
      <c r="AO606" s="64"/>
      <c r="AP606" s="64"/>
      <c r="AQ606" s="64"/>
      <c r="AR606" s="64"/>
      <c r="AS606" s="64"/>
      <c r="AT606" s="64"/>
      <c r="AU606" s="64"/>
      <c r="AV606" s="64"/>
      <c r="AW606" s="64"/>
      <c r="AX606" s="64"/>
      <c r="AY606" s="64"/>
      <c r="AZ606" s="64"/>
      <c r="BA606" s="64"/>
      <c r="BB606" s="64"/>
      <c r="BF606" s="64"/>
      <c r="BG606" s="64"/>
      <c r="BH606" s="64"/>
      <c r="BI606" s="64"/>
      <c r="BJ606" s="64"/>
      <c r="BK606" s="64"/>
      <c r="BL606" s="64"/>
      <c r="BM606" s="68" t="s">
        <v>939</v>
      </c>
      <c r="BO606" s="64"/>
      <c r="BP606" s="64"/>
    </row>
    <row r="607" spans="1:68" hidden="1">
      <c r="A607" s="13"/>
      <c r="B607" s="1"/>
      <c r="C607" s="1"/>
      <c r="D607" s="24"/>
      <c r="E607" s="11"/>
      <c r="F607" s="11"/>
      <c r="G607" s="15"/>
      <c r="H607" s="11"/>
      <c r="I607" s="1"/>
      <c r="J607" s="1"/>
      <c r="K607" s="1"/>
      <c r="L607" s="1"/>
      <c r="M607" s="64"/>
      <c r="N607" s="64"/>
      <c r="O607" s="64"/>
      <c r="P607" s="64"/>
      <c r="Q607" s="64"/>
      <c r="R607" s="64"/>
      <c r="S607" s="64"/>
      <c r="T607" s="64"/>
      <c r="U607" s="64"/>
      <c r="V607" s="64"/>
      <c r="W607" s="64"/>
      <c r="X607" s="64"/>
      <c r="Y607" s="64"/>
      <c r="Z607" s="64"/>
      <c r="AA607" s="64"/>
      <c r="AB607" s="64"/>
      <c r="AC607" s="64"/>
      <c r="AD607" s="64"/>
      <c r="AE607" s="64"/>
      <c r="AF607" s="64"/>
      <c r="AG607" s="64"/>
      <c r="AH607" s="64"/>
      <c r="AI607" s="64"/>
      <c r="AJ607" s="64"/>
      <c r="AK607" s="64"/>
      <c r="AL607" s="64"/>
      <c r="AM607" s="64"/>
      <c r="AN607" s="64"/>
      <c r="AO607" s="64"/>
      <c r="AP607" s="64"/>
      <c r="AQ607" s="64"/>
      <c r="AR607" s="64"/>
      <c r="AS607" s="64"/>
      <c r="AT607" s="64"/>
      <c r="AU607" s="64"/>
      <c r="AV607" s="64"/>
      <c r="AW607" s="64"/>
      <c r="AX607" s="64"/>
      <c r="AY607" s="64"/>
      <c r="AZ607" s="64"/>
      <c r="BA607" s="64"/>
      <c r="BB607" s="64"/>
      <c r="BF607" s="64"/>
      <c r="BG607" s="64"/>
      <c r="BH607" s="64"/>
      <c r="BI607" s="64"/>
      <c r="BJ607" s="64"/>
      <c r="BK607" s="64"/>
      <c r="BL607" s="64"/>
      <c r="BM607" s="68" t="s">
        <v>940</v>
      </c>
      <c r="BO607" s="64"/>
      <c r="BP607" s="64"/>
    </row>
    <row r="608" spans="1:68" hidden="1">
      <c r="A608" s="13"/>
      <c r="B608" s="1"/>
      <c r="C608" s="1"/>
      <c r="D608" s="24"/>
      <c r="E608" s="11"/>
      <c r="F608" s="11"/>
      <c r="G608" s="15"/>
      <c r="H608" s="11"/>
      <c r="I608" s="1"/>
      <c r="J608" s="1"/>
      <c r="K608" s="1"/>
      <c r="L608" s="1"/>
      <c r="M608" s="64"/>
      <c r="N608" s="64"/>
      <c r="O608" s="64"/>
      <c r="P608" s="64"/>
      <c r="Q608" s="64"/>
      <c r="R608" s="64"/>
      <c r="S608" s="64"/>
      <c r="T608" s="64"/>
      <c r="U608" s="64"/>
      <c r="V608" s="64"/>
      <c r="W608" s="64"/>
      <c r="X608" s="64"/>
      <c r="Y608" s="64"/>
      <c r="Z608" s="64"/>
      <c r="AA608" s="64"/>
      <c r="AB608" s="64"/>
      <c r="AC608" s="64"/>
      <c r="AD608" s="64"/>
      <c r="AE608" s="64"/>
      <c r="AF608" s="64"/>
      <c r="AG608" s="64"/>
      <c r="AH608" s="64"/>
      <c r="AI608" s="64"/>
      <c r="AJ608" s="64"/>
      <c r="AK608" s="64"/>
      <c r="AL608" s="64"/>
      <c r="AM608" s="64"/>
      <c r="AN608" s="64"/>
      <c r="AO608" s="64"/>
      <c r="AP608" s="64"/>
      <c r="AQ608" s="64"/>
      <c r="AR608" s="64"/>
      <c r="AS608" s="64"/>
      <c r="AT608" s="64"/>
      <c r="AU608" s="64"/>
      <c r="AV608" s="64"/>
      <c r="AW608" s="64"/>
      <c r="AX608" s="64"/>
      <c r="AY608" s="64"/>
      <c r="AZ608" s="64"/>
      <c r="BA608" s="64"/>
      <c r="BB608" s="64"/>
      <c r="BF608" s="64"/>
      <c r="BG608" s="64"/>
      <c r="BH608" s="64"/>
      <c r="BI608" s="64"/>
      <c r="BJ608" s="64"/>
      <c r="BK608" s="64"/>
      <c r="BL608" s="64"/>
      <c r="BM608" s="68" t="s">
        <v>941</v>
      </c>
      <c r="BO608" s="64"/>
      <c r="BP608" s="64"/>
    </row>
    <row r="609" spans="1:68" hidden="1">
      <c r="A609" s="13"/>
      <c r="B609" s="1"/>
      <c r="C609" s="1"/>
      <c r="D609" s="24"/>
      <c r="E609" s="11"/>
      <c r="F609" s="11"/>
      <c r="G609" s="15"/>
      <c r="H609" s="11"/>
      <c r="I609" s="1"/>
      <c r="J609" s="1"/>
      <c r="K609" s="1"/>
      <c r="L609" s="1"/>
      <c r="M609" s="64"/>
      <c r="N609" s="64"/>
      <c r="O609" s="64"/>
      <c r="P609" s="64"/>
      <c r="Q609" s="64"/>
      <c r="R609" s="64"/>
      <c r="S609" s="64"/>
      <c r="T609" s="64"/>
      <c r="U609" s="64"/>
      <c r="V609" s="64"/>
      <c r="W609" s="64"/>
      <c r="X609" s="64"/>
      <c r="Y609" s="64"/>
      <c r="Z609" s="64"/>
      <c r="AA609" s="64"/>
      <c r="AB609" s="64"/>
      <c r="AC609" s="64"/>
      <c r="AD609" s="64"/>
      <c r="AE609" s="64"/>
      <c r="AF609" s="64"/>
      <c r="AG609" s="64"/>
      <c r="AH609" s="64"/>
      <c r="AI609" s="64"/>
      <c r="AJ609" s="64"/>
      <c r="AK609" s="64"/>
      <c r="AL609" s="64"/>
      <c r="AM609" s="64"/>
      <c r="AN609" s="64"/>
      <c r="AO609" s="64"/>
      <c r="AP609" s="64"/>
      <c r="AQ609" s="64"/>
      <c r="AR609" s="64"/>
      <c r="AS609" s="64"/>
      <c r="AT609" s="64"/>
      <c r="AU609" s="64"/>
      <c r="AV609" s="64"/>
      <c r="AW609" s="64"/>
      <c r="AX609" s="64"/>
      <c r="AY609" s="64"/>
      <c r="AZ609" s="64"/>
      <c r="BA609" s="64"/>
      <c r="BB609" s="64"/>
      <c r="BF609" s="64"/>
      <c r="BG609" s="64"/>
      <c r="BH609" s="64"/>
      <c r="BI609" s="64"/>
      <c r="BJ609" s="64"/>
      <c r="BK609" s="64"/>
      <c r="BL609" s="64"/>
      <c r="BM609" s="68" t="s">
        <v>280</v>
      </c>
      <c r="BO609" s="64"/>
      <c r="BP609" s="64"/>
    </row>
    <row r="610" spans="1:68" hidden="1">
      <c r="A610" s="13"/>
      <c r="B610" s="1"/>
      <c r="C610" s="1"/>
      <c r="D610" s="24"/>
      <c r="E610" s="11"/>
      <c r="F610" s="11"/>
      <c r="G610" s="15"/>
      <c r="H610" s="11"/>
      <c r="I610" s="1"/>
      <c r="J610" s="1"/>
      <c r="K610" s="1"/>
      <c r="L610" s="1"/>
      <c r="M610" s="64"/>
      <c r="N610" s="64"/>
      <c r="O610" s="64"/>
      <c r="P610" s="64"/>
      <c r="Q610" s="64"/>
      <c r="R610" s="64"/>
      <c r="S610" s="64"/>
      <c r="T610" s="64"/>
      <c r="U610" s="64"/>
      <c r="V610" s="64"/>
      <c r="W610" s="64"/>
      <c r="X610" s="64"/>
      <c r="Y610" s="64"/>
      <c r="Z610" s="64"/>
      <c r="AA610" s="64"/>
      <c r="AB610" s="64"/>
      <c r="AC610" s="64"/>
      <c r="AD610" s="64"/>
      <c r="AE610" s="64"/>
      <c r="AF610" s="64"/>
      <c r="AG610" s="64"/>
      <c r="AH610" s="64"/>
      <c r="AI610" s="64"/>
      <c r="AJ610" s="64"/>
      <c r="AK610" s="64"/>
      <c r="AL610" s="64"/>
      <c r="AM610" s="64"/>
      <c r="AN610" s="64"/>
      <c r="AO610" s="64"/>
      <c r="AP610" s="64"/>
      <c r="AQ610" s="64"/>
      <c r="AR610" s="64"/>
      <c r="AS610" s="64"/>
      <c r="AT610" s="64"/>
      <c r="AU610" s="64"/>
      <c r="AV610" s="64"/>
      <c r="AW610" s="64"/>
      <c r="AX610" s="64"/>
      <c r="AY610" s="64"/>
      <c r="AZ610" s="64"/>
      <c r="BA610" s="64"/>
      <c r="BB610" s="64"/>
      <c r="BF610" s="64"/>
      <c r="BG610" s="64"/>
      <c r="BH610" s="64"/>
      <c r="BI610" s="64"/>
      <c r="BJ610" s="64"/>
      <c r="BK610" s="64"/>
      <c r="BL610" s="64"/>
      <c r="BM610" s="68" t="s">
        <v>942</v>
      </c>
      <c r="BO610" s="64"/>
      <c r="BP610" s="64"/>
    </row>
    <row r="611" spans="1:68" hidden="1">
      <c r="A611" s="13"/>
      <c r="B611" s="1"/>
      <c r="C611" s="1"/>
      <c r="D611" s="24"/>
      <c r="E611" s="11"/>
      <c r="F611" s="11"/>
      <c r="G611" s="15"/>
      <c r="H611" s="11"/>
      <c r="I611" s="1"/>
      <c r="J611" s="1"/>
      <c r="K611" s="1"/>
      <c r="L611" s="1"/>
      <c r="M611" s="64"/>
      <c r="N611" s="64"/>
      <c r="O611" s="64"/>
      <c r="P611" s="64"/>
      <c r="Q611" s="64"/>
      <c r="R611" s="64"/>
      <c r="S611" s="64"/>
      <c r="T611" s="64"/>
      <c r="U611" s="64"/>
      <c r="V611" s="64"/>
      <c r="W611" s="64"/>
      <c r="X611" s="64"/>
      <c r="Y611" s="64"/>
      <c r="Z611" s="64"/>
      <c r="AA611" s="64"/>
      <c r="AB611" s="64"/>
      <c r="AC611" s="64"/>
      <c r="AD611" s="64"/>
      <c r="AE611" s="64"/>
      <c r="AF611" s="64"/>
      <c r="AG611" s="64"/>
      <c r="AH611" s="64"/>
      <c r="AI611" s="64"/>
      <c r="AJ611" s="64"/>
      <c r="AK611" s="64"/>
      <c r="AL611" s="64"/>
      <c r="AM611" s="64"/>
      <c r="AN611" s="64"/>
      <c r="AO611" s="64"/>
      <c r="AP611" s="64"/>
      <c r="AQ611" s="64"/>
      <c r="AR611" s="64"/>
      <c r="AS611" s="64"/>
      <c r="AT611" s="64"/>
      <c r="AU611" s="64"/>
      <c r="AV611" s="64"/>
      <c r="AW611" s="64"/>
      <c r="AX611" s="64"/>
      <c r="AY611" s="64"/>
      <c r="AZ611" s="64"/>
      <c r="BA611" s="64"/>
      <c r="BB611" s="64"/>
      <c r="BF611" s="64"/>
      <c r="BG611" s="64"/>
      <c r="BH611" s="64"/>
      <c r="BI611" s="64"/>
      <c r="BJ611" s="64"/>
      <c r="BK611" s="64"/>
      <c r="BL611" s="64"/>
      <c r="BM611" s="68" t="s">
        <v>943</v>
      </c>
      <c r="BO611" s="64"/>
      <c r="BP611" s="64"/>
    </row>
    <row r="612" spans="1:68" hidden="1">
      <c r="A612" s="13"/>
      <c r="B612" s="1"/>
      <c r="C612" s="1"/>
      <c r="D612" s="24"/>
      <c r="E612" s="11"/>
      <c r="F612" s="11"/>
      <c r="G612" s="15"/>
      <c r="H612" s="11"/>
      <c r="I612" s="1"/>
      <c r="J612" s="1"/>
      <c r="K612" s="1"/>
      <c r="L612" s="1"/>
      <c r="M612" s="64"/>
      <c r="N612" s="64"/>
      <c r="O612" s="64"/>
      <c r="P612" s="64"/>
      <c r="Q612" s="64"/>
      <c r="R612" s="64"/>
      <c r="S612" s="64"/>
      <c r="T612" s="64"/>
      <c r="U612" s="64"/>
      <c r="V612" s="64"/>
      <c r="W612" s="64"/>
      <c r="X612" s="64"/>
      <c r="Y612" s="64"/>
      <c r="Z612" s="64"/>
      <c r="AA612" s="64"/>
      <c r="AB612" s="64"/>
      <c r="AC612" s="64"/>
      <c r="AD612" s="64"/>
      <c r="AE612" s="64"/>
      <c r="AF612" s="64"/>
      <c r="AG612" s="64"/>
      <c r="AH612" s="64"/>
      <c r="AI612" s="64"/>
      <c r="AJ612" s="64"/>
      <c r="AK612" s="64"/>
      <c r="AL612" s="64"/>
      <c r="AM612" s="64"/>
      <c r="AN612" s="64"/>
      <c r="AO612" s="64"/>
      <c r="AP612" s="64"/>
      <c r="AQ612" s="64"/>
      <c r="AR612" s="64"/>
      <c r="AS612" s="64"/>
      <c r="AT612" s="64"/>
      <c r="AU612" s="64"/>
      <c r="AV612" s="64"/>
      <c r="AW612" s="64"/>
      <c r="AX612" s="64"/>
      <c r="AY612" s="64"/>
      <c r="AZ612" s="64"/>
      <c r="BA612" s="64"/>
      <c r="BB612" s="64"/>
      <c r="BF612" s="64"/>
      <c r="BG612" s="64"/>
      <c r="BH612" s="64"/>
      <c r="BI612" s="64"/>
      <c r="BJ612" s="64"/>
      <c r="BK612" s="64"/>
      <c r="BL612" s="64"/>
      <c r="BM612" s="68" t="s">
        <v>944</v>
      </c>
      <c r="BO612" s="64"/>
      <c r="BP612" s="64"/>
    </row>
    <row r="613" spans="1:68" hidden="1">
      <c r="A613" s="13"/>
      <c r="B613" s="1"/>
      <c r="C613" s="1"/>
      <c r="D613" s="24"/>
      <c r="E613" s="11"/>
      <c r="F613" s="11"/>
      <c r="G613" s="15"/>
      <c r="H613" s="11"/>
      <c r="I613" s="1"/>
      <c r="J613" s="1"/>
      <c r="K613" s="1"/>
      <c r="L613" s="1"/>
      <c r="M613" s="64"/>
      <c r="N613" s="64"/>
      <c r="O613" s="64"/>
      <c r="P613" s="64"/>
      <c r="Q613" s="64"/>
      <c r="R613" s="64"/>
      <c r="S613" s="64"/>
      <c r="T613" s="64"/>
      <c r="U613" s="64"/>
      <c r="V613" s="64"/>
      <c r="W613" s="64"/>
      <c r="X613" s="64"/>
      <c r="Y613" s="64"/>
      <c r="Z613" s="64"/>
      <c r="AA613" s="64"/>
      <c r="AB613" s="64"/>
      <c r="AC613" s="64"/>
      <c r="AD613" s="64"/>
      <c r="AE613" s="64"/>
      <c r="AF613" s="64"/>
      <c r="AG613" s="64"/>
      <c r="AH613" s="64"/>
      <c r="AI613" s="64"/>
      <c r="AJ613" s="64"/>
      <c r="AK613" s="64"/>
      <c r="AL613" s="64"/>
      <c r="AM613" s="64"/>
      <c r="AN613" s="64"/>
      <c r="AO613" s="64"/>
      <c r="AP613" s="64"/>
      <c r="AQ613" s="64"/>
      <c r="AR613" s="64"/>
      <c r="AS613" s="64"/>
      <c r="AT613" s="64"/>
      <c r="AU613" s="64"/>
      <c r="AV613" s="64"/>
      <c r="AW613" s="64"/>
      <c r="AX613" s="64"/>
      <c r="AY613" s="64"/>
      <c r="AZ613" s="64"/>
      <c r="BA613" s="64"/>
      <c r="BB613" s="64"/>
      <c r="BF613" s="64"/>
      <c r="BG613" s="64"/>
      <c r="BH613" s="64"/>
      <c r="BI613" s="64"/>
      <c r="BJ613" s="64"/>
      <c r="BK613" s="64"/>
      <c r="BL613" s="64"/>
      <c r="BM613" s="68" t="s">
        <v>945</v>
      </c>
      <c r="BO613" s="64"/>
      <c r="BP613" s="64"/>
    </row>
    <row r="614" spans="1:68" hidden="1">
      <c r="A614" s="13"/>
      <c r="B614" s="1"/>
      <c r="C614" s="1"/>
      <c r="D614" s="24"/>
      <c r="E614" s="11"/>
      <c r="F614" s="11"/>
      <c r="G614" s="15"/>
      <c r="H614" s="11"/>
      <c r="I614" s="1"/>
      <c r="J614" s="1"/>
      <c r="K614" s="1"/>
      <c r="L614" s="1"/>
      <c r="M614" s="64"/>
      <c r="N614" s="64"/>
      <c r="O614" s="64"/>
      <c r="P614" s="64"/>
      <c r="Q614" s="64"/>
      <c r="R614" s="64"/>
      <c r="S614" s="64"/>
      <c r="T614" s="64"/>
      <c r="U614" s="64"/>
      <c r="V614" s="64"/>
      <c r="W614" s="64"/>
      <c r="X614" s="64"/>
      <c r="Y614" s="64"/>
      <c r="Z614" s="64"/>
      <c r="AA614" s="64"/>
      <c r="AB614" s="64"/>
      <c r="AC614" s="64"/>
      <c r="AD614" s="64"/>
      <c r="AE614" s="64"/>
      <c r="AF614" s="64"/>
      <c r="AG614" s="64"/>
      <c r="AH614" s="64"/>
      <c r="AI614" s="64"/>
      <c r="AJ614" s="64"/>
      <c r="AK614" s="64"/>
      <c r="AL614" s="64"/>
      <c r="AM614" s="64"/>
      <c r="AN614" s="64"/>
      <c r="AO614" s="64"/>
      <c r="AP614" s="64"/>
      <c r="AQ614" s="64"/>
      <c r="AR614" s="64"/>
      <c r="AS614" s="64"/>
      <c r="AT614" s="64"/>
      <c r="AU614" s="64"/>
      <c r="AV614" s="64"/>
      <c r="AW614" s="64"/>
      <c r="AX614" s="64"/>
      <c r="AY614" s="64"/>
      <c r="AZ614" s="64"/>
      <c r="BA614" s="64"/>
      <c r="BB614" s="64"/>
      <c r="BF614" s="64"/>
      <c r="BG614" s="64"/>
      <c r="BH614" s="64"/>
      <c r="BI614" s="64"/>
      <c r="BJ614" s="64"/>
      <c r="BK614" s="64"/>
      <c r="BL614" s="64"/>
      <c r="BM614" s="68" t="s">
        <v>946</v>
      </c>
      <c r="BO614" s="64"/>
      <c r="BP614" s="64"/>
    </row>
    <row r="615" spans="1:68" hidden="1">
      <c r="A615" s="13"/>
      <c r="B615" s="1"/>
      <c r="C615" s="1"/>
      <c r="D615" s="24"/>
      <c r="E615" s="11"/>
      <c r="F615" s="11"/>
      <c r="G615" s="15"/>
      <c r="H615" s="11"/>
      <c r="I615" s="1"/>
      <c r="J615" s="1"/>
      <c r="K615" s="1"/>
      <c r="L615" s="1"/>
      <c r="M615" s="64"/>
      <c r="N615" s="64"/>
      <c r="O615" s="64"/>
      <c r="P615" s="64"/>
      <c r="Q615" s="64"/>
      <c r="R615" s="64"/>
      <c r="S615" s="64"/>
      <c r="T615" s="64"/>
      <c r="U615" s="64"/>
      <c r="V615" s="64"/>
      <c r="W615" s="64"/>
      <c r="X615" s="64"/>
      <c r="Y615" s="64"/>
      <c r="Z615" s="64"/>
      <c r="AA615" s="64"/>
      <c r="AB615" s="64"/>
      <c r="AC615" s="64"/>
      <c r="AD615" s="64"/>
      <c r="AE615" s="64"/>
      <c r="AF615" s="64"/>
      <c r="AG615" s="64"/>
      <c r="AH615" s="64"/>
      <c r="AI615" s="64"/>
      <c r="AJ615" s="64"/>
      <c r="AK615" s="64"/>
      <c r="AL615" s="64"/>
      <c r="AM615" s="64"/>
      <c r="AN615" s="64"/>
      <c r="AO615" s="64"/>
      <c r="AP615" s="64"/>
      <c r="AQ615" s="64"/>
      <c r="AR615" s="64"/>
      <c r="AS615" s="64"/>
      <c r="AT615" s="64"/>
      <c r="AU615" s="64"/>
      <c r="AV615" s="64"/>
      <c r="AW615" s="64"/>
      <c r="AX615" s="64"/>
      <c r="AY615" s="64"/>
      <c r="AZ615" s="64"/>
      <c r="BA615" s="64"/>
      <c r="BB615" s="64"/>
      <c r="BF615" s="64"/>
      <c r="BG615" s="64"/>
      <c r="BH615" s="64"/>
      <c r="BI615" s="64"/>
      <c r="BJ615" s="64"/>
      <c r="BK615" s="64"/>
      <c r="BL615" s="64"/>
      <c r="BM615" s="68" t="s">
        <v>947</v>
      </c>
      <c r="BO615" s="64"/>
      <c r="BP615" s="64"/>
    </row>
    <row r="616" spans="1:68" hidden="1">
      <c r="A616" s="13"/>
      <c r="B616" s="1"/>
      <c r="C616" s="1"/>
      <c r="D616" s="24"/>
      <c r="E616" s="11"/>
      <c r="F616" s="11"/>
      <c r="G616" s="15"/>
      <c r="H616" s="11"/>
      <c r="I616" s="1"/>
      <c r="J616" s="1"/>
      <c r="K616" s="1"/>
      <c r="L616" s="1"/>
      <c r="M616" s="64"/>
      <c r="N616" s="64"/>
      <c r="O616" s="64"/>
      <c r="P616" s="64"/>
      <c r="Q616" s="64"/>
      <c r="R616" s="64"/>
      <c r="S616" s="64"/>
      <c r="T616" s="64"/>
      <c r="U616" s="64"/>
      <c r="V616" s="64"/>
      <c r="W616" s="64"/>
      <c r="X616" s="64"/>
      <c r="Y616" s="64"/>
      <c r="Z616" s="64"/>
      <c r="AA616" s="64"/>
      <c r="AB616" s="64"/>
      <c r="AC616" s="64"/>
      <c r="AD616" s="64"/>
      <c r="AE616" s="64"/>
      <c r="AF616" s="64"/>
      <c r="AG616" s="64"/>
      <c r="AH616" s="64"/>
      <c r="AI616" s="64"/>
      <c r="AJ616" s="64"/>
      <c r="AK616" s="64"/>
      <c r="AL616" s="64"/>
      <c r="AM616" s="64"/>
      <c r="AN616" s="64"/>
      <c r="AO616" s="64"/>
      <c r="AP616" s="64"/>
      <c r="AQ616" s="64"/>
      <c r="AR616" s="64"/>
      <c r="AS616" s="64"/>
      <c r="AT616" s="64"/>
      <c r="AU616" s="64"/>
      <c r="AV616" s="64"/>
      <c r="AW616" s="64"/>
      <c r="AX616" s="64"/>
      <c r="AY616" s="64"/>
      <c r="AZ616" s="64"/>
      <c r="BA616" s="64"/>
      <c r="BB616" s="64"/>
      <c r="BF616" s="64"/>
      <c r="BG616" s="64"/>
      <c r="BH616" s="64"/>
      <c r="BI616" s="64"/>
      <c r="BJ616" s="64"/>
      <c r="BK616" s="64"/>
      <c r="BL616" s="64"/>
      <c r="BM616" s="68" t="s">
        <v>948</v>
      </c>
      <c r="BO616" s="64"/>
      <c r="BP616" s="64"/>
    </row>
    <row r="617" spans="1:68" hidden="1">
      <c r="A617" s="13"/>
      <c r="B617" s="1"/>
      <c r="C617" s="1"/>
      <c r="D617" s="24"/>
      <c r="E617" s="11"/>
      <c r="F617" s="11"/>
      <c r="G617" s="15"/>
      <c r="H617" s="11"/>
      <c r="I617" s="1"/>
      <c r="J617" s="1"/>
      <c r="K617" s="1"/>
      <c r="L617" s="1"/>
      <c r="M617" s="64"/>
      <c r="N617" s="64"/>
      <c r="O617" s="64"/>
      <c r="P617" s="64"/>
      <c r="Q617" s="64"/>
      <c r="R617" s="64"/>
      <c r="S617" s="64"/>
      <c r="T617" s="64"/>
      <c r="U617" s="64"/>
      <c r="V617" s="64"/>
      <c r="W617" s="64"/>
      <c r="X617" s="64"/>
      <c r="Y617" s="64"/>
      <c r="Z617" s="64"/>
      <c r="AA617" s="64"/>
      <c r="AB617" s="64"/>
      <c r="AC617" s="64"/>
      <c r="AD617" s="64"/>
      <c r="AE617" s="64"/>
      <c r="AF617" s="64"/>
      <c r="AG617" s="64"/>
      <c r="AH617" s="64"/>
      <c r="AI617" s="64"/>
      <c r="AJ617" s="64"/>
      <c r="AK617" s="64"/>
      <c r="AL617" s="64"/>
      <c r="AM617" s="64"/>
      <c r="AN617" s="64"/>
      <c r="AO617" s="64"/>
      <c r="AP617" s="64"/>
      <c r="AQ617" s="64"/>
      <c r="AR617" s="64"/>
      <c r="AS617" s="64"/>
      <c r="AT617" s="64"/>
      <c r="AU617" s="64"/>
      <c r="AV617" s="64"/>
      <c r="AW617" s="64"/>
      <c r="AX617" s="64"/>
      <c r="AY617" s="64"/>
      <c r="AZ617" s="64"/>
      <c r="BA617" s="64"/>
      <c r="BB617" s="64"/>
      <c r="BF617" s="64"/>
      <c r="BG617" s="64"/>
      <c r="BH617" s="64"/>
      <c r="BI617" s="64"/>
      <c r="BJ617" s="64"/>
      <c r="BK617" s="64"/>
      <c r="BL617" s="64"/>
      <c r="BM617" s="68" t="s">
        <v>949</v>
      </c>
      <c r="BO617" s="64"/>
      <c r="BP617" s="64"/>
    </row>
    <row r="618" spans="1:68" hidden="1">
      <c r="A618" s="13"/>
      <c r="B618" s="1"/>
      <c r="C618" s="1"/>
      <c r="D618" s="24"/>
      <c r="E618" s="11"/>
      <c r="F618" s="11"/>
      <c r="G618" s="15"/>
      <c r="H618" s="11"/>
      <c r="I618" s="1"/>
      <c r="J618" s="1"/>
      <c r="K618" s="1"/>
      <c r="L618" s="1"/>
      <c r="M618" s="64"/>
      <c r="N618" s="64"/>
      <c r="O618" s="64"/>
      <c r="P618" s="64"/>
      <c r="Q618" s="64"/>
      <c r="R618" s="64"/>
      <c r="S618" s="64"/>
      <c r="T618" s="64"/>
      <c r="U618" s="64"/>
      <c r="V618" s="64"/>
      <c r="W618" s="64"/>
      <c r="X618" s="64"/>
      <c r="Y618" s="64"/>
      <c r="Z618" s="64"/>
      <c r="AA618" s="64"/>
      <c r="AB618" s="64"/>
      <c r="AC618" s="64"/>
      <c r="AD618" s="64"/>
      <c r="AE618" s="64"/>
      <c r="AF618" s="64"/>
      <c r="AG618" s="64"/>
      <c r="AH618" s="64"/>
      <c r="AI618" s="64"/>
      <c r="AJ618" s="64"/>
      <c r="AK618" s="64"/>
      <c r="AL618" s="64"/>
      <c r="AM618" s="64"/>
      <c r="AN618" s="64"/>
      <c r="AO618" s="64"/>
      <c r="AP618" s="64"/>
      <c r="AQ618" s="64"/>
      <c r="AR618" s="64"/>
      <c r="AS618" s="64"/>
      <c r="AT618" s="64"/>
      <c r="AU618" s="64"/>
      <c r="AV618" s="64"/>
      <c r="AW618" s="64"/>
      <c r="AX618" s="64"/>
      <c r="AY618" s="64"/>
      <c r="AZ618" s="64"/>
      <c r="BA618" s="64"/>
      <c r="BB618" s="64"/>
      <c r="BF618" s="64"/>
      <c r="BG618" s="64"/>
      <c r="BH618" s="64"/>
      <c r="BI618" s="64"/>
      <c r="BJ618" s="64"/>
      <c r="BK618" s="64"/>
      <c r="BL618" s="64"/>
      <c r="BM618" s="68" t="s">
        <v>950</v>
      </c>
      <c r="BO618" s="64"/>
      <c r="BP618" s="64"/>
    </row>
    <row r="619" spans="1:68" hidden="1">
      <c r="A619" s="13"/>
      <c r="B619" s="1"/>
      <c r="C619" s="1"/>
      <c r="D619" s="24"/>
      <c r="E619" s="11"/>
      <c r="F619" s="11"/>
      <c r="G619" s="15"/>
      <c r="H619" s="11"/>
      <c r="I619" s="1"/>
      <c r="J619" s="1"/>
      <c r="K619" s="1"/>
      <c r="L619" s="1"/>
      <c r="M619" s="64"/>
      <c r="N619" s="64"/>
      <c r="O619" s="64"/>
      <c r="P619" s="64"/>
      <c r="Q619" s="64"/>
      <c r="R619" s="64"/>
      <c r="S619" s="64"/>
      <c r="T619" s="64"/>
      <c r="U619" s="64"/>
      <c r="V619" s="64"/>
      <c r="W619" s="64"/>
      <c r="X619" s="64"/>
      <c r="Y619" s="64"/>
      <c r="Z619" s="64"/>
      <c r="AA619" s="64"/>
      <c r="AB619" s="64"/>
      <c r="AC619" s="64"/>
      <c r="AD619" s="64"/>
      <c r="AE619" s="64"/>
      <c r="AF619" s="64"/>
      <c r="AG619" s="64"/>
      <c r="AH619" s="64"/>
      <c r="AI619" s="64"/>
      <c r="AJ619" s="64"/>
      <c r="AK619" s="64"/>
      <c r="AL619" s="64"/>
      <c r="AM619" s="64"/>
      <c r="AN619" s="64"/>
      <c r="AO619" s="64"/>
      <c r="AP619" s="64"/>
      <c r="AQ619" s="64"/>
      <c r="AR619" s="64"/>
      <c r="AS619" s="64"/>
      <c r="AT619" s="64"/>
      <c r="AU619" s="64"/>
      <c r="AV619" s="64"/>
      <c r="AW619" s="64"/>
      <c r="AX619" s="64"/>
      <c r="AY619" s="64"/>
      <c r="AZ619" s="64"/>
      <c r="BA619" s="64"/>
      <c r="BB619" s="64"/>
      <c r="BF619" s="64"/>
      <c r="BG619" s="64"/>
      <c r="BH619" s="64"/>
      <c r="BI619" s="64"/>
      <c r="BJ619" s="64"/>
      <c r="BK619" s="64"/>
      <c r="BL619" s="64"/>
      <c r="BM619" s="68" t="s">
        <v>951</v>
      </c>
      <c r="BO619" s="64"/>
      <c r="BP619" s="64"/>
    </row>
    <row r="620" spans="1:68" hidden="1">
      <c r="A620" s="13"/>
      <c r="B620" s="1"/>
      <c r="C620" s="1"/>
      <c r="D620" s="24"/>
      <c r="E620" s="11"/>
      <c r="F620" s="11"/>
      <c r="G620" s="15"/>
      <c r="H620" s="11"/>
      <c r="I620" s="1"/>
      <c r="J620" s="1"/>
      <c r="K620" s="1"/>
      <c r="L620" s="1"/>
      <c r="M620" s="64"/>
      <c r="N620" s="64"/>
      <c r="O620" s="64"/>
      <c r="P620" s="64"/>
      <c r="Q620" s="64"/>
      <c r="R620" s="64"/>
      <c r="S620" s="64"/>
      <c r="T620" s="64"/>
      <c r="U620" s="64"/>
      <c r="V620" s="64"/>
      <c r="W620" s="64"/>
      <c r="X620" s="64"/>
      <c r="Y620" s="64"/>
      <c r="Z620" s="64"/>
      <c r="AA620" s="64"/>
      <c r="AB620" s="64"/>
      <c r="AC620" s="64"/>
      <c r="AD620" s="64"/>
      <c r="AE620" s="64"/>
      <c r="AF620" s="64"/>
      <c r="AG620" s="64"/>
      <c r="AH620" s="64"/>
      <c r="AI620" s="64"/>
      <c r="AJ620" s="64"/>
      <c r="AK620" s="64"/>
      <c r="AL620" s="64"/>
      <c r="AM620" s="64"/>
      <c r="AN620" s="64"/>
      <c r="AO620" s="64"/>
      <c r="AP620" s="64"/>
      <c r="AQ620" s="64"/>
      <c r="AR620" s="64"/>
      <c r="AS620" s="64"/>
      <c r="AT620" s="64"/>
      <c r="AU620" s="64"/>
      <c r="AV620" s="64"/>
      <c r="AW620" s="64"/>
      <c r="AX620" s="64"/>
      <c r="AY620" s="64"/>
      <c r="AZ620" s="64"/>
      <c r="BA620" s="64"/>
      <c r="BB620" s="64"/>
      <c r="BF620" s="64"/>
      <c r="BG620" s="64"/>
      <c r="BH620" s="64"/>
      <c r="BI620" s="64"/>
      <c r="BJ620" s="64"/>
      <c r="BK620" s="64"/>
      <c r="BL620" s="64"/>
      <c r="BM620" s="68" t="s">
        <v>952</v>
      </c>
      <c r="BO620" s="64"/>
      <c r="BP620" s="64"/>
    </row>
    <row r="621" spans="1:68" hidden="1">
      <c r="A621" s="13"/>
      <c r="B621" s="1"/>
      <c r="C621" s="1"/>
      <c r="D621" s="24"/>
      <c r="E621" s="11"/>
      <c r="F621" s="11"/>
      <c r="G621" s="15"/>
      <c r="H621" s="11"/>
      <c r="I621" s="1"/>
      <c r="J621" s="1"/>
      <c r="K621" s="1"/>
      <c r="L621" s="1"/>
      <c r="M621" s="64"/>
      <c r="N621" s="64"/>
      <c r="O621" s="64"/>
      <c r="P621" s="64"/>
      <c r="Q621" s="64"/>
      <c r="R621" s="64"/>
      <c r="S621" s="64"/>
      <c r="T621" s="64"/>
      <c r="U621" s="64"/>
      <c r="V621" s="64"/>
      <c r="W621" s="64"/>
      <c r="X621" s="64"/>
      <c r="Y621" s="64"/>
      <c r="Z621" s="64"/>
      <c r="AA621" s="64"/>
      <c r="AB621" s="64"/>
      <c r="AC621" s="64"/>
      <c r="AD621" s="64"/>
      <c r="AE621" s="64"/>
      <c r="AF621" s="64"/>
      <c r="AG621" s="64"/>
      <c r="AH621" s="64"/>
      <c r="AI621" s="64"/>
      <c r="AJ621" s="64"/>
      <c r="AK621" s="64"/>
      <c r="AL621" s="64"/>
      <c r="AM621" s="64"/>
      <c r="AN621" s="64"/>
      <c r="AO621" s="64"/>
      <c r="AP621" s="64"/>
      <c r="AQ621" s="64"/>
      <c r="AR621" s="64"/>
      <c r="AS621" s="64"/>
      <c r="AT621" s="64"/>
      <c r="AU621" s="64"/>
      <c r="AV621" s="64"/>
      <c r="AW621" s="64"/>
      <c r="AX621" s="64"/>
      <c r="AY621" s="64"/>
      <c r="AZ621" s="64"/>
      <c r="BA621" s="64"/>
      <c r="BB621" s="64"/>
      <c r="BF621" s="64"/>
      <c r="BG621" s="64"/>
      <c r="BH621" s="64"/>
      <c r="BI621" s="64"/>
      <c r="BJ621" s="64"/>
      <c r="BK621" s="64"/>
      <c r="BL621" s="64"/>
      <c r="BM621" s="68" t="s">
        <v>953</v>
      </c>
      <c r="BO621" s="64"/>
      <c r="BP621" s="64"/>
    </row>
    <row r="622" spans="1:68" hidden="1">
      <c r="A622" s="13"/>
      <c r="B622" s="1"/>
      <c r="C622" s="1"/>
      <c r="D622" s="24"/>
      <c r="E622" s="11"/>
      <c r="F622" s="11"/>
      <c r="G622" s="15"/>
      <c r="H622" s="11"/>
      <c r="I622" s="1"/>
      <c r="J622" s="1"/>
      <c r="K622" s="1"/>
      <c r="L622" s="1"/>
      <c r="M622" s="64"/>
      <c r="N622" s="64"/>
      <c r="O622" s="64"/>
      <c r="P622" s="64"/>
      <c r="Q622" s="64"/>
      <c r="R622" s="64"/>
      <c r="S622" s="64"/>
      <c r="T622" s="64"/>
      <c r="U622" s="64"/>
      <c r="V622" s="64"/>
      <c r="W622" s="64"/>
      <c r="X622" s="64"/>
      <c r="Y622" s="64"/>
      <c r="Z622" s="64"/>
      <c r="AA622" s="64"/>
      <c r="AB622" s="64"/>
      <c r="AC622" s="64"/>
      <c r="AD622" s="64"/>
      <c r="AE622" s="64"/>
      <c r="AF622" s="64"/>
      <c r="AG622" s="64"/>
      <c r="AH622" s="64"/>
      <c r="AI622" s="64"/>
      <c r="AJ622" s="64"/>
      <c r="AK622" s="64"/>
      <c r="AL622" s="64"/>
      <c r="AM622" s="64"/>
      <c r="AN622" s="64"/>
      <c r="AO622" s="64"/>
      <c r="AP622" s="64"/>
      <c r="AQ622" s="64"/>
      <c r="AR622" s="64"/>
      <c r="AS622" s="64"/>
      <c r="AT622" s="64"/>
      <c r="AU622" s="64"/>
      <c r="AV622" s="64"/>
      <c r="AW622" s="64"/>
      <c r="AX622" s="64"/>
      <c r="AY622" s="64"/>
      <c r="AZ622" s="64"/>
      <c r="BA622" s="64"/>
      <c r="BB622" s="64"/>
      <c r="BF622" s="64"/>
      <c r="BG622" s="64"/>
      <c r="BH622" s="64"/>
      <c r="BI622" s="64"/>
      <c r="BJ622" s="64"/>
      <c r="BK622" s="64"/>
      <c r="BL622" s="64"/>
      <c r="BM622" s="68" t="s">
        <v>954</v>
      </c>
      <c r="BO622" s="64"/>
      <c r="BP622" s="64"/>
    </row>
    <row r="623" spans="1:68" hidden="1">
      <c r="A623" s="13"/>
      <c r="B623" s="1"/>
      <c r="C623" s="1"/>
      <c r="D623" s="24"/>
      <c r="E623" s="11"/>
      <c r="F623" s="11"/>
      <c r="G623" s="15"/>
      <c r="H623" s="11"/>
      <c r="I623" s="1"/>
      <c r="J623" s="1"/>
      <c r="K623" s="1"/>
      <c r="L623" s="1"/>
      <c r="M623" s="64"/>
      <c r="N623" s="64"/>
      <c r="O623" s="64"/>
      <c r="P623" s="64"/>
      <c r="Q623" s="64"/>
      <c r="R623" s="64"/>
      <c r="S623" s="64"/>
      <c r="T623" s="64"/>
      <c r="U623" s="64"/>
      <c r="V623" s="64"/>
      <c r="W623" s="64"/>
      <c r="X623" s="64"/>
      <c r="Y623" s="64"/>
      <c r="Z623" s="64"/>
      <c r="AA623" s="64"/>
      <c r="AB623" s="64"/>
      <c r="AC623" s="64"/>
      <c r="AD623" s="64"/>
      <c r="AE623" s="64"/>
      <c r="AF623" s="64"/>
      <c r="AG623" s="64"/>
      <c r="AH623" s="64"/>
      <c r="AI623" s="64"/>
      <c r="AJ623" s="64"/>
      <c r="AK623" s="64"/>
      <c r="AL623" s="64"/>
      <c r="AM623" s="64"/>
      <c r="AN623" s="64"/>
      <c r="AO623" s="64"/>
      <c r="AP623" s="64"/>
      <c r="AQ623" s="64"/>
      <c r="AR623" s="64"/>
      <c r="AS623" s="64"/>
      <c r="AT623" s="64"/>
      <c r="AU623" s="64"/>
      <c r="AV623" s="64"/>
      <c r="AW623" s="64"/>
      <c r="AX623" s="64"/>
      <c r="AY623" s="64"/>
      <c r="AZ623" s="64"/>
      <c r="BA623" s="64"/>
      <c r="BB623" s="64"/>
      <c r="BF623" s="64"/>
      <c r="BG623" s="64"/>
      <c r="BH623" s="64"/>
      <c r="BI623" s="64"/>
      <c r="BJ623" s="64"/>
      <c r="BK623" s="64"/>
      <c r="BL623" s="64"/>
      <c r="BM623" s="68" t="s">
        <v>955</v>
      </c>
      <c r="BO623" s="64"/>
      <c r="BP623" s="64"/>
    </row>
    <row r="624" spans="1:68" hidden="1">
      <c r="A624" s="13"/>
      <c r="B624" s="1"/>
      <c r="C624" s="1"/>
      <c r="D624" s="24"/>
      <c r="E624" s="11"/>
      <c r="F624" s="11"/>
      <c r="G624" s="15"/>
      <c r="H624" s="11"/>
      <c r="I624" s="1"/>
      <c r="J624" s="1"/>
      <c r="K624" s="1"/>
      <c r="L624" s="1"/>
      <c r="M624" s="64"/>
      <c r="N624" s="64"/>
      <c r="O624" s="64"/>
      <c r="P624" s="64"/>
      <c r="Q624" s="64"/>
      <c r="R624" s="64"/>
      <c r="S624" s="64"/>
      <c r="T624" s="64"/>
      <c r="U624" s="64"/>
      <c r="V624" s="64"/>
      <c r="W624" s="64"/>
      <c r="X624" s="64"/>
      <c r="Y624" s="64"/>
      <c r="Z624" s="64"/>
      <c r="AA624" s="64"/>
      <c r="AB624" s="64"/>
      <c r="AC624" s="64"/>
      <c r="AD624" s="64"/>
      <c r="AE624" s="64"/>
      <c r="AF624" s="64"/>
      <c r="AG624" s="64"/>
      <c r="AH624" s="64"/>
      <c r="AI624" s="64"/>
      <c r="AJ624" s="64"/>
      <c r="AK624" s="64"/>
      <c r="AL624" s="64"/>
      <c r="AM624" s="64"/>
      <c r="AN624" s="64"/>
      <c r="AO624" s="64"/>
      <c r="AP624" s="64"/>
      <c r="AQ624" s="64"/>
      <c r="AR624" s="64"/>
      <c r="AS624" s="64"/>
      <c r="AT624" s="64"/>
      <c r="AU624" s="64"/>
      <c r="AV624" s="64"/>
      <c r="AW624" s="64"/>
      <c r="AX624" s="64"/>
      <c r="AY624" s="64"/>
      <c r="AZ624" s="64"/>
      <c r="BA624" s="64"/>
      <c r="BB624" s="64"/>
      <c r="BF624" s="64"/>
      <c r="BG624" s="64"/>
      <c r="BH624" s="64"/>
      <c r="BI624" s="64"/>
      <c r="BJ624" s="64"/>
      <c r="BK624" s="64"/>
      <c r="BL624" s="64"/>
      <c r="BM624" s="68" t="s">
        <v>956</v>
      </c>
      <c r="BO624" s="64"/>
      <c r="BP624" s="64"/>
    </row>
    <row r="625" spans="1:68" hidden="1">
      <c r="A625" s="13"/>
      <c r="B625" s="1"/>
      <c r="C625" s="1"/>
      <c r="D625" s="24"/>
      <c r="E625" s="11"/>
      <c r="F625" s="11"/>
      <c r="G625" s="15"/>
      <c r="H625" s="11"/>
      <c r="I625" s="1"/>
      <c r="J625" s="1"/>
      <c r="K625" s="1"/>
      <c r="L625" s="1"/>
      <c r="M625" s="64"/>
      <c r="N625" s="64"/>
      <c r="O625" s="64"/>
      <c r="P625" s="64"/>
      <c r="Q625" s="64"/>
      <c r="R625" s="64"/>
      <c r="S625" s="64"/>
      <c r="T625" s="64"/>
      <c r="U625" s="64"/>
      <c r="V625" s="64"/>
      <c r="W625" s="64"/>
      <c r="X625" s="64"/>
      <c r="Y625" s="64"/>
      <c r="Z625" s="64"/>
      <c r="AA625" s="64"/>
      <c r="AB625" s="64"/>
      <c r="AC625" s="64"/>
      <c r="AD625" s="64"/>
      <c r="AE625" s="64"/>
      <c r="AF625" s="64"/>
      <c r="AG625" s="64"/>
      <c r="AH625" s="64"/>
      <c r="AI625" s="64"/>
      <c r="AJ625" s="64"/>
      <c r="AK625" s="64"/>
      <c r="AL625" s="64"/>
      <c r="AM625" s="64"/>
      <c r="AN625" s="64"/>
      <c r="AO625" s="64"/>
      <c r="AP625" s="64"/>
      <c r="AQ625" s="64"/>
      <c r="AR625" s="64"/>
      <c r="AS625" s="64"/>
      <c r="AT625" s="64"/>
      <c r="AU625" s="64"/>
      <c r="AV625" s="64"/>
      <c r="AW625" s="64"/>
      <c r="AX625" s="64"/>
      <c r="AY625" s="64"/>
      <c r="AZ625" s="64"/>
      <c r="BA625" s="64"/>
      <c r="BB625" s="64"/>
      <c r="BF625" s="64"/>
      <c r="BG625" s="64"/>
      <c r="BH625" s="64"/>
      <c r="BI625" s="64"/>
      <c r="BJ625" s="64"/>
      <c r="BK625" s="64"/>
      <c r="BL625" s="64"/>
      <c r="BM625" s="68" t="s">
        <v>957</v>
      </c>
      <c r="BO625" s="64"/>
      <c r="BP625" s="64"/>
    </row>
    <row r="626" spans="1:68" hidden="1">
      <c r="A626" s="13"/>
      <c r="B626" s="1"/>
      <c r="C626" s="1"/>
      <c r="D626" s="24"/>
      <c r="E626" s="11"/>
      <c r="F626" s="11"/>
      <c r="G626" s="15"/>
      <c r="H626" s="11"/>
      <c r="I626" s="1"/>
      <c r="J626" s="1"/>
      <c r="K626" s="1"/>
      <c r="L626" s="1"/>
      <c r="M626" s="64"/>
      <c r="N626" s="64"/>
      <c r="O626" s="64"/>
      <c r="P626" s="64"/>
      <c r="Q626" s="64"/>
      <c r="R626" s="64"/>
      <c r="S626" s="64"/>
      <c r="T626" s="64"/>
      <c r="U626" s="64"/>
      <c r="V626" s="64"/>
      <c r="W626" s="64"/>
      <c r="X626" s="64"/>
      <c r="Y626" s="64"/>
      <c r="Z626" s="64"/>
      <c r="AA626" s="64"/>
      <c r="AB626" s="64"/>
      <c r="AC626" s="64"/>
      <c r="AD626" s="64"/>
      <c r="AE626" s="64"/>
      <c r="AF626" s="64"/>
      <c r="AG626" s="64"/>
      <c r="AH626" s="64"/>
      <c r="AI626" s="64"/>
      <c r="AJ626" s="64"/>
      <c r="AK626" s="64"/>
      <c r="AL626" s="64"/>
      <c r="AM626" s="64"/>
      <c r="AN626" s="64"/>
      <c r="AO626" s="64"/>
      <c r="AP626" s="64"/>
      <c r="AQ626" s="64"/>
      <c r="AR626" s="64"/>
      <c r="AS626" s="64"/>
      <c r="AT626" s="64"/>
      <c r="AU626" s="64"/>
      <c r="AV626" s="64"/>
      <c r="AW626" s="64"/>
      <c r="AX626" s="64"/>
      <c r="AY626" s="64"/>
      <c r="AZ626" s="64"/>
      <c r="BA626" s="64"/>
      <c r="BB626" s="64"/>
      <c r="BF626" s="64"/>
      <c r="BG626" s="64"/>
      <c r="BH626" s="64"/>
      <c r="BI626" s="64"/>
      <c r="BJ626" s="64"/>
      <c r="BK626" s="64"/>
      <c r="BL626" s="64"/>
      <c r="BM626" s="68" t="s">
        <v>958</v>
      </c>
      <c r="BO626" s="64"/>
      <c r="BP626" s="64"/>
    </row>
    <row r="627" spans="1:68" hidden="1">
      <c r="A627" s="13"/>
      <c r="B627" s="1"/>
      <c r="C627" s="1"/>
      <c r="D627" s="24"/>
      <c r="E627" s="11"/>
      <c r="F627" s="11"/>
      <c r="G627" s="15"/>
      <c r="H627" s="11"/>
      <c r="I627" s="1"/>
      <c r="J627" s="1"/>
      <c r="K627" s="1"/>
      <c r="L627" s="1"/>
      <c r="M627" s="64"/>
      <c r="N627" s="64"/>
      <c r="O627" s="64"/>
      <c r="P627" s="64"/>
      <c r="Q627" s="64"/>
      <c r="R627" s="64"/>
      <c r="S627" s="64"/>
      <c r="T627" s="64"/>
      <c r="U627" s="64"/>
      <c r="V627" s="64"/>
      <c r="W627" s="64"/>
      <c r="X627" s="64"/>
      <c r="Y627" s="64"/>
      <c r="Z627" s="64"/>
      <c r="AA627" s="64"/>
      <c r="AB627" s="64"/>
      <c r="AC627" s="64"/>
      <c r="AD627" s="64"/>
      <c r="AE627" s="64"/>
      <c r="AF627" s="64"/>
      <c r="AG627" s="64"/>
      <c r="AH627" s="64"/>
      <c r="AI627" s="64"/>
      <c r="AJ627" s="64"/>
      <c r="AK627" s="64"/>
      <c r="AL627" s="64"/>
      <c r="AM627" s="64"/>
      <c r="AN627" s="64"/>
      <c r="AO627" s="64"/>
      <c r="AP627" s="64"/>
      <c r="AQ627" s="64"/>
      <c r="AR627" s="64"/>
      <c r="AS627" s="64"/>
      <c r="AT627" s="64"/>
      <c r="AU627" s="64"/>
      <c r="AV627" s="64"/>
      <c r="AW627" s="64"/>
      <c r="AX627" s="64"/>
      <c r="AY627" s="64"/>
      <c r="AZ627" s="64"/>
      <c r="BA627" s="64"/>
      <c r="BB627" s="64"/>
      <c r="BF627" s="64"/>
      <c r="BG627" s="64"/>
      <c r="BH627" s="64"/>
      <c r="BI627" s="64"/>
      <c r="BJ627" s="64"/>
      <c r="BK627" s="64"/>
      <c r="BL627" s="64"/>
      <c r="BM627" s="68" t="s">
        <v>959</v>
      </c>
      <c r="BO627" s="64"/>
      <c r="BP627" s="64"/>
    </row>
    <row r="628" spans="1:68" hidden="1">
      <c r="A628" s="13"/>
      <c r="B628" s="1"/>
      <c r="C628" s="1"/>
      <c r="D628" s="24"/>
      <c r="E628" s="11"/>
      <c r="F628" s="11"/>
      <c r="G628" s="15"/>
      <c r="H628" s="11"/>
      <c r="I628" s="1"/>
      <c r="J628" s="1"/>
      <c r="K628" s="1"/>
      <c r="L628" s="1"/>
      <c r="M628" s="64"/>
      <c r="N628" s="64"/>
      <c r="O628" s="64"/>
      <c r="P628" s="64"/>
      <c r="Q628" s="64"/>
      <c r="R628" s="64"/>
      <c r="S628" s="64"/>
      <c r="T628" s="64"/>
      <c r="U628" s="64"/>
      <c r="V628" s="64"/>
      <c r="W628" s="64"/>
      <c r="X628" s="64"/>
      <c r="Y628" s="64"/>
      <c r="Z628" s="64"/>
      <c r="AA628" s="64"/>
      <c r="AB628" s="64"/>
      <c r="AC628" s="64"/>
      <c r="AD628" s="64"/>
      <c r="AE628" s="64"/>
      <c r="AF628" s="64"/>
      <c r="AG628" s="64"/>
      <c r="AH628" s="64"/>
      <c r="AI628" s="64"/>
      <c r="AJ628" s="64"/>
      <c r="AK628" s="64"/>
      <c r="AL628" s="64"/>
      <c r="AM628" s="64"/>
      <c r="AN628" s="64"/>
      <c r="AO628" s="64"/>
      <c r="AP628" s="64"/>
      <c r="AQ628" s="64"/>
      <c r="AR628" s="64"/>
      <c r="AS628" s="64"/>
      <c r="AT628" s="64"/>
      <c r="AU628" s="64"/>
      <c r="AV628" s="64"/>
      <c r="AW628" s="64"/>
      <c r="AX628" s="64"/>
      <c r="AY628" s="64"/>
      <c r="AZ628" s="64"/>
      <c r="BA628" s="64"/>
      <c r="BB628" s="64"/>
      <c r="BF628" s="64"/>
      <c r="BG628" s="64"/>
      <c r="BH628" s="64"/>
      <c r="BI628" s="64"/>
      <c r="BJ628" s="64"/>
      <c r="BK628" s="64"/>
      <c r="BL628" s="64"/>
      <c r="BM628" s="68" t="s">
        <v>960</v>
      </c>
      <c r="BO628" s="64"/>
      <c r="BP628" s="64"/>
    </row>
    <row r="629" spans="1:68" hidden="1">
      <c r="A629" s="13"/>
      <c r="B629" s="1"/>
      <c r="C629" s="1"/>
      <c r="D629" s="24"/>
      <c r="E629" s="11"/>
      <c r="F629" s="11"/>
      <c r="G629" s="15"/>
      <c r="H629" s="11"/>
      <c r="I629" s="1"/>
      <c r="J629" s="1"/>
      <c r="K629" s="1"/>
      <c r="L629" s="1"/>
      <c r="M629" s="64"/>
      <c r="N629" s="64"/>
      <c r="O629" s="64"/>
      <c r="P629" s="64"/>
      <c r="Q629" s="64"/>
      <c r="R629" s="64"/>
      <c r="S629" s="64"/>
      <c r="T629" s="64"/>
      <c r="U629" s="64"/>
      <c r="V629" s="64"/>
      <c r="W629" s="64"/>
      <c r="X629" s="64"/>
      <c r="Y629" s="64"/>
      <c r="Z629" s="64"/>
      <c r="AA629" s="64"/>
      <c r="AB629" s="64"/>
      <c r="AC629" s="64"/>
      <c r="AD629" s="64"/>
      <c r="AE629" s="64"/>
      <c r="AF629" s="64"/>
      <c r="AG629" s="64"/>
      <c r="AH629" s="64"/>
      <c r="AI629" s="64"/>
      <c r="AJ629" s="64"/>
      <c r="AK629" s="64"/>
      <c r="AL629" s="64"/>
      <c r="AM629" s="64"/>
      <c r="AN629" s="64"/>
      <c r="AO629" s="64"/>
      <c r="AP629" s="64"/>
      <c r="AQ629" s="64"/>
      <c r="AR629" s="64"/>
      <c r="AS629" s="64"/>
      <c r="AT629" s="64"/>
      <c r="AU629" s="64"/>
      <c r="AV629" s="64"/>
      <c r="AW629" s="64"/>
      <c r="AX629" s="64"/>
      <c r="AY629" s="64"/>
      <c r="AZ629" s="64"/>
      <c r="BA629" s="64"/>
      <c r="BB629" s="64"/>
      <c r="BF629" s="64"/>
      <c r="BG629" s="64"/>
      <c r="BH629" s="64"/>
      <c r="BI629" s="64"/>
      <c r="BJ629" s="64"/>
      <c r="BK629" s="64"/>
      <c r="BL629" s="64"/>
      <c r="BM629" s="68" t="s">
        <v>961</v>
      </c>
      <c r="BO629" s="64"/>
      <c r="BP629" s="64"/>
    </row>
    <row r="630" spans="1:68" hidden="1">
      <c r="A630" s="13"/>
      <c r="B630" s="1"/>
      <c r="C630" s="1"/>
      <c r="D630" s="24"/>
      <c r="E630" s="11"/>
      <c r="F630" s="11"/>
      <c r="G630" s="15"/>
      <c r="H630" s="11"/>
      <c r="I630" s="1"/>
      <c r="J630" s="1"/>
      <c r="K630" s="1"/>
      <c r="L630" s="1"/>
      <c r="M630" s="64"/>
      <c r="N630" s="64"/>
      <c r="O630" s="64"/>
      <c r="P630" s="64"/>
      <c r="Q630" s="64"/>
      <c r="R630" s="64"/>
      <c r="S630" s="64"/>
      <c r="T630" s="64"/>
      <c r="U630" s="64"/>
      <c r="V630" s="64"/>
      <c r="W630" s="64"/>
      <c r="X630" s="64"/>
      <c r="Y630" s="64"/>
      <c r="Z630" s="64"/>
      <c r="AA630" s="64"/>
      <c r="AB630" s="64"/>
      <c r="AC630" s="64"/>
      <c r="AD630" s="64"/>
      <c r="AE630" s="64"/>
      <c r="AF630" s="64"/>
      <c r="AG630" s="64"/>
      <c r="AH630" s="64"/>
      <c r="AI630" s="64"/>
      <c r="AJ630" s="64"/>
      <c r="AK630" s="64"/>
      <c r="AL630" s="64"/>
      <c r="AM630" s="64"/>
      <c r="AN630" s="64"/>
      <c r="AO630" s="64"/>
      <c r="AP630" s="64"/>
      <c r="AQ630" s="64"/>
      <c r="AR630" s="64"/>
      <c r="AS630" s="64"/>
      <c r="AT630" s="64"/>
      <c r="AU630" s="64"/>
      <c r="AV630" s="64"/>
      <c r="AW630" s="64"/>
      <c r="AX630" s="64"/>
      <c r="AY630" s="64"/>
      <c r="AZ630" s="64"/>
      <c r="BA630" s="64"/>
      <c r="BB630" s="64"/>
      <c r="BF630" s="64"/>
      <c r="BG630" s="64"/>
      <c r="BH630" s="64"/>
      <c r="BI630" s="64"/>
      <c r="BJ630" s="64"/>
      <c r="BK630" s="64"/>
      <c r="BL630" s="64"/>
      <c r="BM630" s="68" t="s">
        <v>962</v>
      </c>
      <c r="BO630" s="64"/>
      <c r="BP630" s="64"/>
    </row>
    <row r="631" spans="1:68" hidden="1">
      <c r="A631" s="13"/>
      <c r="B631" s="1"/>
      <c r="C631" s="1"/>
      <c r="D631" s="24"/>
      <c r="E631" s="11"/>
      <c r="F631" s="11"/>
      <c r="G631" s="15"/>
      <c r="H631" s="11"/>
      <c r="I631" s="1"/>
      <c r="J631" s="1"/>
      <c r="K631" s="1"/>
      <c r="L631" s="1"/>
      <c r="M631" s="64"/>
      <c r="N631" s="64"/>
      <c r="O631" s="64"/>
      <c r="P631" s="64"/>
      <c r="Q631" s="64"/>
      <c r="R631" s="64"/>
      <c r="S631" s="64"/>
      <c r="T631" s="64"/>
      <c r="U631" s="64"/>
      <c r="V631" s="64"/>
      <c r="W631" s="64"/>
      <c r="X631" s="64"/>
      <c r="Y631" s="64"/>
      <c r="Z631" s="64"/>
      <c r="AA631" s="64"/>
      <c r="AB631" s="64"/>
      <c r="AC631" s="64"/>
      <c r="AD631" s="64"/>
      <c r="AE631" s="64"/>
      <c r="AF631" s="64"/>
      <c r="AG631" s="64"/>
      <c r="AH631" s="64"/>
      <c r="AI631" s="64"/>
      <c r="AJ631" s="64"/>
      <c r="AK631" s="64"/>
      <c r="AL631" s="64"/>
      <c r="AM631" s="64"/>
      <c r="AN631" s="64"/>
      <c r="AO631" s="64"/>
      <c r="AP631" s="64"/>
      <c r="AQ631" s="64"/>
      <c r="AR631" s="64"/>
      <c r="AS631" s="64"/>
      <c r="AT631" s="64"/>
      <c r="AU631" s="64"/>
      <c r="AV631" s="64"/>
      <c r="AW631" s="64"/>
      <c r="AX631" s="64"/>
      <c r="AY631" s="64"/>
      <c r="AZ631" s="64"/>
      <c r="BA631" s="64"/>
      <c r="BB631" s="64"/>
      <c r="BF631" s="64"/>
      <c r="BG631" s="64"/>
      <c r="BH631" s="64"/>
      <c r="BI631" s="64"/>
      <c r="BJ631" s="64"/>
      <c r="BK631" s="64"/>
      <c r="BL631" s="64"/>
      <c r="BM631" s="68" t="s">
        <v>963</v>
      </c>
      <c r="BO631" s="64"/>
      <c r="BP631" s="64"/>
    </row>
    <row r="632" spans="1:68" hidden="1">
      <c r="A632" s="13"/>
      <c r="B632" s="1"/>
      <c r="C632" s="1"/>
      <c r="D632" s="24"/>
      <c r="E632" s="11"/>
      <c r="F632" s="11"/>
      <c r="G632" s="15"/>
      <c r="H632" s="11"/>
      <c r="I632" s="1"/>
      <c r="J632" s="1"/>
      <c r="K632" s="1"/>
      <c r="L632" s="1"/>
      <c r="M632" s="64"/>
      <c r="N632" s="64"/>
      <c r="O632" s="64"/>
      <c r="P632" s="64"/>
      <c r="Q632" s="64"/>
      <c r="R632" s="64"/>
      <c r="S632" s="64"/>
      <c r="T632" s="64"/>
      <c r="U632" s="64"/>
      <c r="V632" s="64"/>
      <c r="W632" s="64"/>
      <c r="X632" s="64"/>
      <c r="Y632" s="64"/>
      <c r="Z632" s="64"/>
      <c r="AA632" s="64"/>
      <c r="AB632" s="64"/>
      <c r="AC632" s="64"/>
      <c r="AD632" s="64"/>
      <c r="AE632" s="64"/>
      <c r="AF632" s="64"/>
      <c r="AG632" s="64"/>
      <c r="AH632" s="64"/>
      <c r="AI632" s="64"/>
      <c r="AJ632" s="64"/>
      <c r="AK632" s="64"/>
      <c r="AL632" s="64"/>
      <c r="AM632" s="64"/>
      <c r="AN632" s="64"/>
      <c r="AO632" s="64"/>
      <c r="AP632" s="64"/>
      <c r="AQ632" s="64"/>
      <c r="AR632" s="64"/>
      <c r="AS632" s="64"/>
      <c r="AT632" s="64"/>
      <c r="AU632" s="64"/>
      <c r="AV632" s="64"/>
      <c r="AW632" s="64"/>
      <c r="AX632" s="64"/>
      <c r="AY632" s="64"/>
      <c r="AZ632" s="64"/>
      <c r="BA632" s="64"/>
      <c r="BB632" s="64"/>
      <c r="BF632" s="64"/>
      <c r="BG632" s="64"/>
      <c r="BH632" s="64"/>
      <c r="BI632" s="64"/>
      <c r="BJ632" s="64"/>
      <c r="BK632" s="64"/>
      <c r="BL632" s="64"/>
      <c r="BM632" s="68" t="s">
        <v>964</v>
      </c>
      <c r="BO632" s="64"/>
      <c r="BP632" s="64"/>
    </row>
    <row r="633" spans="1:68" hidden="1">
      <c r="A633" s="13"/>
      <c r="B633" s="1"/>
      <c r="C633" s="1"/>
      <c r="D633" s="24"/>
      <c r="E633" s="11"/>
      <c r="F633" s="11"/>
      <c r="G633" s="15"/>
      <c r="H633" s="11"/>
      <c r="I633" s="1"/>
      <c r="J633" s="1"/>
      <c r="K633" s="1"/>
      <c r="L633" s="1"/>
      <c r="M633" s="64"/>
      <c r="N633" s="64"/>
      <c r="O633" s="64"/>
      <c r="P633" s="64"/>
      <c r="Q633" s="64"/>
      <c r="R633" s="64"/>
      <c r="S633" s="64"/>
      <c r="T633" s="64"/>
      <c r="U633" s="64"/>
      <c r="V633" s="64"/>
      <c r="W633" s="64"/>
      <c r="X633" s="64"/>
      <c r="Y633" s="64"/>
      <c r="Z633" s="64"/>
      <c r="AA633" s="64"/>
      <c r="AB633" s="64"/>
      <c r="AC633" s="64"/>
      <c r="AD633" s="64"/>
      <c r="AE633" s="64"/>
      <c r="AF633" s="64"/>
      <c r="AG633" s="64"/>
      <c r="AH633" s="64"/>
      <c r="AI633" s="64"/>
      <c r="AJ633" s="64"/>
      <c r="AK633" s="64"/>
      <c r="AL633" s="64"/>
      <c r="AM633" s="64"/>
      <c r="AN633" s="64"/>
      <c r="AO633" s="64"/>
      <c r="AP633" s="64"/>
      <c r="AQ633" s="64"/>
      <c r="AR633" s="64"/>
      <c r="AS633" s="64"/>
      <c r="AT633" s="64"/>
      <c r="AU633" s="64"/>
      <c r="AV633" s="64"/>
      <c r="AW633" s="64"/>
      <c r="AX633" s="64"/>
      <c r="AY633" s="64"/>
      <c r="AZ633" s="64"/>
      <c r="BA633" s="64"/>
      <c r="BB633" s="64"/>
      <c r="BF633" s="64"/>
      <c r="BG633" s="64"/>
      <c r="BH633" s="64"/>
      <c r="BI633" s="64"/>
      <c r="BJ633" s="64"/>
      <c r="BK633" s="64"/>
      <c r="BL633" s="64"/>
      <c r="BM633" s="68" t="s">
        <v>965</v>
      </c>
      <c r="BO633" s="64"/>
      <c r="BP633" s="64"/>
    </row>
    <row r="634" spans="1:68" hidden="1">
      <c r="A634" s="13"/>
      <c r="B634" s="1"/>
      <c r="C634" s="1"/>
      <c r="D634" s="24"/>
      <c r="E634" s="11"/>
      <c r="F634" s="11"/>
      <c r="G634" s="15"/>
      <c r="H634" s="11"/>
      <c r="I634" s="1"/>
      <c r="J634" s="1"/>
      <c r="K634" s="1"/>
      <c r="L634" s="1"/>
      <c r="M634" s="64"/>
      <c r="N634" s="64"/>
      <c r="O634" s="64"/>
      <c r="P634" s="64"/>
      <c r="Q634" s="64"/>
      <c r="R634" s="64"/>
      <c r="S634" s="64"/>
      <c r="T634" s="64"/>
      <c r="U634" s="64"/>
      <c r="V634" s="64"/>
      <c r="W634" s="64"/>
      <c r="X634" s="64"/>
      <c r="Y634" s="64"/>
      <c r="Z634" s="64"/>
      <c r="AA634" s="64"/>
      <c r="AB634" s="64"/>
      <c r="AC634" s="64"/>
      <c r="AD634" s="64"/>
      <c r="AE634" s="64"/>
      <c r="AF634" s="64"/>
      <c r="AG634" s="64"/>
      <c r="AH634" s="64"/>
      <c r="AI634" s="64"/>
      <c r="AJ634" s="64"/>
      <c r="AK634" s="64"/>
      <c r="AL634" s="64"/>
      <c r="AM634" s="64"/>
      <c r="AN634" s="64"/>
      <c r="AO634" s="64"/>
      <c r="AP634" s="64"/>
      <c r="AQ634" s="64"/>
      <c r="AR634" s="64"/>
      <c r="AS634" s="64"/>
      <c r="AT634" s="64"/>
      <c r="AU634" s="64"/>
      <c r="AV634" s="64"/>
      <c r="AW634" s="64"/>
      <c r="AX634" s="64"/>
      <c r="AY634" s="64"/>
      <c r="AZ634" s="64"/>
      <c r="BA634" s="64"/>
      <c r="BB634" s="64"/>
      <c r="BF634" s="64"/>
      <c r="BG634" s="64"/>
      <c r="BH634" s="64"/>
      <c r="BI634" s="64"/>
      <c r="BJ634" s="64"/>
      <c r="BK634" s="64"/>
      <c r="BL634" s="64"/>
      <c r="BM634" s="68" t="s">
        <v>966</v>
      </c>
      <c r="BO634" s="64"/>
      <c r="BP634" s="64"/>
    </row>
    <row r="635" spans="1:68" hidden="1">
      <c r="A635" s="13"/>
      <c r="B635" s="1"/>
      <c r="C635" s="1"/>
      <c r="D635" s="24"/>
      <c r="E635" s="11"/>
      <c r="F635" s="11"/>
      <c r="G635" s="15"/>
      <c r="H635" s="11"/>
      <c r="I635" s="1"/>
      <c r="J635" s="1"/>
      <c r="K635" s="1"/>
      <c r="L635" s="1"/>
      <c r="M635" s="64"/>
      <c r="N635" s="64"/>
      <c r="O635" s="64"/>
      <c r="P635" s="64"/>
      <c r="Q635" s="64"/>
      <c r="R635" s="64"/>
      <c r="S635" s="64"/>
      <c r="T635" s="64"/>
      <c r="U635" s="64"/>
      <c r="V635" s="64"/>
      <c r="W635" s="64"/>
      <c r="X635" s="64"/>
      <c r="Y635" s="64"/>
      <c r="Z635" s="64"/>
      <c r="AA635" s="64"/>
      <c r="AB635" s="64"/>
      <c r="AC635" s="64"/>
      <c r="AD635" s="64"/>
      <c r="AE635" s="64"/>
      <c r="AF635" s="64"/>
      <c r="AG635" s="64"/>
      <c r="AH635" s="64"/>
      <c r="AI635" s="64"/>
      <c r="AJ635" s="64"/>
      <c r="AK635" s="64"/>
      <c r="AL635" s="64"/>
      <c r="AM635" s="64"/>
      <c r="AN635" s="64"/>
      <c r="AO635" s="64"/>
      <c r="AP635" s="64"/>
      <c r="AQ635" s="64"/>
      <c r="AR635" s="64"/>
      <c r="AS635" s="64"/>
      <c r="AT635" s="64"/>
      <c r="AU635" s="64"/>
      <c r="AV635" s="64"/>
      <c r="AW635" s="64"/>
      <c r="AX635" s="64"/>
      <c r="AY635" s="64"/>
      <c r="AZ635" s="64"/>
      <c r="BA635" s="64"/>
      <c r="BB635" s="64"/>
      <c r="BF635" s="64"/>
      <c r="BG635" s="64"/>
      <c r="BH635" s="64"/>
      <c r="BI635" s="64"/>
      <c r="BJ635" s="64"/>
      <c r="BK635" s="64"/>
      <c r="BL635" s="64"/>
      <c r="BM635" s="68" t="s">
        <v>967</v>
      </c>
      <c r="BO635" s="64"/>
      <c r="BP635" s="64"/>
    </row>
    <row r="636" spans="1:68" hidden="1">
      <c r="A636" s="13"/>
      <c r="B636" s="1"/>
      <c r="C636" s="1"/>
      <c r="D636" s="24"/>
      <c r="E636" s="11"/>
      <c r="F636" s="11"/>
      <c r="G636" s="15"/>
      <c r="H636" s="11"/>
      <c r="I636" s="1"/>
      <c r="J636" s="1"/>
      <c r="K636" s="1"/>
      <c r="L636" s="1"/>
      <c r="M636" s="64"/>
      <c r="N636" s="64"/>
      <c r="O636" s="64"/>
      <c r="P636" s="64"/>
      <c r="Q636" s="64"/>
      <c r="R636" s="64"/>
      <c r="S636" s="64"/>
      <c r="T636" s="64"/>
      <c r="U636" s="64"/>
      <c r="V636" s="64"/>
      <c r="W636" s="64"/>
      <c r="X636" s="64"/>
      <c r="Y636" s="64"/>
      <c r="Z636" s="64"/>
      <c r="AA636" s="64"/>
      <c r="AB636" s="64"/>
      <c r="AC636" s="64"/>
      <c r="AD636" s="64"/>
      <c r="AE636" s="64"/>
      <c r="AF636" s="64"/>
      <c r="AG636" s="64"/>
      <c r="AH636" s="64"/>
      <c r="AI636" s="64"/>
      <c r="AJ636" s="64"/>
      <c r="AK636" s="64"/>
      <c r="AL636" s="64"/>
      <c r="AM636" s="64"/>
      <c r="AN636" s="64"/>
      <c r="AO636" s="64"/>
      <c r="AP636" s="64"/>
      <c r="AQ636" s="64"/>
      <c r="AR636" s="64"/>
      <c r="AS636" s="64"/>
      <c r="AT636" s="64"/>
      <c r="AU636" s="64"/>
      <c r="AV636" s="64"/>
      <c r="AW636" s="64"/>
      <c r="AX636" s="64"/>
      <c r="AY636" s="64"/>
      <c r="AZ636" s="64"/>
      <c r="BA636" s="64"/>
      <c r="BB636" s="64"/>
      <c r="BF636" s="64"/>
      <c r="BG636" s="64"/>
      <c r="BH636" s="64"/>
      <c r="BI636" s="64"/>
      <c r="BJ636" s="64"/>
      <c r="BK636" s="64"/>
      <c r="BL636" s="64"/>
      <c r="BM636" s="68" t="s">
        <v>968</v>
      </c>
      <c r="BO636" s="64"/>
      <c r="BP636" s="64"/>
    </row>
    <row r="637" spans="1:68" hidden="1">
      <c r="A637" s="13"/>
      <c r="B637" s="1"/>
      <c r="C637" s="1"/>
      <c r="D637" s="24"/>
      <c r="E637" s="11"/>
      <c r="F637" s="11"/>
      <c r="G637" s="15"/>
      <c r="H637" s="11"/>
      <c r="I637" s="1"/>
      <c r="J637" s="1"/>
      <c r="K637" s="1"/>
      <c r="L637" s="1"/>
      <c r="M637" s="64"/>
      <c r="N637" s="64"/>
      <c r="O637" s="64"/>
      <c r="P637" s="64"/>
      <c r="Q637" s="64"/>
      <c r="R637" s="64"/>
      <c r="S637" s="64"/>
      <c r="T637" s="64"/>
      <c r="U637" s="64"/>
      <c r="V637" s="64"/>
      <c r="W637" s="64"/>
      <c r="X637" s="64"/>
      <c r="Y637" s="64"/>
      <c r="Z637" s="64"/>
      <c r="AA637" s="64"/>
      <c r="AB637" s="64"/>
      <c r="AC637" s="64"/>
      <c r="AD637" s="64"/>
      <c r="AE637" s="64"/>
      <c r="AF637" s="64"/>
      <c r="AG637" s="64"/>
      <c r="AH637" s="64"/>
      <c r="AI637" s="64"/>
      <c r="AJ637" s="64"/>
      <c r="AK637" s="64"/>
      <c r="AL637" s="64"/>
      <c r="AM637" s="64"/>
      <c r="AN637" s="64"/>
      <c r="AO637" s="64"/>
      <c r="AP637" s="64"/>
      <c r="AQ637" s="64"/>
      <c r="AR637" s="64"/>
      <c r="AS637" s="64"/>
      <c r="AT637" s="64"/>
      <c r="AU637" s="64"/>
      <c r="AV637" s="64"/>
      <c r="AW637" s="64"/>
      <c r="AX637" s="64"/>
      <c r="AY637" s="64"/>
      <c r="AZ637" s="64"/>
      <c r="BA637" s="64"/>
      <c r="BB637" s="64"/>
      <c r="BF637" s="64"/>
      <c r="BG637" s="64"/>
      <c r="BH637" s="64"/>
      <c r="BI637" s="64"/>
      <c r="BJ637" s="64"/>
      <c r="BK637" s="64"/>
      <c r="BL637" s="64"/>
      <c r="BM637" s="68" t="s">
        <v>969</v>
      </c>
      <c r="BO637" s="64"/>
      <c r="BP637" s="64"/>
    </row>
    <row r="638" spans="1:68" hidden="1">
      <c r="A638" s="13"/>
      <c r="B638" s="1"/>
      <c r="C638" s="1"/>
      <c r="D638" s="24"/>
      <c r="E638" s="11"/>
      <c r="F638" s="11"/>
      <c r="G638" s="15"/>
      <c r="H638" s="11"/>
      <c r="I638" s="1"/>
      <c r="J638" s="1"/>
      <c r="K638" s="1"/>
      <c r="L638" s="1"/>
      <c r="M638" s="64"/>
      <c r="N638" s="64"/>
      <c r="O638" s="64"/>
      <c r="P638" s="64"/>
      <c r="Q638" s="64"/>
      <c r="R638" s="64"/>
      <c r="S638" s="64"/>
      <c r="T638" s="64"/>
      <c r="U638" s="64"/>
      <c r="V638" s="64"/>
      <c r="W638" s="64"/>
      <c r="X638" s="64"/>
      <c r="Y638" s="64"/>
      <c r="Z638" s="64"/>
      <c r="AA638" s="64"/>
      <c r="AB638" s="64"/>
      <c r="AC638" s="64"/>
      <c r="AD638" s="64"/>
      <c r="AE638" s="64"/>
      <c r="AF638" s="64"/>
      <c r="AG638" s="64"/>
      <c r="AH638" s="64"/>
      <c r="AI638" s="64"/>
      <c r="AJ638" s="64"/>
      <c r="AK638" s="64"/>
      <c r="AL638" s="64"/>
      <c r="AM638" s="64"/>
      <c r="AN638" s="64"/>
      <c r="AO638" s="64"/>
      <c r="AP638" s="64"/>
      <c r="AQ638" s="64"/>
      <c r="AR638" s="64"/>
      <c r="AS638" s="64"/>
      <c r="AT638" s="64"/>
      <c r="AU638" s="64"/>
      <c r="AV638" s="64"/>
      <c r="AW638" s="64"/>
      <c r="AX638" s="64"/>
      <c r="AY638" s="64"/>
      <c r="AZ638" s="64"/>
      <c r="BA638" s="64"/>
      <c r="BB638" s="64"/>
      <c r="BF638" s="64"/>
      <c r="BG638" s="64"/>
      <c r="BH638" s="64"/>
      <c r="BI638" s="64"/>
      <c r="BJ638" s="64"/>
      <c r="BK638" s="64"/>
      <c r="BL638" s="64"/>
      <c r="BM638" s="68" t="s">
        <v>970</v>
      </c>
      <c r="BO638" s="64"/>
      <c r="BP638" s="64"/>
    </row>
    <row r="639" spans="1:68" hidden="1">
      <c r="A639" s="13"/>
      <c r="B639" s="1"/>
      <c r="C639" s="1"/>
      <c r="D639" s="24"/>
      <c r="E639" s="11"/>
      <c r="F639" s="11"/>
      <c r="G639" s="15"/>
      <c r="H639" s="11"/>
      <c r="I639" s="1"/>
      <c r="J639" s="1"/>
      <c r="K639" s="1"/>
      <c r="L639" s="1"/>
      <c r="M639" s="64"/>
      <c r="N639" s="64"/>
      <c r="O639" s="64"/>
      <c r="P639" s="64"/>
      <c r="Q639" s="64"/>
      <c r="R639" s="64"/>
      <c r="S639" s="64"/>
      <c r="T639" s="64"/>
      <c r="U639" s="64"/>
      <c r="V639" s="64"/>
      <c r="W639" s="64"/>
      <c r="X639" s="64"/>
      <c r="Y639" s="64"/>
      <c r="Z639" s="64"/>
      <c r="AA639" s="64"/>
      <c r="AB639" s="64"/>
      <c r="AC639" s="64"/>
      <c r="AD639" s="64"/>
      <c r="AE639" s="64"/>
      <c r="AF639" s="64"/>
      <c r="AG639" s="64"/>
      <c r="AH639" s="64"/>
      <c r="AI639" s="64"/>
      <c r="AJ639" s="64"/>
      <c r="AK639" s="64"/>
      <c r="AL639" s="64"/>
      <c r="AM639" s="64"/>
      <c r="AN639" s="64"/>
      <c r="AO639" s="64"/>
      <c r="AP639" s="64"/>
      <c r="AQ639" s="64"/>
      <c r="AR639" s="64"/>
      <c r="AS639" s="64"/>
      <c r="AT639" s="64"/>
      <c r="AU639" s="64"/>
      <c r="AV639" s="64"/>
      <c r="AW639" s="64"/>
      <c r="AX639" s="64"/>
      <c r="AY639" s="64"/>
      <c r="AZ639" s="64"/>
      <c r="BA639" s="64"/>
      <c r="BB639" s="64"/>
      <c r="BF639" s="64"/>
      <c r="BG639" s="64"/>
      <c r="BH639" s="64"/>
      <c r="BI639" s="64"/>
      <c r="BJ639" s="64"/>
      <c r="BK639" s="64"/>
      <c r="BL639" s="64"/>
      <c r="BM639" s="68" t="s">
        <v>971</v>
      </c>
      <c r="BO639" s="64"/>
      <c r="BP639" s="64"/>
    </row>
    <row r="640" spans="1:68" hidden="1">
      <c r="A640" s="13"/>
      <c r="B640" s="1"/>
      <c r="C640" s="1"/>
      <c r="D640" s="24"/>
      <c r="E640" s="11"/>
      <c r="F640" s="11"/>
      <c r="G640" s="15"/>
      <c r="H640" s="11"/>
      <c r="I640" s="1"/>
      <c r="J640" s="1"/>
      <c r="K640" s="1"/>
      <c r="L640" s="1"/>
      <c r="M640" s="64"/>
      <c r="N640" s="64"/>
      <c r="O640" s="64"/>
      <c r="P640" s="64"/>
      <c r="Q640" s="64"/>
      <c r="R640" s="64"/>
      <c r="S640" s="64"/>
      <c r="T640" s="64"/>
      <c r="U640" s="64"/>
      <c r="V640" s="64"/>
      <c r="W640" s="64"/>
      <c r="X640" s="64"/>
      <c r="Y640" s="64"/>
      <c r="Z640" s="64"/>
      <c r="AA640" s="64"/>
      <c r="AB640" s="64"/>
      <c r="AC640" s="64"/>
      <c r="AD640" s="64"/>
      <c r="AE640" s="64"/>
      <c r="AF640" s="64"/>
      <c r="AG640" s="64"/>
      <c r="AH640" s="64"/>
      <c r="AI640" s="64"/>
      <c r="AJ640" s="64"/>
      <c r="AK640" s="64"/>
      <c r="AL640" s="64"/>
      <c r="AM640" s="64"/>
      <c r="AN640" s="64"/>
      <c r="AO640" s="64"/>
      <c r="AP640" s="64"/>
      <c r="AQ640" s="64"/>
      <c r="AR640" s="64"/>
      <c r="AS640" s="64"/>
      <c r="AT640" s="64"/>
      <c r="AU640" s="64"/>
      <c r="AV640" s="64"/>
      <c r="AW640" s="64"/>
      <c r="AX640" s="64"/>
      <c r="AY640" s="64"/>
      <c r="AZ640" s="64"/>
      <c r="BA640" s="64"/>
      <c r="BB640" s="64"/>
      <c r="BF640" s="64"/>
      <c r="BG640" s="64"/>
      <c r="BH640" s="64"/>
      <c r="BI640" s="64"/>
      <c r="BJ640" s="64"/>
      <c r="BK640" s="64"/>
      <c r="BL640" s="64"/>
      <c r="BM640" s="68" t="s">
        <v>972</v>
      </c>
      <c r="BO640" s="64"/>
      <c r="BP640" s="64"/>
    </row>
    <row r="641" spans="1:68" hidden="1">
      <c r="A641" s="13"/>
      <c r="B641" s="1"/>
      <c r="C641" s="1"/>
      <c r="D641" s="24"/>
      <c r="E641" s="11"/>
      <c r="F641" s="11"/>
      <c r="G641" s="15"/>
      <c r="H641" s="11"/>
      <c r="I641" s="1"/>
      <c r="J641" s="1"/>
      <c r="K641" s="1"/>
      <c r="L641" s="1"/>
      <c r="M641" s="64"/>
      <c r="N641" s="64"/>
      <c r="O641" s="64"/>
      <c r="P641" s="64"/>
      <c r="Q641" s="64"/>
      <c r="R641" s="64"/>
      <c r="S641" s="64"/>
      <c r="T641" s="64"/>
      <c r="U641" s="64"/>
      <c r="V641" s="64"/>
      <c r="W641" s="64"/>
      <c r="X641" s="64"/>
      <c r="Y641" s="64"/>
      <c r="Z641" s="64"/>
      <c r="AA641" s="64"/>
      <c r="AB641" s="64"/>
      <c r="AC641" s="64"/>
      <c r="AD641" s="64"/>
      <c r="AE641" s="64"/>
      <c r="AF641" s="64"/>
      <c r="AG641" s="64"/>
      <c r="AH641" s="64"/>
      <c r="AI641" s="64"/>
      <c r="AJ641" s="64"/>
      <c r="AK641" s="64"/>
      <c r="AL641" s="64"/>
      <c r="AM641" s="64"/>
      <c r="AN641" s="64"/>
      <c r="AO641" s="64"/>
      <c r="AP641" s="64"/>
      <c r="AQ641" s="64"/>
      <c r="AR641" s="64"/>
      <c r="AS641" s="64"/>
      <c r="AT641" s="64"/>
      <c r="AU641" s="64"/>
      <c r="AV641" s="64"/>
      <c r="AW641" s="64"/>
      <c r="AX641" s="64"/>
      <c r="AY641" s="64"/>
      <c r="AZ641" s="64"/>
      <c r="BA641" s="64"/>
      <c r="BB641" s="64"/>
      <c r="BF641" s="64"/>
      <c r="BG641" s="64"/>
      <c r="BH641" s="64"/>
      <c r="BI641" s="64"/>
      <c r="BJ641" s="64"/>
      <c r="BK641" s="64"/>
      <c r="BL641" s="64"/>
      <c r="BM641" s="68" t="s">
        <v>98</v>
      </c>
      <c r="BO641" s="64"/>
      <c r="BP641" s="64"/>
    </row>
    <row r="642" spans="1:68" hidden="1">
      <c r="A642" s="13"/>
      <c r="B642" s="1"/>
      <c r="C642" s="1"/>
      <c r="D642" s="24"/>
      <c r="E642" s="11"/>
      <c r="F642" s="11"/>
      <c r="G642" s="15"/>
      <c r="H642" s="11"/>
      <c r="I642" s="1"/>
      <c r="J642" s="1"/>
      <c r="K642" s="1"/>
      <c r="L642" s="1"/>
      <c r="M642" s="64"/>
      <c r="N642" s="64"/>
      <c r="O642" s="64"/>
      <c r="P642" s="64"/>
      <c r="Q642" s="64"/>
      <c r="R642" s="64"/>
      <c r="S642" s="64"/>
      <c r="T642" s="64"/>
      <c r="U642" s="64"/>
      <c r="V642" s="64"/>
      <c r="W642" s="64"/>
      <c r="X642" s="64"/>
      <c r="Y642" s="64"/>
      <c r="Z642" s="64"/>
      <c r="AA642" s="64"/>
      <c r="AB642" s="64"/>
      <c r="AC642" s="64"/>
      <c r="AD642" s="64"/>
      <c r="AE642" s="64"/>
      <c r="AF642" s="64"/>
      <c r="AG642" s="64"/>
      <c r="AH642" s="64"/>
      <c r="AI642" s="64"/>
      <c r="AJ642" s="64"/>
      <c r="AK642" s="64"/>
      <c r="AL642" s="64"/>
      <c r="AM642" s="64"/>
      <c r="AN642" s="64"/>
      <c r="AO642" s="64"/>
      <c r="AP642" s="64"/>
      <c r="AQ642" s="64"/>
      <c r="AR642" s="64"/>
      <c r="AS642" s="64"/>
      <c r="AT642" s="64"/>
      <c r="AU642" s="64"/>
      <c r="AV642" s="64"/>
      <c r="AW642" s="64"/>
      <c r="AX642" s="64"/>
      <c r="AY642" s="64"/>
      <c r="AZ642" s="64"/>
      <c r="BA642" s="64"/>
      <c r="BB642" s="64"/>
      <c r="BF642" s="64"/>
      <c r="BG642" s="64"/>
      <c r="BH642" s="64"/>
      <c r="BI642" s="64"/>
      <c r="BJ642" s="64"/>
      <c r="BK642" s="64"/>
      <c r="BL642" s="64"/>
      <c r="BM642" s="68" t="s">
        <v>973</v>
      </c>
      <c r="BO642" s="64"/>
      <c r="BP642" s="64"/>
    </row>
    <row r="643" spans="1:68" hidden="1">
      <c r="A643" s="13"/>
      <c r="B643" s="1"/>
      <c r="C643" s="1"/>
      <c r="D643" s="24"/>
      <c r="E643" s="11"/>
      <c r="F643" s="11"/>
      <c r="G643" s="15"/>
      <c r="H643" s="11"/>
      <c r="I643" s="1"/>
      <c r="J643" s="1"/>
      <c r="K643" s="1"/>
      <c r="L643" s="1"/>
      <c r="M643" s="64"/>
      <c r="N643" s="64"/>
      <c r="O643" s="64"/>
      <c r="P643" s="64"/>
      <c r="Q643" s="64"/>
      <c r="R643" s="64"/>
      <c r="S643" s="64"/>
      <c r="T643" s="64"/>
      <c r="U643" s="64"/>
      <c r="V643" s="64"/>
      <c r="W643" s="64"/>
      <c r="X643" s="64"/>
      <c r="Y643" s="64"/>
      <c r="Z643" s="64"/>
      <c r="AA643" s="64"/>
      <c r="AB643" s="64"/>
      <c r="AC643" s="64"/>
      <c r="AD643" s="64"/>
      <c r="AE643" s="64"/>
      <c r="AF643" s="64"/>
      <c r="AG643" s="64"/>
      <c r="AH643" s="64"/>
      <c r="AI643" s="64"/>
      <c r="AJ643" s="64"/>
      <c r="AK643" s="64"/>
      <c r="AL643" s="64"/>
      <c r="AM643" s="64"/>
      <c r="AN643" s="64"/>
      <c r="AO643" s="64"/>
      <c r="AP643" s="64"/>
      <c r="AQ643" s="64"/>
      <c r="AR643" s="64"/>
      <c r="AS643" s="64"/>
      <c r="AT643" s="64"/>
      <c r="AU643" s="64"/>
      <c r="AV643" s="64"/>
      <c r="AW643" s="64"/>
      <c r="AX643" s="64"/>
      <c r="AY643" s="64"/>
      <c r="AZ643" s="64"/>
      <c r="BA643" s="64"/>
      <c r="BB643" s="64"/>
      <c r="BF643" s="64"/>
      <c r="BG643" s="64"/>
      <c r="BH643" s="64"/>
      <c r="BI643" s="64"/>
      <c r="BJ643" s="64"/>
      <c r="BK643" s="64"/>
      <c r="BL643" s="64"/>
      <c r="BM643" s="68" t="s">
        <v>974</v>
      </c>
      <c r="BO643" s="64"/>
      <c r="BP643" s="64"/>
    </row>
    <row r="644" spans="1:68" hidden="1">
      <c r="A644" s="13"/>
      <c r="B644" s="1"/>
      <c r="C644" s="1"/>
      <c r="D644" s="24"/>
      <c r="E644" s="11"/>
      <c r="F644" s="11"/>
      <c r="G644" s="15"/>
      <c r="H644" s="11"/>
      <c r="I644" s="1"/>
      <c r="J644" s="1"/>
      <c r="K644" s="1"/>
      <c r="L644" s="1"/>
      <c r="M644" s="64"/>
      <c r="N644" s="64"/>
      <c r="O644" s="64"/>
      <c r="P644" s="64"/>
      <c r="Q644" s="64"/>
      <c r="R644" s="64"/>
      <c r="S644" s="64"/>
      <c r="T644" s="64"/>
      <c r="U644" s="64"/>
      <c r="V644" s="64"/>
      <c r="W644" s="64"/>
      <c r="X644" s="64"/>
      <c r="Y644" s="64"/>
      <c r="Z644" s="64"/>
      <c r="AA644" s="64"/>
      <c r="AB644" s="64"/>
      <c r="AC644" s="64"/>
      <c r="AD644" s="64"/>
      <c r="AE644" s="64"/>
      <c r="AF644" s="64"/>
      <c r="AG644" s="64"/>
      <c r="AH644" s="64"/>
      <c r="AI644" s="64"/>
      <c r="AJ644" s="64"/>
      <c r="AK644" s="64"/>
      <c r="AL644" s="64"/>
      <c r="AM644" s="64"/>
      <c r="AN644" s="64"/>
      <c r="AO644" s="64"/>
      <c r="AP644" s="64"/>
      <c r="AQ644" s="64"/>
      <c r="AR644" s="64"/>
      <c r="AS644" s="64"/>
      <c r="AT644" s="64"/>
      <c r="AU644" s="64"/>
      <c r="AV644" s="64"/>
      <c r="AW644" s="64"/>
      <c r="AX644" s="64"/>
      <c r="AY644" s="64"/>
      <c r="AZ644" s="64"/>
      <c r="BA644" s="64"/>
      <c r="BB644" s="64"/>
      <c r="BF644" s="64"/>
      <c r="BG644" s="64"/>
      <c r="BH644" s="64"/>
      <c r="BI644" s="64"/>
      <c r="BJ644" s="64"/>
      <c r="BK644" s="64"/>
      <c r="BL644" s="64"/>
      <c r="BM644" s="68" t="s">
        <v>975</v>
      </c>
      <c r="BO644" s="64"/>
      <c r="BP644" s="64"/>
    </row>
    <row r="645" spans="1:68" hidden="1">
      <c r="A645" s="13"/>
      <c r="B645" s="1"/>
      <c r="C645" s="1"/>
      <c r="D645" s="24"/>
      <c r="E645" s="11"/>
      <c r="F645" s="11"/>
      <c r="G645" s="15"/>
      <c r="H645" s="11"/>
      <c r="I645" s="1"/>
      <c r="J645" s="1"/>
      <c r="K645" s="1"/>
      <c r="L645" s="1"/>
      <c r="M645" s="64"/>
      <c r="N645" s="64"/>
      <c r="O645" s="64"/>
      <c r="P645" s="64"/>
      <c r="Q645" s="64"/>
      <c r="R645" s="64"/>
      <c r="S645" s="64"/>
      <c r="T645" s="64"/>
      <c r="U645" s="64"/>
      <c r="V645" s="64"/>
      <c r="W645" s="64"/>
      <c r="X645" s="64"/>
      <c r="Y645" s="64"/>
      <c r="Z645" s="64"/>
      <c r="AA645" s="64"/>
      <c r="AB645" s="64"/>
      <c r="AC645" s="64"/>
      <c r="AD645" s="64"/>
      <c r="AE645" s="64"/>
      <c r="AF645" s="64"/>
      <c r="AG645" s="64"/>
      <c r="AH645" s="64"/>
      <c r="AI645" s="64"/>
      <c r="AJ645" s="64"/>
      <c r="AK645" s="64"/>
      <c r="AL645" s="64"/>
      <c r="AM645" s="64"/>
      <c r="AN645" s="64"/>
      <c r="AO645" s="64"/>
      <c r="AP645" s="64"/>
      <c r="AQ645" s="64"/>
      <c r="AR645" s="64"/>
      <c r="AS645" s="64"/>
      <c r="AT645" s="64"/>
      <c r="AU645" s="64"/>
      <c r="AV645" s="64"/>
      <c r="AW645" s="64"/>
      <c r="AX645" s="64"/>
      <c r="AY645" s="64"/>
      <c r="AZ645" s="64"/>
      <c r="BA645" s="64"/>
      <c r="BB645" s="64"/>
      <c r="BF645" s="64"/>
      <c r="BG645" s="64"/>
      <c r="BH645" s="64"/>
      <c r="BI645" s="64"/>
      <c r="BJ645" s="64"/>
      <c r="BK645" s="64"/>
      <c r="BL645" s="64"/>
      <c r="BM645" s="68" t="s">
        <v>976</v>
      </c>
      <c r="BO645" s="64"/>
      <c r="BP645" s="64"/>
    </row>
    <row r="646" spans="1:68" hidden="1">
      <c r="A646" s="13"/>
      <c r="B646" s="1"/>
      <c r="C646" s="1"/>
      <c r="D646" s="24"/>
      <c r="E646" s="11"/>
      <c r="F646" s="11"/>
      <c r="G646" s="15"/>
      <c r="H646" s="11"/>
      <c r="I646" s="1"/>
      <c r="J646" s="1"/>
      <c r="K646" s="1"/>
      <c r="L646" s="1"/>
      <c r="M646" s="64"/>
      <c r="N646" s="64"/>
      <c r="O646" s="64"/>
      <c r="P646" s="64"/>
      <c r="Q646" s="64"/>
      <c r="R646" s="64"/>
      <c r="S646" s="64"/>
      <c r="T646" s="64"/>
      <c r="U646" s="64"/>
      <c r="V646" s="64"/>
      <c r="W646" s="64"/>
      <c r="X646" s="64"/>
      <c r="Y646" s="64"/>
      <c r="Z646" s="64"/>
      <c r="AA646" s="64"/>
      <c r="AB646" s="64"/>
      <c r="AC646" s="64"/>
      <c r="AD646" s="64"/>
      <c r="AE646" s="64"/>
      <c r="AF646" s="64"/>
      <c r="AG646" s="64"/>
      <c r="AH646" s="64"/>
      <c r="AI646" s="64"/>
      <c r="AJ646" s="64"/>
      <c r="AK646" s="64"/>
      <c r="AL646" s="64"/>
      <c r="AM646" s="64"/>
      <c r="AN646" s="64"/>
      <c r="AO646" s="64"/>
      <c r="AP646" s="64"/>
      <c r="AQ646" s="64"/>
      <c r="AR646" s="64"/>
      <c r="AS646" s="64"/>
      <c r="AT646" s="64"/>
      <c r="AU646" s="64"/>
      <c r="AV646" s="64"/>
      <c r="AW646" s="64"/>
      <c r="AX646" s="64"/>
      <c r="AY646" s="64"/>
      <c r="AZ646" s="64"/>
      <c r="BA646" s="64"/>
      <c r="BB646" s="64"/>
      <c r="BF646" s="64"/>
      <c r="BG646" s="64"/>
      <c r="BH646" s="64"/>
      <c r="BI646" s="64"/>
      <c r="BJ646" s="64"/>
      <c r="BK646" s="64"/>
      <c r="BL646" s="64"/>
      <c r="BM646" s="68" t="s">
        <v>977</v>
      </c>
      <c r="BO646" s="64"/>
      <c r="BP646" s="64"/>
    </row>
    <row r="647" spans="1:68" hidden="1">
      <c r="A647" s="13"/>
      <c r="B647" s="1"/>
      <c r="C647" s="1"/>
      <c r="D647" s="24"/>
      <c r="E647" s="11"/>
      <c r="F647" s="11"/>
      <c r="G647" s="15"/>
      <c r="H647" s="11"/>
      <c r="I647" s="1"/>
      <c r="J647" s="1"/>
      <c r="K647" s="1"/>
      <c r="L647" s="1"/>
      <c r="M647" s="64"/>
      <c r="N647" s="64"/>
      <c r="O647" s="64"/>
      <c r="P647" s="64"/>
      <c r="Q647" s="64"/>
      <c r="R647" s="64"/>
      <c r="S647" s="64"/>
      <c r="T647" s="64"/>
      <c r="U647" s="64"/>
      <c r="V647" s="64"/>
      <c r="W647" s="64"/>
      <c r="X647" s="64"/>
      <c r="Y647" s="64"/>
      <c r="Z647" s="64"/>
      <c r="AA647" s="64"/>
      <c r="AB647" s="64"/>
      <c r="AC647" s="64"/>
      <c r="AD647" s="64"/>
      <c r="AE647" s="64"/>
      <c r="AF647" s="64"/>
      <c r="AG647" s="64"/>
      <c r="AH647" s="64"/>
      <c r="AI647" s="64"/>
      <c r="AJ647" s="64"/>
      <c r="AK647" s="64"/>
      <c r="AL647" s="64"/>
      <c r="AM647" s="64"/>
      <c r="AN647" s="64"/>
      <c r="AO647" s="64"/>
      <c r="AP647" s="64"/>
      <c r="AQ647" s="64"/>
      <c r="AR647" s="64"/>
      <c r="AS647" s="64"/>
      <c r="AT647" s="64"/>
      <c r="AU647" s="64"/>
      <c r="AV647" s="64"/>
      <c r="AW647" s="64"/>
      <c r="AX647" s="64"/>
      <c r="AY647" s="64"/>
      <c r="AZ647" s="64"/>
      <c r="BA647" s="64"/>
      <c r="BB647" s="64"/>
      <c r="BF647" s="64"/>
      <c r="BG647" s="64"/>
      <c r="BH647" s="64"/>
      <c r="BI647" s="64"/>
      <c r="BJ647" s="64"/>
      <c r="BK647" s="64"/>
      <c r="BL647" s="64"/>
      <c r="BM647" s="68" t="s">
        <v>978</v>
      </c>
      <c r="BO647" s="64"/>
      <c r="BP647" s="64"/>
    </row>
    <row r="648" spans="1:68" hidden="1">
      <c r="A648" s="13"/>
      <c r="B648" s="1"/>
      <c r="C648" s="1"/>
      <c r="D648" s="24"/>
      <c r="E648" s="11"/>
      <c r="F648" s="11"/>
      <c r="G648" s="15"/>
      <c r="H648" s="11"/>
      <c r="I648" s="1"/>
      <c r="J648" s="1"/>
      <c r="K648" s="1"/>
      <c r="L648" s="1"/>
      <c r="M648" s="64"/>
      <c r="N648" s="64"/>
      <c r="O648" s="64"/>
      <c r="P648" s="64"/>
      <c r="Q648" s="64"/>
      <c r="R648" s="64"/>
      <c r="S648" s="64"/>
      <c r="T648" s="64"/>
      <c r="U648" s="64"/>
      <c r="V648" s="64"/>
      <c r="W648" s="64"/>
      <c r="X648" s="64"/>
      <c r="Y648" s="64"/>
      <c r="Z648" s="64"/>
      <c r="AA648" s="64"/>
      <c r="AB648" s="64"/>
      <c r="AC648" s="64"/>
      <c r="AD648" s="64"/>
      <c r="AE648" s="64"/>
      <c r="AF648" s="64"/>
      <c r="AG648" s="64"/>
      <c r="AH648" s="64"/>
      <c r="AI648" s="64"/>
      <c r="AJ648" s="64"/>
      <c r="AK648" s="64"/>
      <c r="AL648" s="64"/>
      <c r="AM648" s="64"/>
      <c r="AN648" s="64"/>
      <c r="AO648" s="64"/>
      <c r="AP648" s="64"/>
      <c r="AQ648" s="64"/>
      <c r="AR648" s="64"/>
      <c r="AS648" s="64"/>
      <c r="AT648" s="64"/>
      <c r="AU648" s="64"/>
      <c r="AV648" s="64"/>
      <c r="AW648" s="64"/>
      <c r="AX648" s="64"/>
      <c r="AY648" s="64"/>
      <c r="AZ648" s="64"/>
      <c r="BA648" s="64"/>
      <c r="BB648" s="64"/>
      <c r="BF648" s="64"/>
      <c r="BG648" s="64"/>
      <c r="BH648" s="64"/>
      <c r="BI648" s="64"/>
      <c r="BJ648" s="64"/>
      <c r="BK648" s="64"/>
      <c r="BL648" s="64"/>
      <c r="BM648" s="68" t="s">
        <v>979</v>
      </c>
      <c r="BO648" s="64"/>
      <c r="BP648" s="64"/>
    </row>
    <row r="649" spans="1:68" hidden="1">
      <c r="A649" s="13"/>
      <c r="B649" s="1"/>
      <c r="C649" s="1"/>
      <c r="D649" s="24"/>
      <c r="E649" s="11"/>
      <c r="F649" s="11"/>
      <c r="G649" s="15"/>
      <c r="H649" s="11"/>
      <c r="I649" s="1"/>
      <c r="J649" s="1"/>
      <c r="K649" s="1"/>
      <c r="L649" s="1"/>
      <c r="M649" s="64"/>
      <c r="N649" s="64"/>
      <c r="O649" s="64"/>
      <c r="P649" s="64"/>
      <c r="Q649" s="64"/>
      <c r="R649" s="64"/>
      <c r="S649" s="64"/>
      <c r="T649" s="64"/>
      <c r="U649" s="64"/>
      <c r="V649" s="64"/>
      <c r="W649" s="64"/>
      <c r="X649" s="64"/>
      <c r="Y649" s="64"/>
      <c r="Z649" s="64"/>
      <c r="AA649" s="64"/>
      <c r="AB649" s="64"/>
      <c r="AC649" s="64"/>
      <c r="AD649" s="64"/>
      <c r="AE649" s="64"/>
      <c r="AF649" s="64"/>
      <c r="AG649" s="64"/>
      <c r="AH649" s="64"/>
      <c r="AI649" s="64"/>
      <c r="AJ649" s="64"/>
      <c r="AK649" s="64"/>
      <c r="AL649" s="64"/>
      <c r="AM649" s="64"/>
      <c r="AN649" s="64"/>
      <c r="AO649" s="64"/>
      <c r="AP649" s="64"/>
      <c r="AQ649" s="64"/>
      <c r="AR649" s="64"/>
      <c r="AS649" s="64"/>
      <c r="AT649" s="64"/>
      <c r="AU649" s="64"/>
      <c r="AV649" s="64"/>
      <c r="AW649" s="64"/>
      <c r="AX649" s="64"/>
      <c r="AY649" s="64"/>
      <c r="AZ649" s="64"/>
      <c r="BA649" s="64"/>
      <c r="BB649" s="64"/>
      <c r="BF649" s="64"/>
      <c r="BG649" s="64"/>
      <c r="BH649" s="64"/>
      <c r="BI649" s="64"/>
      <c r="BJ649" s="64"/>
      <c r="BK649" s="64"/>
      <c r="BL649" s="64"/>
      <c r="BM649" s="68" t="s">
        <v>980</v>
      </c>
      <c r="BO649" s="64"/>
      <c r="BP649" s="64"/>
    </row>
    <row r="650" spans="1:68" hidden="1">
      <c r="A650" s="13"/>
      <c r="B650" s="1"/>
      <c r="C650" s="1"/>
      <c r="D650" s="24"/>
      <c r="E650" s="11"/>
      <c r="F650" s="11"/>
      <c r="G650" s="15"/>
      <c r="H650" s="11"/>
      <c r="I650" s="1"/>
      <c r="J650" s="1"/>
      <c r="K650" s="1"/>
      <c r="L650" s="1"/>
      <c r="M650" s="64"/>
      <c r="N650" s="64"/>
      <c r="O650" s="64"/>
      <c r="P650" s="64"/>
      <c r="Q650" s="64"/>
      <c r="R650" s="64"/>
      <c r="S650" s="64"/>
      <c r="T650" s="64"/>
      <c r="U650" s="64"/>
      <c r="V650" s="64"/>
      <c r="W650" s="64"/>
      <c r="X650" s="64"/>
      <c r="Y650" s="64"/>
      <c r="Z650" s="64"/>
      <c r="AA650" s="64"/>
      <c r="AB650" s="64"/>
      <c r="AC650" s="64"/>
      <c r="AD650" s="64"/>
      <c r="AE650" s="64"/>
      <c r="AF650" s="64"/>
      <c r="AG650" s="64"/>
      <c r="AH650" s="64"/>
      <c r="AI650" s="64"/>
      <c r="AJ650" s="64"/>
      <c r="AK650" s="64"/>
      <c r="AL650" s="64"/>
      <c r="AM650" s="64"/>
      <c r="AN650" s="64"/>
      <c r="AO650" s="64"/>
      <c r="AP650" s="64"/>
      <c r="AQ650" s="64"/>
      <c r="AR650" s="64"/>
      <c r="AS650" s="64"/>
      <c r="AT650" s="64"/>
      <c r="AU650" s="64"/>
      <c r="AV650" s="64"/>
      <c r="AW650" s="64"/>
      <c r="AX650" s="64"/>
      <c r="AY650" s="64"/>
      <c r="AZ650" s="64"/>
      <c r="BA650" s="64"/>
      <c r="BB650" s="64"/>
      <c r="BF650" s="64"/>
      <c r="BG650" s="64"/>
      <c r="BH650" s="64"/>
      <c r="BI650" s="64"/>
      <c r="BJ650" s="64"/>
      <c r="BK650" s="64"/>
      <c r="BL650" s="64"/>
      <c r="BM650" s="68" t="s">
        <v>981</v>
      </c>
      <c r="BO650" s="64"/>
      <c r="BP650" s="64"/>
    </row>
    <row r="651" spans="1:68" hidden="1">
      <c r="A651" s="13"/>
      <c r="B651" s="1"/>
      <c r="C651" s="1"/>
      <c r="D651" s="24"/>
      <c r="E651" s="11"/>
      <c r="F651" s="11"/>
      <c r="G651" s="15"/>
      <c r="H651" s="11"/>
      <c r="I651" s="1"/>
      <c r="J651" s="1"/>
      <c r="K651" s="1"/>
      <c r="L651" s="1"/>
      <c r="M651" s="64"/>
      <c r="N651" s="64"/>
      <c r="O651" s="64"/>
      <c r="P651" s="64"/>
      <c r="Q651" s="64"/>
      <c r="R651" s="64"/>
      <c r="S651" s="64"/>
      <c r="T651" s="64"/>
      <c r="U651" s="64"/>
      <c r="V651" s="64"/>
      <c r="W651" s="64"/>
      <c r="X651" s="64"/>
      <c r="Y651" s="64"/>
      <c r="Z651" s="64"/>
      <c r="AA651" s="64"/>
      <c r="AB651" s="64"/>
      <c r="AC651" s="64"/>
      <c r="AD651" s="64"/>
      <c r="AE651" s="64"/>
      <c r="AF651" s="64"/>
      <c r="AG651" s="64"/>
      <c r="AH651" s="64"/>
      <c r="AI651" s="64"/>
      <c r="AJ651" s="64"/>
      <c r="AK651" s="64"/>
      <c r="AL651" s="64"/>
      <c r="AM651" s="64"/>
      <c r="AN651" s="64"/>
      <c r="AO651" s="64"/>
      <c r="AP651" s="64"/>
      <c r="AQ651" s="64"/>
      <c r="AR651" s="64"/>
      <c r="AS651" s="64"/>
      <c r="AT651" s="64"/>
      <c r="AU651" s="64"/>
      <c r="AV651" s="64"/>
      <c r="AW651" s="64"/>
      <c r="AX651" s="64"/>
      <c r="AY651" s="64"/>
      <c r="AZ651" s="64"/>
      <c r="BA651" s="64"/>
      <c r="BB651" s="64"/>
      <c r="BF651" s="64"/>
      <c r="BG651" s="64"/>
      <c r="BH651" s="64"/>
      <c r="BI651" s="64"/>
      <c r="BJ651" s="64"/>
      <c r="BK651" s="64"/>
      <c r="BL651" s="64"/>
      <c r="BM651" s="68" t="s">
        <v>982</v>
      </c>
      <c r="BO651" s="64"/>
      <c r="BP651" s="64"/>
    </row>
    <row r="652" spans="1:68" hidden="1">
      <c r="A652" s="13"/>
      <c r="B652" s="1"/>
      <c r="C652" s="1"/>
      <c r="D652" s="24"/>
      <c r="E652" s="11"/>
      <c r="F652" s="11"/>
      <c r="G652" s="15"/>
      <c r="H652" s="11"/>
      <c r="I652" s="1"/>
      <c r="J652" s="1"/>
      <c r="K652" s="1"/>
      <c r="L652" s="1"/>
      <c r="M652" s="64"/>
      <c r="N652" s="64"/>
      <c r="O652" s="64"/>
      <c r="P652" s="64"/>
      <c r="Q652" s="64"/>
      <c r="R652" s="64"/>
      <c r="S652" s="64"/>
      <c r="T652" s="64"/>
      <c r="U652" s="64"/>
      <c r="V652" s="64"/>
      <c r="W652" s="64"/>
      <c r="X652" s="64"/>
      <c r="Y652" s="64"/>
      <c r="Z652" s="64"/>
      <c r="AA652" s="64"/>
      <c r="AB652" s="64"/>
      <c r="AC652" s="64"/>
      <c r="AD652" s="64"/>
      <c r="AE652" s="64"/>
      <c r="AF652" s="64"/>
      <c r="AG652" s="64"/>
      <c r="AH652" s="64"/>
      <c r="AI652" s="64"/>
      <c r="AJ652" s="64"/>
      <c r="AK652" s="64"/>
      <c r="AL652" s="64"/>
      <c r="AM652" s="64"/>
      <c r="AN652" s="64"/>
      <c r="AO652" s="64"/>
      <c r="AP652" s="64"/>
      <c r="AQ652" s="64"/>
      <c r="AR652" s="64"/>
      <c r="AS652" s="64"/>
      <c r="AT652" s="64"/>
      <c r="AU652" s="64"/>
      <c r="AV652" s="64"/>
      <c r="AW652" s="64"/>
      <c r="AX652" s="64"/>
      <c r="AY652" s="64"/>
      <c r="AZ652" s="64"/>
      <c r="BA652" s="64"/>
      <c r="BB652" s="64"/>
      <c r="BF652" s="64"/>
      <c r="BG652" s="64"/>
      <c r="BH652" s="64"/>
      <c r="BI652" s="64"/>
      <c r="BJ652" s="64"/>
      <c r="BK652" s="64"/>
      <c r="BL652" s="64"/>
      <c r="BM652" s="68" t="s">
        <v>983</v>
      </c>
      <c r="BO652" s="64"/>
      <c r="BP652" s="64"/>
    </row>
    <row r="653" spans="1:68" hidden="1">
      <c r="A653" s="13"/>
      <c r="B653" s="1"/>
      <c r="C653" s="1"/>
      <c r="D653" s="24"/>
      <c r="E653" s="11"/>
      <c r="F653" s="11"/>
      <c r="G653" s="15"/>
      <c r="H653" s="11"/>
      <c r="I653" s="1"/>
      <c r="J653" s="1"/>
      <c r="K653" s="1"/>
      <c r="L653" s="1"/>
      <c r="M653" s="64"/>
      <c r="N653" s="64"/>
      <c r="O653" s="64"/>
      <c r="P653" s="64"/>
      <c r="Q653" s="64"/>
      <c r="R653" s="64"/>
      <c r="S653" s="64"/>
      <c r="T653" s="64"/>
      <c r="U653" s="64"/>
      <c r="V653" s="64"/>
      <c r="W653" s="64"/>
      <c r="X653" s="64"/>
      <c r="Y653" s="64"/>
      <c r="Z653" s="64"/>
      <c r="AA653" s="64"/>
      <c r="AB653" s="64"/>
      <c r="AC653" s="64"/>
      <c r="AD653" s="64"/>
      <c r="AE653" s="64"/>
      <c r="AF653" s="64"/>
      <c r="AG653" s="64"/>
      <c r="AH653" s="64"/>
      <c r="AI653" s="64"/>
      <c r="AJ653" s="64"/>
      <c r="AK653" s="64"/>
      <c r="AL653" s="64"/>
      <c r="AM653" s="64"/>
      <c r="AN653" s="64"/>
      <c r="AO653" s="64"/>
      <c r="AP653" s="64"/>
      <c r="AQ653" s="64"/>
      <c r="AR653" s="64"/>
      <c r="AS653" s="64"/>
      <c r="AT653" s="64"/>
      <c r="AU653" s="64"/>
      <c r="AV653" s="64"/>
      <c r="AW653" s="64"/>
      <c r="AX653" s="64"/>
      <c r="AY653" s="64"/>
      <c r="AZ653" s="64"/>
      <c r="BA653" s="64"/>
      <c r="BB653" s="64"/>
      <c r="BF653" s="64"/>
      <c r="BG653" s="64"/>
      <c r="BH653" s="64"/>
      <c r="BI653" s="64"/>
      <c r="BJ653" s="64"/>
      <c r="BK653" s="64"/>
      <c r="BL653" s="64"/>
      <c r="BM653" s="68" t="s">
        <v>984</v>
      </c>
      <c r="BO653" s="64"/>
      <c r="BP653" s="64"/>
    </row>
    <row r="654" spans="1:68" hidden="1">
      <c r="A654" s="13"/>
      <c r="B654" s="1"/>
      <c r="C654" s="1"/>
      <c r="D654" s="24"/>
      <c r="E654" s="11"/>
      <c r="F654" s="11"/>
      <c r="G654" s="15"/>
      <c r="H654" s="11"/>
      <c r="I654" s="1"/>
      <c r="J654" s="1"/>
      <c r="K654" s="1"/>
      <c r="L654" s="1"/>
      <c r="M654" s="64"/>
      <c r="N654" s="64"/>
      <c r="O654" s="64"/>
      <c r="P654" s="64"/>
      <c r="Q654" s="64"/>
      <c r="R654" s="64"/>
      <c r="S654" s="64"/>
      <c r="T654" s="64"/>
      <c r="U654" s="64"/>
      <c r="V654" s="64"/>
      <c r="W654" s="64"/>
      <c r="X654" s="64"/>
      <c r="Y654" s="64"/>
      <c r="Z654" s="64"/>
      <c r="AA654" s="64"/>
      <c r="AB654" s="64"/>
      <c r="AC654" s="64"/>
      <c r="AD654" s="64"/>
      <c r="AE654" s="64"/>
      <c r="AF654" s="64"/>
      <c r="AG654" s="64"/>
      <c r="AH654" s="64"/>
      <c r="AI654" s="64"/>
      <c r="AJ654" s="64"/>
      <c r="AK654" s="64"/>
      <c r="AL654" s="64"/>
      <c r="AM654" s="64"/>
      <c r="AN654" s="64"/>
      <c r="AO654" s="64"/>
      <c r="AP654" s="64"/>
      <c r="AQ654" s="64"/>
      <c r="AR654" s="64"/>
      <c r="AS654" s="64"/>
      <c r="AT654" s="64"/>
      <c r="AU654" s="64"/>
      <c r="AV654" s="64"/>
      <c r="AW654" s="64"/>
      <c r="AX654" s="64"/>
      <c r="AY654" s="64"/>
      <c r="AZ654" s="64"/>
      <c r="BA654" s="64"/>
      <c r="BB654" s="64"/>
      <c r="BF654" s="64"/>
      <c r="BG654" s="64"/>
      <c r="BH654" s="64"/>
      <c r="BI654" s="64"/>
      <c r="BJ654" s="64"/>
      <c r="BK654" s="64"/>
      <c r="BL654" s="64"/>
      <c r="BM654" s="68" t="s">
        <v>985</v>
      </c>
      <c r="BO654" s="64"/>
      <c r="BP654" s="64"/>
    </row>
    <row r="655" spans="1:68" hidden="1">
      <c r="A655" s="13"/>
      <c r="B655" s="1"/>
      <c r="C655" s="1"/>
      <c r="D655" s="24"/>
      <c r="E655" s="11"/>
      <c r="F655" s="11"/>
      <c r="G655" s="15"/>
      <c r="H655" s="11"/>
      <c r="I655" s="1"/>
      <c r="J655" s="1"/>
      <c r="K655" s="1"/>
      <c r="L655" s="1"/>
      <c r="M655" s="64"/>
      <c r="N655" s="64"/>
      <c r="O655" s="64"/>
      <c r="P655" s="64"/>
      <c r="Q655" s="64"/>
      <c r="R655" s="64"/>
      <c r="S655" s="64"/>
      <c r="T655" s="64"/>
      <c r="U655" s="64"/>
      <c r="V655" s="64"/>
      <c r="W655" s="64"/>
      <c r="X655" s="64"/>
      <c r="Y655" s="64"/>
      <c r="Z655" s="64"/>
      <c r="AA655" s="64"/>
      <c r="AB655" s="64"/>
      <c r="AC655" s="64"/>
      <c r="AD655" s="64"/>
      <c r="AE655" s="64"/>
      <c r="AF655" s="64"/>
      <c r="AG655" s="64"/>
      <c r="AH655" s="64"/>
      <c r="AI655" s="64"/>
      <c r="AJ655" s="64"/>
      <c r="AK655" s="64"/>
      <c r="AL655" s="64"/>
      <c r="AM655" s="64"/>
      <c r="AN655" s="64"/>
      <c r="AO655" s="64"/>
      <c r="AP655" s="64"/>
      <c r="AQ655" s="64"/>
      <c r="AR655" s="64"/>
      <c r="AS655" s="64"/>
      <c r="AT655" s="64"/>
      <c r="AU655" s="64"/>
      <c r="AV655" s="64"/>
      <c r="AW655" s="64"/>
      <c r="AX655" s="64"/>
      <c r="AY655" s="64"/>
      <c r="AZ655" s="64"/>
      <c r="BA655" s="64"/>
      <c r="BB655" s="64"/>
      <c r="BF655" s="64"/>
      <c r="BG655" s="64"/>
      <c r="BH655" s="64"/>
      <c r="BI655" s="64"/>
      <c r="BJ655" s="64"/>
      <c r="BK655" s="64"/>
      <c r="BL655" s="64"/>
      <c r="BM655" s="68" t="s">
        <v>986</v>
      </c>
      <c r="BO655" s="64"/>
      <c r="BP655" s="64"/>
    </row>
    <row r="656" spans="1:68" hidden="1">
      <c r="A656" s="13"/>
      <c r="B656" s="1"/>
      <c r="C656" s="1"/>
      <c r="D656" s="24"/>
      <c r="E656" s="11"/>
      <c r="F656" s="11"/>
      <c r="G656" s="15"/>
      <c r="H656" s="11"/>
      <c r="I656" s="1"/>
      <c r="J656" s="1"/>
      <c r="K656" s="1"/>
      <c r="L656" s="1"/>
      <c r="M656" s="64"/>
      <c r="N656" s="64"/>
      <c r="O656" s="64"/>
      <c r="P656" s="64"/>
      <c r="Q656" s="64"/>
      <c r="R656" s="64"/>
      <c r="S656" s="64"/>
      <c r="T656" s="64"/>
      <c r="U656" s="64"/>
      <c r="V656" s="64"/>
      <c r="W656" s="64"/>
      <c r="X656" s="64"/>
      <c r="Y656" s="64"/>
      <c r="Z656" s="64"/>
      <c r="AA656" s="64"/>
      <c r="AB656" s="64"/>
      <c r="AC656" s="64"/>
      <c r="AD656" s="64"/>
      <c r="AE656" s="64"/>
      <c r="AF656" s="64"/>
      <c r="AG656" s="64"/>
      <c r="AH656" s="64"/>
      <c r="AI656" s="64"/>
      <c r="AJ656" s="64"/>
      <c r="AK656" s="64"/>
      <c r="AL656" s="64"/>
      <c r="AM656" s="64"/>
      <c r="AN656" s="64"/>
      <c r="AO656" s="64"/>
      <c r="AP656" s="64"/>
      <c r="AQ656" s="64"/>
      <c r="AR656" s="64"/>
      <c r="AS656" s="64"/>
      <c r="AT656" s="64"/>
      <c r="AU656" s="64"/>
      <c r="AV656" s="64"/>
      <c r="AW656" s="64"/>
      <c r="AX656" s="64"/>
      <c r="AY656" s="64"/>
      <c r="AZ656" s="64"/>
      <c r="BA656" s="64"/>
      <c r="BB656" s="64"/>
      <c r="BF656" s="64"/>
      <c r="BG656" s="64"/>
      <c r="BH656" s="64"/>
      <c r="BI656" s="64"/>
      <c r="BJ656" s="64"/>
      <c r="BK656" s="64"/>
      <c r="BL656" s="64"/>
      <c r="BM656" s="68" t="s">
        <v>987</v>
      </c>
      <c r="BO656" s="64"/>
      <c r="BP656" s="64"/>
    </row>
    <row r="657" spans="1:68" hidden="1">
      <c r="A657" s="13"/>
      <c r="B657" s="1"/>
      <c r="C657" s="1"/>
      <c r="D657" s="24"/>
      <c r="E657" s="11"/>
      <c r="F657" s="11"/>
      <c r="G657" s="15"/>
      <c r="H657" s="11"/>
      <c r="I657" s="1"/>
      <c r="J657" s="1"/>
      <c r="K657" s="1"/>
      <c r="L657" s="1"/>
      <c r="M657" s="64"/>
      <c r="N657" s="64"/>
      <c r="O657" s="64"/>
      <c r="P657" s="64"/>
      <c r="Q657" s="64"/>
      <c r="R657" s="64"/>
      <c r="S657" s="64"/>
      <c r="T657" s="64"/>
      <c r="U657" s="64"/>
      <c r="V657" s="64"/>
      <c r="W657" s="64"/>
      <c r="X657" s="64"/>
      <c r="Y657" s="64"/>
      <c r="Z657" s="64"/>
      <c r="AA657" s="64"/>
      <c r="AB657" s="64"/>
      <c r="AC657" s="64"/>
      <c r="AD657" s="64"/>
      <c r="AE657" s="64"/>
      <c r="AF657" s="64"/>
      <c r="AG657" s="64"/>
      <c r="AH657" s="64"/>
      <c r="AI657" s="64"/>
      <c r="AJ657" s="64"/>
      <c r="AK657" s="64"/>
      <c r="AL657" s="64"/>
      <c r="AM657" s="64"/>
      <c r="AN657" s="64"/>
      <c r="AO657" s="64"/>
      <c r="AP657" s="64"/>
      <c r="AQ657" s="64"/>
      <c r="AR657" s="64"/>
      <c r="AS657" s="64"/>
      <c r="AT657" s="64"/>
      <c r="AU657" s="64"/>
      <c r="AV657" s="64"/>
      <c r="AW657" s="64"/>
      <c r="AX657" s="64"/>
      <c r="AY657" s="64"/>
      <c r="AZ657" s="64"/>
      <c r="BA657" s="64"/>
      <c r="BB657" s="64"/>
      <c r="BF657" s="64"/>
      <c r="BG657" s="64"/>
      <c r="BH657" s="64"/>
      <c r="BI657" s="64"/>
      <c r="BJ657" s="64"/>
      <c r="BK657" s="64"/>
      <c r="BL657" s="64"/>
      <c r="BM657" s="68" t="s">
        <v>988</v>
      </c>
      <c r="BO657" s="64"/>
      <c r="BP657" s="64"/>
    </row>
    <row r="658" spans="1:68" hidden="1">
      <c r="A658" s="13"/>
      <c r="B658" s="1"/>
      <c r="C658" s="1"/>
      <c r="D658" s="24"/>
      <c r="E658" s="11"/>
      <c r="F658" s="11"/>
      <c r="G658" s="15"/>
      <c r="H658" s="11"/>
      <c r="I658" s="1"/>
      <c r="J658" s="1"/>
      <c r="K658" s="1"/>
      <c r="L658" s="1"/>
      <c r="M658" s="64"/>
      <c r="N658" s="64"/>
      <c r="O658" s="64"/>
      <c r="P658" s="64"/>
      <c r="Q658" s="64"/>
      <c r="R658" s="64"/>
      <c r="S658" s="64"/>
      <c r="T658" s="64"/>
      <c r="U658" s="64"/>
      <c r="V658" s="64"/>
      <c r="W658" s="64"/>
      <c r="X658" s="64"/>
      <c r="Y658" s="64"/>
      <c r="Z658" s="64"/>
      <c r="AA658" s="64"/>
      <c r="AB658" s="64"/>
      <c r="AC658" s="64"/>
      <c r="AD658" s="64"/>
      <c r="AE658" s="64"/>
      <c r="AF658" s="64"/>
      <c r="AG658" s="64"/>
      <c r="AH658" s="64"/>
      <c r="AI658" s="64"/>
      <c r="AJ658" s="64"/>
      <c r="AK658" s="64"/>
      <c r="AL658" s="64"/>
      <c r="AM658" s="64"/>
      <c r="AN658" s="64"/>
      <c r="AO658" s="64"/>
      <c r="AP658" s="64"/>
      <c r="AQ658" s="64"/>
      <c r="AR658" s="64"/>
      <c r="AS658" s="64"/>
      <c r="AT658" s="64"/>
      <c r="AU658" s="64"/>
      <c r="AV658" s="64"/>
      <c r="AW658" s="64"/>
      <c r="AX658" s="64"/>
      <c r="AY658" s="64"/>
      <c r="AZ658" s="64"/>
      <c r="BA658" s="64"/>
      <c r="BB658" s="64"/>
      <c r="BF658" s="64"/>
      <c r="BG658" s="64"/>
      <c r="BH658" s="64"/>
      <c r="BI658" s="64"/>
      <c r="BJ658" s="64"/>
      <c r="BK658" s="64"/>
      <c r="BL658" s="64"/>
      <c r="BM658" s="68" t="s">
        <v>989</v>
      </c>
      <c r="BO658" s="64"/>
      <c r="BP658" s="64"/>
    </row>
    <row r="659" spans="1:68" hidden="1">
      <c r="A659" s="13"/>
      <c r="B659" s="1"/>
      <c r="C659" s="1"/>
      <c r="D659" s="24"/>
      <c r="E659" s="11"/>
      <c r="F659" s="11"/>
      <c r="G659" s="15"/>
      <c r="H659" s="11"/>
      <c r="I659" s="1"/>
      <c r="J659" s="1"/>
      <c r="K659" s="1"/>
      <c r="L659" s="1"/>
      <c r="M659" s="64"/>
      <c r="N659" s="64"/>
      <c r="O659" s="64"/>
      <c r="P659" s="64"/>
      <c r="Q659" s="64"/>
      <c r="R659" s="64"/>
      <c r="S659" s="64"/>
      <c r="T659" s="64"/>
      <c r="U659" s="64"/>
      <c r="V659" s="64"/>
      <c r="W659" s="64"/>
      <c r="X659" s="64"/>
      <c r="Y659" s="64"/>
      <c r="Z659" s="64"/>
      <c r="AA659" s="64"/>
      <c r="AB659" s="64"/>
      <c r="AC659" s="64"/>
      <c r="AD659" s="64"/>
      <c r="AE659" s="64"/>
      <c r="AF659" s="64"/>
      <c r="AG659" s="64"/>
      <c r="AH659" s="64"/>
      <c r="AI659" s="64"/>
      <c r="AJ659" s="64"/>
      <c r="AK659" s="64"/>
      <c r="AL659" s="64"/>
      <c r="AM659" s="64"/>
      <c r="AN659" s="64"/>
      <c r="AO659" s="64"/>
      <c r="AP659" s="64"/>
      <c r="AQ659" s="64"/>
      <c r="AR659" s="64"/>
      <c r="AS659" s="64"/>
      <c r="AT659" s="64"/>
      <c r="AU659" s="64"/>
      <c r="AV659" s="64"/>
      <c r="AW659" s="64"/>
      <c r="AX659" s="64"/>
      <c r="AY659" s="64"/>
      <c r="AZ659" s="64"/>
      <c r="BA659" s="64"/>
      <c r="BB659" s="64"/>
      <c r="BF659" s="64"/>
      <c r="BG659" s="64"/>
      <c r="BH659" s="64"/>
      <c r="BI659" s="64"/>
      <c r="BJ659" s="64"/>
      <c r="BK659" s="64"/>
      <c r="BL659" s="64"/>
      <c r="BM659" s="68" t="s">
        <v>990</v>
      </c>
      <c r="BO659" s="64"/>
      <c r="BP659" s="64"/>
    </row>
    <row r="660" spans="1:68" hidden="1">
      <c r="A660" s="13"/>
      <c r="B660" s="1"/>
      <c r="C660" s="1"/>
      <c r="D660" s="24"/>
      <c r="E660" s="11"/>
      <c r="F660" s="11"/>
      <c r="G660" s="15"/>
      <c r="H660" s="11"/>
      <c r="I660" s="1"/>
      <c r="J660" s="1"/>
      <c r="K660" s="1"/>
      <c r="L660" s="1"/>
      <c r="M660" s="64"/>
      <c r="N660" s="64"/>
      <c r="O660" s="64"/>
      <c r="P660" s="64"/>
      <c r="Q660" s="64"/>
      <c r="R660" s="64"/>
      <c r="S660" s="64"/>
      <c r="T660" s="64"/>
      <c r="U660" s="64"/>
      <c r="V660" s="64"/>
      <c r="W660" s="64"/>
      <c r="X660" s="64"/>
      <c r="Y660" s="64"/>
      <c r="Z660" s="64"/>
      <c r="AA660" s="64"/>
      <c r="AB660" s="64"/>
      <c r="AC660" s="64"/>
      <c r="AD660" s="64"/>
      <c r="AE660" s="64"/>
      <c r="AF660" s="64"/>
      <c r="AG660" s="64"/>
      <c r="AH660" s="64"/>
      <c r="AI660" s="64"/>
      <c r="AJ660" s="64"/>
      <c r="AK660" s="64"/>
      <c r="AL660" s="64"/>
      <c r="AM660" s="64"/>
      <c r="AN660" s="64"/>
      <c r="AO660" s="64"/>
      <c r="AP660" s="64"/>
      <c r="AQ660" s="64"/>
      <c r="AR660" s="64"/>
      <c r="AS660" s="64"/>
      <c r="AT660" s="64"/>
      <c r="AU660" s="64"/>
      <c r="AV660" s="64"/>
      <c r="AW660" s="64"/>
      <c r="AX660" s="64"/>
      <c r="AY660" s="64"/>
      <c r="AZ660" s="64"/>
      <c r="BA660" s="64"/>
      <c r="BB660" s="64"/>
      <c r="BF660" s="64"/>
      <c r="BG660" s="64"/>
      <c r="BH660" s="64"/>
      <c r="BI660" s="64"/>
      <c r="BJ660" s="64"/>
      <c r="BK660" s="64"/>
      <c r="BL660" s="64"/>
      <c r="BM660" s="68" t="s">
        <v>991</v>
      </c>
      <c r="BO660" s="64"/>
      <c r="BP660" s="64"/>
    </row>
    <row r="661" spans="1:68" hidden="1">
      <c r="A661" s="13"/>
      <c r="B661" s="1"/>
      <c r="C661" s="1"/>
      <c r="D661" s="24"/>
      <c r="E661" s="11"/>
      <c r="F661" s="11"/>
      <c r="G661" s="15"/>
      <c r="H661" s="11"/>
      <c r="I661" s="1"/>
      <c r="J661" s="1"/>
      <c r="K661" s="1"/>
      <c r="L661" s="1"/>
      <c r="M661" s="64"/>
      <c r="N661" s="64"/>
      <c r="O661" s="64"/>
      <c r="P661" s="64"/>
      <c r="Q661" s="64"/>
      <c r="R661" s="64"/>
      <c r="S661" s="64"/>
      <c r="T661" s="64"/>
      <c r="U661" s="64"/>
      <c r="V661" s="64"/>
      <c r="W661" s="64"/>
      <c r="X661" s="64"/>
      <c r="Y661" s="64"/>
      <c r="Z661" s="64"/>
      <c r="AA661" s="64"/>
      <c r="AB661" s="64"/>
      <c r="AC661" s="64"/>
      <c r="AD661" s="64"/>
      <c r="AE661" s="64"/>
      <c r="AF661" s="64"/>
      <c r="AG661" s="64"/>
      <c r="AH661" s="64"/>
      <c r="AI661" s="64"/>
      <c r="AJ661" s="64"/>
      <c r="AK661" s="64"/>
      <c r="AL661" s="64"/>
      <c r="AM661" s="64"/>
      <c r="AN661" s="64"/>
      <c r="AO661" s="64"/>
      <c r="AP661" s="64"/>
      <c r="AQ661" s="64"/>
      <c r="AR661" s="64"/>
      <c r="AS661" s="64"/>
      <c r="AT661" s="64"/>
      <c r="AU661" s="64"/>
      <c r="AV661" s="64"/>
      <c r="AW661" s="64"/>
      <c r="AX661" s="64"/>
      <c r="AY661" s="64"/>
      <c r="AZ661" s="64"/>
      <c r="BA661" s="64"/>
      <c r="BB661" s="64"/>
      <c r="BF661" s="64"/>
      <c r="BG661" s="64"/>
      <c r="BH661" s="64"/>
      <c r="BI661" s="64"/>
      <c r="BJ661" s="64"/>
      <c r="BK661" s="64"/>
      <c r="BL661" s="64"/>
      <c r="BM661" s="68" t="s">
        <v>992</v>
      </c>
      <c r="BO661" s="64"/>
      <c r="BP661" s="64"/>
    </row>
    <row r="662" spans="1:68" hidden="1">
      <c r="A662" s="13"/>
      <c r="B662" s="1"/>
      <c r="C662" s="1"/>
      <c r="D662" s="24"/>
      <c r="E662" s="11"/>
      <c r="F662" s="11"/>
      <c r="G662" s="15"/>
      <c r="H662" s="11"/>
      <c r="I662" s="1"/>
      <c r="J662" s="1"/>
      <c r="K662" s="1"/>
      <c r="L662" s="1"/>
      <c r="M662" s="64"/>
      <c r="N662" s="64"/>
      <c r="O662" s="64"/>
      <c r="P662" s="64"/>
      <c r="Q662" s="64"/>
      <c r="R662" s="64"/>
      <c r="S662" s="64"/>
      <c r="T662" s="64"/>
      <c r="U662" s="64"/>
      <c r="V662" s="64"/>
      <c r="W662" s="64"/>
      <c r="X662" s="64"/>
      <c r="Y662" s="64"/>
      <c r="Z662" s="64"/>
      <c r="AA662" s="64"/>
      <c r="AB662" s="64"/>
      <c r="AC662" s="64"/>
      <c r="AD662" s="64"/>
      <c r="AE662" s="64"/>
      <c r="AF662" s="64"/>
      <c r="AG662" s="64"/>
      <c r="AH662" s="64"/>
      <c r="AI662" s="64"/>
      <c r="AJ662" s="64"/>
      <c r="AK662" s="64"/>
      <c r="AL662" s="64"/>
      <c r="AM662" s="64"/>
      <c r="AN662" s="64"/>
      <c r="AO662" s="64"/>
      <c r="AP662" s="64"/>
      <c r="AQ662" s="64"/>
      <c r="AR662" s="64"/>
      <c r="AS662" s="64"/>
      <c r="AT662" s="64"/>
      <c r="AU662" s="64"/>
      <c r="AV662" s="64"/>
      <c r="AW662" s="64"/>
      <c r="AX662" s="64"/>
      <c r="AY662" s="64"/>
      <c r="AZ662" s="64"/>
      <c r="BA662" s="64"/>
      <c r="BB662" s="64"/>
      <c r="BF662" s="64"/>
      <c r="BG662" s="64"/>
      <c r="BH662" s="64"/>
      <c r="BI662" s="64"/>
      <c r="BJ662" s="64"/>
      <c r="BK662" s="64"/>
      <c r="BL662" s="64"/>
      <c r="BM662" s="68" t="s">
        <v>993</v>
      </c>
      <c r="BO662" s="64"/>
      <c r="BP662" s="64"/>
    </row>
    <row r="663" spans="1:68" hidden="1">
      <c r="A663" s="13"/>
      <c r="B663" s="1"/>
      <c r="C663" s="1"/>
      <c r="D663" s="24"/>
      <c r="E663" s="11"/>
      <c r="F663" s="11"/>
      <c r="G663" s="15"/>
      <c r="H663" s="11"/>
      <c r="I663" s="1"/>
      <c r="J663" s="1"/>
      <c r="K663" s="1"/>
      <c r="L663" s="1"/>
      <c r="M663" s="64"/>
      <c r="N663" s="64"/>
      <c r="O663" s="64"/>
      <c r="P663" s="64"/>
      <c r="Q663" s="64"/>
      <c r="R663" s="64"/>
      <c r="S663" s="64"/>
      <c r="T663" s="64"/>
      <c r="U663" s="64"/>
      <c r="V663" s="64"/>
      <c r="W663" s="64"/>
      <c r="X663" s="64"/>
      <c r="Y663" s="64"/>
      <c r="Z663" s="64"/>
      <c r="AA663" s="64"/>
      <c r="AB663" s="64"/>
      <c r="AC663" s="64"/>
      <c r="AD663" s="64"/>
      <c r="AE663" s="64"/>
      <c r="AF663" s="64"/>
      <c r="AG663" s="64"/>
      <c r="AH663" s="64"/>
      <c r="AI663" s="64"/>
      <c r="AJ663" s="64"/>
      <c r="AK663" s="64"/>
      <c r="AL663" s="64"/>
      <c r="AM663" s="64"/>
      <c r="AN663" s="64"/>
      <c r="AO663" s="64"/>
      <c r="AP663" s="64"/>
      <c r="AQ663" s="64"/>
      <c r="AR663" s="64"/>
      <c r="AS663" s="64"/>
      <c r="AT663" s="64"/>
      <c r="AU663" s="64"/>
      <c r="AV663" s="64"/>
      <c r="AW663" s="64"/>
      <c r="AX663" s="64"/>
      <c r="AY663" s="64"/>
      <c r="AZ663" s="64"/>
      <c r="BA663" s="64"/>
      <c r="BB663" s="64"/>
      <c r="BF663" s="64"/>
      <c r="BG663" s="64"/>
      <c r="BH663" s="64"/>
      <c r="BI663" s="64"/>
      <c r="BJ663" s="64"/>
      <c r="BK663" s="64"/>
      <c r="BL663" s="64"/>
      <c r="BM663" s="68" t="s">
        <v>994</v>
      </c>
      <c r="BO663" s="64"/>
      <c r="BP663" s="64"/>
    </row>
    <row r="664" spans="1:68" hidden="1">
      <c r="A664" s="13"/>
      <c r="B664" s="1"/>
      <c r="C664" s="1"/>
      <c r="D664" s="24"/>
      <c r="E664" s="11"/>
      <c r="F664" s="11"/>
      <c r="G664" s="15"/>
      <c r="H664" s="11"/>
      <c r="I664" s="1"/>
      <c r="J664" s="1"/>
      <c r="K664" s="1"/>
      <c r="L664" s="1"/>
      <c r="M664" s="64"/>
      <c r="N664" s="64"/>
      <c r="O664" s="64"/>
      <c r="P664" s="64"/>
      <c r="Q664" s="64"/>
      <c r="R664" s="64"/>
      <c r="S664" s="64"/>
      <c r="T664" s="64"/>
      <c r="U664" s="64"/>
      <c r="V664" s="64"/>
      <c r="W664" s="64"/>
      <c r="X664" s="64"/>
      <c r="Y664" s="64"/>
      <c r="Z664" s="64"/>
      <c r="AA664" s="64"/>
      <c r="AB664" s="64"/>
      <c r="AC664" s="64"/>
      <c r="AD664" s="64"/>
      <c r="AE664" s="64"/>
      <c r="AF664" s="64"/>
      <c r="AG664" s="64"/>
      <c r="AH664" s="64"/>
      <c r="AI664" s="64"/>
      <c r="AJ664" s="64"/>
      <c r="AK664" s="64"/>
      <c r="AL664" s="64"/>
      <c r="AM664" s="64"/>
      <c r="AN664" s="64"/>
      <c r="AO664" s="64"/>
      <c r="AP664" s="64"/>
      <c r="AQ664" s="64"/>
      <c r="AR664" s="64"/>
      <c r="AS664" s="64"/>
      <c r="AT664" s="64"/>
      <c r="AU664" s="64"/>
      <c r="AV664" s="64"/>
      <c r="AW664" s="64"/>
      <c r="AX664" s="64"/>
      <c r="AY664" s="64"/>
      <c r="AZ664" s="64"/>
      <c r="BA664" s="64"/>
      <c r="BB664" s="64"/>
      <c r="BF664" s="64"/>
      <c r="BG664" s="64"/>
      <c r="BH664" s="64"/>
      <c r="BI664" s="64"/>
      <c r="BJ664" s="64"/>
      <c r="BK664" s="64"/>
      <c r="BL664" s="64"/>
      <c r="BM664" s="68" t="s">
        <v>995</v>
      </c>
      <c r="BO664" s="64"/>
      <c r="BP664" s="64"/>
    </row>
    <row r="665" spans="1:68" hidden="1">
      <c r="A665" s="13"/>
      <c r="B665" s="1"/>
      <c r="C665" s="1"/>
      <c r="D665" s="24"/>
      <c r="E665" s="11"/>
      <c r="F665" s="11"/>
      <c r="G665" s="15"/>
      <c r="H665" s="11"/>
      <c r="I665" s="1"/>
      <c r="J665" s="1"/>
      <c r="K665" s="1"/>
      <c r="L665" s="1"/>
      <c r="M665" s="64"/>
      <c r="N665" s="64"/>
      <c r="O665" s="64"/>
      <c r="P665" s="64"/>
      <c r="Q665" s="64"/>
      <c r="R665" s="64"/>
      <c r="S665" s="64"/>
      <c r="T665" s="64"/>
      <c r="U665" s="64"/>
      <c r="V665" s="64"/>
      <c r="W665" s="64"/>
      <c r="X665" s="64"/>
      <c r="Y665" s="64"/>
      <c r="Z665" s="64"/>
      <c r="AA665" s="64"/>
      <c r="AB665" s="64"/>
      <c r="AC665" s="64"/>
      <c r="AD665" s="64"/>
      <c r="AE665" s="64"/>
      <c r="AF665" s="64"/>
      <c r="AG665" s="64"/>
      <c r="AH665" s="64"/>
      <c r="AI665" s="64"/>
      <c r="AJ665" s="64"/>
      <c r="AK665" s="64"/>
      <c r="AL665" s="64"/>
      <c r="AM665" s="64"/>
      <c r="AN665" s="64"/>
      <c r="AO665" s="64"/>
      <c r="AP665" s="64"/>
      <c r="AQ665" s="64"/>
      <c r="AR665" s="64"/>
      <c r="AS665" s="64"/>
      <c r="AT665" s="64"/>
      <c r="AU665" s="64"/>
      <c r="AV665" s="64"/>
      <c r="AW665" s="64"/>
      <c r="AX665" s="64"/>
      <c r="AY665" s="64"/>
      <c r="AZ665" s="64"/>
      <c r="BA665" s="64"/>
      <c r="BB665" s="64"/>
      <c r="BF665" s="64"/>
      <c r="BG665" s="64"/>
      <c r="BH665" s="64"/>
      <c r="BI665" s="64"/>
      <c r="BJ665" s="64"/>
      <c r="BK665" s="64"/>
      <c r="BL665" s="64"/>
      <c r="BM665" s="68" t="s">
        <v>996</v>
      </c>
      <c r="BO665" s="64"/>
      <c r="BP665" s="64"/>
    </row>
    <row r="666" spans="1:68" hidden="1">
      <c r="A666" s="13"/>
      <c r="B666" s="1"/>
      <c r="C666" s="1"/>
      <c r="D666" s="24"/>
      <c r="E666" s="11"/>
      <c r="F666" s="11"/>
      <c r="G666" s="15"/>
      <c r="H666" s="11"/>
      <c r="I666" s="1"/>
      <c r="J666" s="1"/>
      <c r="K666" s="1"/>
      <c r="L666" s="1"/>
      <c r="M666" s="64"/>
      <c r="N666" s="64"/>
      <c r="O666" s="64"/>
      <c r="P666" s="64"/>
      <c r="Q666" s="64"/>
      <c r="R666" s="64"/>
      <c r="S666" s="64"/>
      <c r="T666" s="64"/>
      <c r="U666" s="64"/>
      <c r="V666" s="64"/>
      <c r="W666" s="64"/>
      <c r="X666" s="64"/>
      <c r="Y666" s="64"/>
      <c r="Z666" s="64"/>
      <c r="AA666" s="64"/>
      <c r="AB666" s="64"/>
      <c r="AC666" s="64"/>
      <c r="AD666" s="64"/>
      <c r="AE666" s="64"/>
      <c r="AF666" s="64"/>
      <c r="AG666" s="64"/>
      <c r="AH666" s="64"/>
      <c r="AI666" s="64"/>
      <c r="AJ666" s="64"/>
      <c r="AK666" s="64"/>
      <c r="AL666" s="64"/>
      <c r="AM666" s="64"/>
      <c r="AN666" s="64"/>
      <c r="AO666" s="64"/>
      <c r="AP666" s="64"/>
      <c r="AQ666" s="64"/>
      <c r="AR666" s="64"/>
      <c r="AS666" s="64"/>
      <c r="AT666" s="64"/>
      <c r="AU666" s="64"/>
      <c r="AV666" s="64"/>
      <c r="AW666" s="64"/>
      <c r="AX666" s="64"/>
      <c r="AY666" s="64"/>
      <c r="AZ666" s="64"/>
      <c r="BA666" s="64"/>
      <c r="BB666" s="64"/>
      <c r="BF666" s="64"/>
      <c r="BG666" s="64"/>
      <c r="BH666" s="64"/>
      <c r="BI666" s="64"/>
      <c r="BJ666" s="64"/>
      <c r="BK666" s="64"/>
      <c r="BL666" s="64"/>
      <c r="BM666" s="68" t="s">
        <v>997</v>
      </c>
      <c r="BO666" s="64"/>
      <c r="BP666" s="64"/>
    </row>
    <row r="667" spans="1:68" hidden="1">
      <c r="A667" s="13"/>
      <c r="B667" s="1"/>
      <c r="C667" s="1"/>
      <c r="D667" s="24"/>
      <c r="E667" s="11"/>
      <c r="F667" s="11"/>
      <c r="G667" s="15"/>
      <c r="H667" s="11"/>
      <c r="I667" s="1"/>
      <c r="J667" s="1"/>
      <c r="K667" s="1"/>
      <c r="L667" s="1"/>
      <c r="M667" s="64"/>
      <c r="N667" s="64"/>
      <c r="O667" s="64"/>
      <c r="P667" s="64"/>
      <c r="Q667" s="64"/>
      <c r="R667" s="64"/>
      <c r="S667" s="64"/>
      <c r="T667" s="64"/>
      <c r="U667" s="64"/>
      <c r="V667" s="64"/>
      <c r="W667" s="64"/>
      <c r="X667" s="64"/>
      <c r="Y667" s="64"/>
      <c r="Z667" s="64"/>
      <c r="AA667" s="64"/>
      <c r="AB667" s="64"/>
      <c r="AC667" s="64"/>
      <c r="AD667" s="64"/>
      <c r="AE667" s="64"/>
      <c r="AF667" s="64"/>
      <c r="AG667" s="64"/>
      <c r="AH667" s="64"/>
      <c r="AI667" s="64"/>
      <c r="AJ667" s="64"/>
      <c r="AK667" s="64"/>
      <c r="AL667" s="64"/>
      <c r="AM667" s="64"/>
      <c r="AN667" s="64"/>
      <c r="AO667" s="64"/>
      <c r="AP667" s="64"/>
      <c r="AQ667" s="64"/>
      <c r="AR667" s="64"/>
      <c r="AS667" s="64"/>
      <c r="AT667" s="64"/>
      <c r="AU667" s="64"/>
      <c r="AV667" s="64"/>
      <c r="AW667" s="64"/>
      <c r="AX667" s="64"/>
      <c r="AY667" s="64"/>
      <c r="AZ667" s="64"/>
      <c r="BA667" s="64"/>
      <c r="BB667" s="64"/>
      <c r="BF667" s="64"/>
      <c r="BG667" s="64"/>
      <c r="BH667" s="64"/>
      <c r="BI667" s="64"/>
      <c r="BJ667" s="64"/>
      <c r="BK667" s="64"/>
      <c r="BL667" s="64"/>
      <c r="BM667" s="68" t="s">
        <v>998</v>
      </c>
      <c r="BO667" s="64"/>
      <c r="BP667" s="64"/>
    </row>
    <row r="668" spans="1:68" hidden="1">
      <c r="A668" s="13"/>
      <c r="B668" s="1"/>
      <c r="C668" s="1"/>
      <c r="D668" s="24"/>
      <c r="E668" s="11"/>
      <c r="F668" s="11"/>
      <c r="G668" s="15"/>
      <c r="H668" s="11"/>
      <c r="I668" s="1"/>
      <c r="J668" s="1"/>
      <c r="K668" s="1"/>
      <c r="L668" s="1"/>
      <c r="M668" s="64"/>
      <c r="N668" s="64"/>
      <c r="O668" s="64"/>
      <c r="P668" s="64"/>
      <c r="Q668" s="64"/>
      <c r="R668" s="64"/>
      <c r="S668" s="64"/>
      <c r="T668" s="64"/>
      <c r="U668" s="64"/>
      <c r="V668" s="64"/>
      <c r="W668" s="64"/>
      <c r="X668" s="64"/>
      <c r="Y668" s="64"/>
      <c r="Z668" s="64"/>
      <c r="AA668" s="64"/>
      <c r="AB668" s="64"/>
      <c r="AC668" s="64"/>
      <c r="AD668" s="64"/>
      <c r="AE668" s="64"/>
      <c r="AF668" s="64"/>
      <c r="AG668" s="64"/>
      <c r="AH668" s="64"/>
      <c r="AI668" s="64"/>
      <c r="AJ668" s="64"/>
      <c r="AK668" s="64"/>
      <c r="AL668" s="64"/>
      <c r="AM668" s="64"/>
      <c r="AN668" s="64"/>
      <c r="AO668" s="64"/>
      <c r="AP668" s="64"/>
      <c r="AQ668" s="64"/>
      <c r="AR668" s="64"/>
      <c r="AS668" s="64"/>
      <c r="AT668" s="64"/>
      <c r="AU668" s="64"/>
      <c r="AV668" s="64"/>
      <c r="AW668" s="64"/>
      <c r="AX668" s="64"/>
      <c r="AY668" s="64"/>
      <c r="AZ668" s="64"/>
      <c r="BA668" s="64"/>
      <c r="BB668" s="64"/>
      <c r="BF668" s="64"/>
      <c r="BG668" s="64"/>
      <c r="BH668" s="64"/>
      <c r="BI668" s="64"/>
      <c r="BJ668" s="64"/>
      <c r="BK668" s="64"/>
      <c r="BL668" s="64"/>
      <c r="BM668" s="68" t="s">
        <v>999</v>
      </c>
      <c r="BO668" s="64"/>
      <c r="BP668" s="64"/>
    </row>
    <row r="669" spans="1:68" hidden="1">
      <c r="A669" s="13"/>
      <c r="B669" s="1"/>
      <c r="C669" s="1"/>
      <c r="D669" s="24"/>
      <c r="E669" s="11"/>
      <c r="F669" s="11"/>
      <c r="G669" s="15"/>
      <c r="H669" s="11"/>
      <c r="I669" s="1"/>
      <c r="J669" s="1"/>
      <c r="K669" s="1"/>
      <c r="L669" s="1"/>
      <c r="M669" s="64"/>
      <c r="N669" s="64"/>
      <c r="O669" s="64"/>
      <c r="P669" s="64"/>
      <c r="Q669" s="64"/>
      <c r="R669" s="64"/>
      <c r="S669" s="64"/>
      <c r="T669" s="64"/>
      <c r="U669" s="64"/>
      <c r="V669" s="64"/>
      <c r="W669" s="64"/>
      <c r="X669" s="64"/>
      <c r="Y669" s="64"/>
      <c r="Z669" s="64"/>
      <c r="AA669" s="64"/>
      <c r="AB669" s="64"/>
      <c r="AC669" s="64"/>
      <c r="AD669" s="64"/>
      <c r="AE669" s="64"/>
      <c r="AF669" s="64"/>
      <c r="AG669" s="64"/>
      <c r="AH669" s="64"/>
      <c r="AI669" s="64"/>
      <c r="AJ669" s="64"/>
      <c r="AK669" s="64"/>
      <c r="AL669" s="64"/>
      <c r="AM669" s="64"/>
      <c r="AN669" s="64"/>
      <c r="AO669" s="64"/>
      <c r="AP669" s="64"/>
      <c r="AQ669" s="64"/>
      <c r="AR669" s="64"/>
      <c r="AS669" s="64"/>
      <c r="AT669" s="64"/>
      <c r="AU669" s="64"/>
      <c r="AV669" s="64"/>
      <c r="AW669" s="64"/>
      <c r="AX669" s="64"/>
      <c r="AY669" s="64"/>
      <c r="AZ669" s="64"/>
      <c r="BA669" s="64"/>
      <c r="BB669" s="64"/>
      <c r="BF669" s="64"/>
      <c r="BG669" s="64"/>
      <c r="BH669" s="64"/>
      <c r="BI669" s="64"/>
      <c r="BJ669" s="64"/>
      <c r="BK669" s="64"/>
      <c r="BL669" s="64"/>
      <c r="BM669" s="68" t="s">
        <v>1000</v>
      </c>
      <c r="BO669" s="64"/>
      <c r="BP669" s="64"/>
    </row>
    <row r="670" spans="1:68" hidden="1">
      <c r="A670" s="13"/>
      <c r="B670" s="1"/>
      <c r="C670" s="1"/>
      <c r="D670" s="24"/>
      <c r="E670" s="11"/>
      <c r="F670" s="11"/>
      <c r="G670" s="15"/>
      <c r="H670" s="11"/>
      <c r="I670" s="1"/>
      <c r="J670" s="1"/>
      <c r="K670" s="1"/>
      <c r="L670" s="1"/>
      <c r="M670" s="64"/>
      <c r="N670" s="64"/>
      <c r="O670" s="64"/>
      <c r="P670" s="64"/>
      <c r="Q670" s="64"/>
      <c r="R670" s="64"/>
      <c r="S670" s="64"/>
      <c r="T670" s="64"/>
      <c r="U670" s="64"/>
      <c r="V670" s="64"/>
      <c r="W670" s="64"/>
      <c r="X670" s="64"/>
      <c r="Y670" s="64"/>
      <c r="Z670" s="64"/>
      <c r="AA670" s="64"/>
      <c r="AB670" s="64"/>
      <c r="AC670" s="64"/>
      <c r="AD670" s="64"/>
      <c r="AE670" s="64"/>
      <c r="AF670" s="64"/>
      <c r="AG670" s="64"/>
      <c r="AH670" s="64"/>
      <c r="AI670" s="64"/>
      <c r="AJ670" s="64"/>
      <c r="AK670" s="64"/>
      <c r="AL670" s="64"/>
      <c r="AM670" s="64"/>
      <c r="AN670" s="64"/>
      <c r="AO670" s="64"/>
      <c r="AP670" s="64"/>
      <c r="AQ670" s="64"/>
      <c r="AR670" s="64"/>
      <c r="AS670" s="64"/>
      <c r="AT670" s="64"/>
      <c r="AU670" s="64"/>
      <c r="AV670" s="64"/>
      <c r="AW670" s="64"/>
      <c r="AX670" s="64"/>
      <c r="AY670" s="64"/>
      <c r="AZ670" s="64"/>
      <c r="BA670" s="64"/>
      <c r="BB670" s="64"/>
      <c r="BF670" s="64"/>
      <c r="BG670" s="64"/>
      <c r="BH670" s="64"/>
      <c r="BI670" s="64"/>
      <c r="BJ670" s="64"/>
      <c r="BK670" s="64"/>
      <c r="BL670" s="64"/>
      <c r="BM670" s="68" t="s">
        <v>1001</v>
      </c>
      <c r="BO670" s="64"/>
      <c r="BP670" s="64"/>
    </row>
    <row r="671" spans="1:68" hidden="1">
      <c r="A671" s="13"/>
      <c r="B671" s="1"/>
      <c r="C671" s="1"/>
      <c r="D671" s="24"/>
      <c r="E671" s="11"/>
      <c r="F671" s="11"/>
      <c r="G671" s="15"/>
      <c r="H671" s="11"/>
      <c r="I671" s="1"/>
      <c r="J671" s="1"/>
      <c r="K671" s="1"/>
      <c r="L671" s="1"/>
      <c r="M671" s="64"/>
      <c r="N671" s="64"/>
      <c r="O671" s="64"/>
      <c r="P671" s="64"/>
      <c r="Q671" s="64"/>
      <c r="R671" s="64"/>
      <c r="S671" s="64"/>
      <c r="T671" s="64"/>
      <c r="U671" s="64"/>
      <c r="V671" s="64"/>
      <c r="W671" s="64"/>
      <c r="X671" s="64"/>
      <c r="Y671" s="64"/>
      <c r="Z671" s="64"/>
      <c r="AA671" s="64"/>
      <c r="AB671" s="64"/>
      <c r="AC671" s="64"/>
      <c r="AD671" s="64"/>
      <c r="AE671" s="64"/>
      <c r="AF671" s="64"/>
      <c r="AG671" s="64"/>
      <c r="AH671" s="64"/>
      <c r="AI671" s="64"/>
      <c r="AJ671" s="64"/>
      <c r="AK671" s="64"/>
      <c r="AL671" s="64"/>
      <c r="AM671" s="64"/>
      <c r="AN671" s="64"/>
      <c r="AO671" s="64"/>
      <c r="AP671" s="64"/>
      <c r="AQ671" s="64"/>
      <c r="AR671" s="64"/>
      <c r="AS671" s="64"/>
      <c r="AT671" s="64"/>
      <c r="AU671" s="64"/>
      <c r="AV671" s="64"/>
      <c r="AW671" s="64"/>
      <c r="AX671" s="64"/>
      <c r="AY671" s="64"/>
      <c r="AZ671" s="64"/>
      <c r="BA671" s="64"/>
      <c r="BB671" s="64"/>
      <c r="BF671" s="64"/>
      <c r="BG671" s="64"/>
      <c r="BH671" s="64"/>
      <c r="BI671" s="64"/>
      <c r="BJ671" s="64"/>
      <c r="BK671" s="64"/>
      <c r="BL671" s="64"/>
      <c r="BM671" s="68" t="s">
        <v>1002</v>
      </c>
      <c r="BO671" s="64"/>
      <c r="BP671" s="64"/>
    </row>
    <row r="672" spans="1:68" hidden="1">
      <c r="A672" s="13"/>
      <c r="B672" s="1"/>
      <c r="C672" s="1"/>
      <c r="D672" s="24"/>
      <c r="E672" s="11"/>
      <c r="F672" s="11"/>
      <c r="G672" s="15"/>
      <c r="H672" s="11"/>
      <c r="I672" s="1"/>
      <c r="J672" s="1"/>
      <c r="K672" s="1"/>
      <c r="L672" s="1"/>
      <c r="M672" s="64"/>
      <c r="N672" s="64"/>
      <c r="O672" s="64"/>
      <c r="P672" s="64"/>
      <c r="Q672" s="64"/>
      <c r="R672" s="64"/>
      <c r="S672" s="64"/>
      <c r="T672" s="64"/>
      <c r="U672" s="64"/>
      <c r="V672" s="64"/>
      <c r="W672" s="64"/>
      <c r="X672" s="64"/>
      <c r="Y672" s="64"/>
      <c r="Z672" s="64"/>
      <c r="AA672" s="64"/>
      <c r="AB672" s="64"/>
      <c r="AC672" s="64"/>
      <c r="AD672" s="64"/>
      <c r="AE672" s="64"/>
      <c r="AF672" s="64"/>
      <c r="AG672" s="64"/>
      <c r="AH672" s="64"/>
      <c r="AI672" s="64"/>
      <c r="AJ672" s="64"/>
      <c r="AK672" s="64"/>
      <c r="AL672" s="64"/>
      <c r="AM672" s="64"/>
      <c r="AN672" s="64"/>
      <c r="AO672" s="64"/>
      <c r="AP672" s="64"/>
      <c r="AQ672" s="64"/>
      <c r="AR672" s="64"/>
      <c r="AS672" s="64"/>
      <c r="AT672" s="64"/>
      <c r="AU672" s="64"/>
      <c r="AV672" s="64"/>
      <c r="AW672" s="64"/>
      <c r="AX672" s="64"/>
      <c r="AY672" s="64"/>
      <c r="AZ672" s="64"/>
      <c r="BA672" s="64"/>
      <c r="BB672" s="64"/>
      <c r="BF672" s="64"/>
      <c r="BG672" s="64"/>
      <c r="BH672" s="64"/>
      <c r="BI672" s="64"/>
      <c r="BJ672" s="64"/>
      <c r="BK672" s="64"/>
      <c r="BL672" s="64"/>
      <c r="BM672" s="68" t="s">
        <v>1003</v>
      </c>
      <c r="BO672" s="64"/>
      <c r="BP672" s="64"/>
    </row>
    <row r="673" spans="1:68" hidden="1">
      <c r="A673" s="13"/>
      <c r="B673" s="1"/>
      <c r="C673" s="1"/>
      <c r="D673" s="24"/>
      <c r="E673" s="11"/>
      <c r="F673" s="11"/>
      <c r="G673" s="15"/>
      <c r="H673" s="11"/>
      <c r="I673" s="1"/>
      <c r="J673" s="1"/>
      <c r="K673" s="1"/>
      <c r="L673" s="1"/>
      <c r="M673" s="64"/>
      <c r="N673" s="64"/>
      <c r="O673" s="64"/>
      <c r="P673" s="64"/>
      <c r="Q673" s="64"/>
      <c r="R673" s="64"/>
      <c r="S673" s="64"/>
      <c r="T673" s="64"/>
      <c r="U673" s="64"/>
      <c r="V673" s="64"/>
      <c r="W673" s="64"/>
      <c r="X673" s="64"/>
      <c r="Y673" s="64"/>
      <c r="Z673" s="64"/>
      <c r="AA673" s="64"/>
      <c r="AB673" s="64"/>
      <c r="AC673" s="64"/>
      <c r="AD673" s="64"/>
      <c r="AE673" s="64"/>
      <c r="AF673" s="64"/>
      <c r="AG673" s="64"/>
      <c r="AH673" s="64"/>
      <c r="AI673" s="64"/>
      <c r="AJ673" s="64"/>
      <c r="AK673" s="64"/>
      <c r="AL673" s="64"/>
      <c r="AM673" s="64"/>
      <c r="AN673" s="64"/>
      <c r="AO673" s="64"/>
      <c r="AP673" s="64"/>
      <c r="AQ673" s="64"/>
      <c r="AR673" s="64"/>
      <c r="AS673" s="64"/>
      <c r="AT673" s="64"/>
      <c r="AU673" s="64"/>
      <c r="AV673" s="64"/>
      <c r="AW673" s="64"/>
      <c r="AX673" s="64"/>
      <c r="AY673" s="64"/>
      <c r="AZ673" s="64"/>
      <c r="BA673" s="64"/>
      <c r="BB673" s="64"/>
      <c r="BF673" s="64"/>
      <c r="BG673" s="64"/>
      <c r="BH673" s="64"/>
      <c r="BI673" s="64"/>
      <c r="BJ673" s="64"/>
      <c r="BK673" s="64"/>
      <c r="BL673" s="64"/>
      <c r="BM673" s="68" t="s">
        <v>1004</v>
      </c>
      <c r="BO673" s="64"/>
      <c r="BP673" s="64"/>
    </row>
    <row r="674" spans="1:68" hidden="1">
      <c r="A674" s="13"/>
      <c r="B674" s="1"/>
      <c r="C674" s="1"/>
      <c r="D674" s="24"/>
      <c r="E674" s="11"/>
      <c r="F674" s="11"/>
      <c r="G674" s="15"/>
      <c r="H674" s="11"/>
      <c r="I674" s="1"/>
      <c r="J674" s="1"/>
      <c r="K674" s="1"/>
      <c r="L674" s="1"/>
      <c r="M674" s="64"/>
      <c r="N674" s="64"/>
      <c r="O674" s="64"/>
      <c r="P674" s="64"/>
      <c r="Q674" s="64"/>
      <c r="R674" s="64"/>
      <c r="S674" s="64"/>
      <c r="T674" s="64"/>
      <c r="U674" s="64"/>
      <c r="V674" s="64"/>
      <c r="W674" s="64"/>
      <c r="X674" s="64"/>
      <c r="Y674" s="64"/>
      <c r="Z674" s="64"/>
      <c r="AA674" s="64"/>
      <c r="AB674" s="64"/>
      <c r="AC674" s="64"/>
      <c r="AD674" s="64"/>
      <c r="AE674" s="64"/>
      <c r="AF674" s="64"/>
      <c r="AG674" s="64"/>
      <c r="AH674" s="64"/>
      <c r="AI674" s="64"/>
      <c r="AJ674" s="64"/>
      <c r="AK674" s="64"/>
      <c r="AL674" s="64"/>
      <c r="AM674" s="64"/>
      <c r="AN674" s="64"/>
      <c r="AO674" s="64"/>
      <c r="AP674" s="64"/>
      <c r="AQ674" s="64"/>
      <c r="AR674" s="64"/>
      <c r="AS674" s="64"/>
      <c r="AT674" s="64"/>
      <c r="AU674" s="64"/>
      <c r="AV674" s="64"/>
      <c r="AW674" s="64"/>
      <c r="AX674" s="64"/>
      <c r="AY674" s="64"/>
      <c r="AZ674" s="64"/>
      <c r="BA674" s="64"/>
      <c r="BB674" s="64"/>
      <c r="BF674" s="64"/>
      <c r="BG674" s="64"/>
      <c r="BH674" s="64"/>
      <c r="BI674" s="64"/>
      <c r="BJ674" s="64"/>
      <c r="BK674" s="64"/>
      <c r="BL674" s="64"/>
      <c r="BM674" s="68" t="s">
        <v>1005</v>
      </c>
      <c r="BO674" s="64"/>
      <c r="BP674" s="64"/>
    </row>
    <row r="675" spans="1:68" hidden="1">
      <c r="A675" s="13"/>
      <c r="B675" s="1"/>
      <c r="C675" s="1"/>
      <c r="D675" s="24"/>
      <c r="E675" s="11"/>
      <c r="F675" s="11"/>
      <c r="G675" s="15"/>
      <c r="H675" s="11"/>
      <c r="I675" s="1"/>
      <c r="J675" s="1"/>
      <c r="K675" s="1"/>
      <c r="L675" s="1"/>
      <c r="M675" s="64"/>
      <c r="N675" s="64"/>
      <c r="O675" s="64"/>
      <c r="P675" s="64"/>
      <c r="Q675" s="64"/>
      <c r="R675" s="64"/>
      <c r="S675" s="64"/>
      <c r="T675" s="64"/>
      <c r="U675" s="64"/>
      <c r="V675" s="64"/>
      <c r="W675" s="64"/>
      <c r="X675" s="64"/>
      <c r="Y675" s="64"/>
      <c r="Z675" s="64"/>
      <c r="AA675" s="64"/>
      <c r="AB675" s="64"/>
      <c r="AC675" s="64"/>
      <c r="AD675" s="64"/>
      <c r="AE675" s="64"/>
      <c r="AF675" s="64"/>
      <c r="AG675" s="64"/>
      <c r="AH675" s="64"/>
      <c r="AI675" s="64"/>
      <c r="AJ675" s="64"/>
      <c r="AK675" s="64"/>
      <c r="AL675" s="64"/>
      <c r="AM675" s="64"/>
      <c r="AN675" s="64"/>
      <c r="AO675" s="64"/>
      <c r="AP675" s="64"/>
      <c r="AQ675" s="64"/>
      <c r="AR675" s="64"/>
      <c r="AS675" s="64"/>
      <c r="AT675" s="64"/>
      <c r="AU675" s="64"/>
      <c r="AV675" s="64"/>
      <c r="AW675" s="64"/>
      <c r="AX675" s="64"/>
      <c r="AY675" s="64"/>
      <c r="AZ675" s="64"/>
      <c r="BA675" s="64"/>
      <c r="BB675" s="64"/>
      <c r="BF675" s="64"/>
      <c r="BG675" s="64"/>
      <c r="BH675" s="64"/>
      <c r="BI675" s="64"/>
      <c r="BJ675" s="64"/>
      <c r="BK675" s="64"/>
      <c r="BL675" s="64"/>
      <c r="BM675" s="68" t="s">
        <v>1006</v>
      </c>
      <c r="BO675" s="64"/>
      <c r="BP675" s="64"/>
    </row>
    <row r="676" spans="1:68" hidden="1">
      <c r="A676" s="13"/>
      <c r="B676" s="1"/>
      <c r="C676" s="1"/>
      <c r="D676" s="24"/>
      <c r="E676" s="11"/>
      <c r="F676" s="11"/>
      <c r="G676" s="15"/>
      <c r="H676" s="11"/>
      <c r="I676" s="1"/>
      <c r="J676" s="1"/>
      <c r="K676" s="1"/>
      <c r="L676" s="1"/>
      <c r="M676" s="64"/>
      <c r="N676" s="64"/>
      <c r="O676" s="64"/>
      <c r="P676" s="64"/>
      <c r="Q676" s="64"/>
      <c r="R676" s="64"/>
      <c r="S676" s="64"/>
      <c r="T676" s="64"/>
      <c r="U676" s="64"/>
      <c r="V676" s="64"/>
      <c r="W676" s="64"/>
      <c r="X676" s="64"/>
      <c r="Y676" s="64"/>
      <c r="Z676" s="64"/>
      <c r="AA676" s="64"/>
      <c r="AB676" s="64"/>
      <c r="AC676" s="64"/>
      <c r="AD676" s="64"/>
      <c r="AE676" s="64"/>
      <c r="AF676" s="64"/>
      <c r="AG676" s="64"/>
      <c r="AH676" s="64"/>
      <c r="AI676" s="64"/>
      <c r="AJ676" s="64"/>
      <c r="AK676" s="64"/>
      <c r="AL676" s="64"/>
      <c r="AM676" s="64"/>
      <c r="AN676" s="64"/>
      <c r="AO676" s="64"/>
      <c r="AP676" s="64"/>
      <c r="AQ676" s="64"/>
      <c r="AR676" s="64"/>
      <c r="AS676" s="64"/>
      <c r="AT676" s="64"/>
      <c r="AU676" s="64"/>
      <c r="AV676" s="64"/>
      <c r="AW676" s="64"/>
      <c r="AX676" s="64"/>
      <c r="AY676" s="64"/>
      <c r="AZ676" s="64"/>
      <c r="BA676" s="64"/>
      <c r="BB676" s="64"/>
      <c r="BF676" s="64"/>
      <c r="BG676" s="64"/>
      <c r="BH676" s="64"/>
      <c r="BI676" s="64"/>
      <c r="BJ676" s="64"/>
      <c r="BK676" s="64"/>
      <c r="BL676" s="64"/>
      <c r="BM676" s="68" t="s">
        <v>1007</v>
      </c>
      <c r="BO676" s="64"/>
      <c r="BP676" s="64"/>
    </row>
    <row r="677" spans="1:68" hidden="1">
      <c r="A677" s="13"/>
      <c r="B677" s="1"/>
      <c r="C677" s="1"/>
      <c r="D677" s="24"/>
      <c r="E677" s="11"/>
      <c r="F677" s="11"/>
      <c r="G677" s="15"/>
      <c r="H677" s="11"/>
      <c r="I677" s="1"/>
      <c r="J677" s="1"/>
      <c r="K677" s="1"/>
      <c r="L677" s="1"/>
      <c r="M677" s="64"/>
      <c r="N677" s="64"/>
      <c r="O677" s="64"/>
      <c r="P677" s="64"/>
      <c r="Q677" s="64"/>
      <c r="R677" s="64"/>
      <c r="S677" s="64"/>
      <c r="T677" s="64"/>
      <c r="U677" s="64"/>
      <c r="V677" s="64"/>
      <c r="W677" s="64"/>
      <c r="X677" s="64"/>
      <c r="Y677" s="64"/>
      <c r="Z677" s="64"/>
      <c r="AA677" s="64"/>
      <c r="AB677" s="64"/>
      <c r="AC677" s="64"/>
      <c r="AD677" s="64"/>
      <c r="AE677" s="64"/>
      <c r="AF677" s="64"/>
      <c r="AG677" s="64"/>
      <c r="AH677" s="64"/>
      <c r="AI677" s="64"/>
      <c r="AJ677" s="64"/>
      <c r="AK677" s="64"/>
      <c r="AL677" s="64"/>
      <c r="AM677" s="64"/>
      <c r="AN677" s="64"/>
      <c r="AO677" s="64"/>
      <c r="AP677" s="64"/>
      <c r="AQ677" s="64"/>
      <c r="AR677" s="64"/>
      <c r="AS677" s="64"/>
      <c r="AT677" s="64"/>
      <c r="AU677" s="64"/>
      <c r="AV677" s="64"/>
      <c r="AW677" s="64"/>
      <c r="AX677" s="64"/>
      <c r="AY677" s="64"/>
      <c r="AZ677" s="64"/>
      <c r="BA677" s="64"/>
      <c r="BB677" s="64"/>
      <c r="BF677" s="64"/>
      <c r="BG677" s="64"/>
      <c r="BH677" s="64"/>
      <c r="BI677" s="64"/>
      <c r="BJ677" s="64"/>
      <c r="BK677" s="64"/>
      <c r="BL677" s="64"/>
      <c r="BM677" s="68" t="s">
        <v>1008</v>
      </c>
      <c r="BO677" s="64"/>
      <c r="BP677" s="64"/>
    </row>
    <row r="678" spans="1:68" hidden="1">
      <c r="A678" s="13"/>
      <c r="B678" s="1"/>
      <c r="C678" s="1"/>
      <c r="D678" s="24"/>
      <c r="E678" s="11"/>
      <c r="F678" s="11"/>
      <c r="G678" s="15"/>
      <c r="H678" s="11"/>
      <c r="I678" s="1"/>
      <c r="J678" s="1"/>
      <c r="K678" s="1"/>
      <c r="L678" s="1"/>
      <c r="M678" s="64"/>
      <c r="N678" s="64"/>
      <c r="O678" s="64"/>
      <c r="P678" s="64"/>
      <c r="Q678" s="64"/>
      <c r="R678" s="64"/>
      <c r="S678" s="64"/>
      <c r="T678" s="64"/>
      <c r="U678" s="64"/>
      <c r="V678" s="64"/>
      <c r="W678" s="64"/>
      <c r="X678" s="64"/>
      <c r="Y678" s="64"/>
      <c r="Z678" s="64"/>
      <c r="AA678" s="64"/>
      <c r="AB678" s="64"/>
      <c r="AC678" s="64"/>
      <c r="AD678" s="64"/>
      <c r="AE678" s="64"/>
      <c r="AF678" s="64"/>
      <c r="AG678" s="64"/>
      <c r="AH678" s="64"/>
      <c r="AI678" s="64"/>
      <c r="AJ678" s="64"/>
      <c r="AK678" s="64"/>
      <c r="AL678" s="64"/>
      <c r="AM678" s="64"/>
      <c r="AN678" s="64"/>
      <c r="AO678" s="64"/>
      <c r="AP678" s="64"/>
      <c r="AQ678" s="64"/>
      <c r="AR678" s="64"/>
      <c r="AS678" s="64"/>
      <c r="AT678" s="64"/>
      <c r="AU678" s="64"/>
      <c r="AV678" s="64"/>
      <c r="AW678" s="64"/>
      <c r="AX678" s="64"/>
      <c r="AY678" s="64"/>
      <c r="AZ678" s="64"/>
      <c r="BA678" s="64"/>
      <c r="BB678" s="64"/>
      <c r="BF678" s="64"/>
      <c r="BG678" s="64"/>
      <c r="BH678" s="64"/>
      <c r="BI678" s="64"/>
      <c r="BJ678" s="64"/>
      <c r="BK678" s="64"/>
      <c r="BL678" s="64"/>
      <c r="BM678" s="68" t="s">
        <v>1009</v>
      </c>
      <c r="BO678" s="64"/>
      <c r="BP678" s="64"/>
    </row>
    <row r="679" spans="1:68" hidden="1">
      <c r="A679" s="13"/>
      <c r="B679" s="1"/>
      <c r="C679" s="1"/>
      <c r="D679" s="24"/>
      <c r="E679" s="11"/>
      <c r="F679" s="11"/>
      <c r="G679" s="15"/>
      <c r="H679" s="11"/>
      <c r="I679" s="1"/>
      <c r="J679" s="1"/>
      <c r="K679" s="1"/>
      <c r="L679" s="1"/>
      <c r="M679" s="64"/>
      <c r="N679" s="64"/>
      <c r="O679" s="64"/>
      <c r="P679" s="64"/>
      <c r="Q679" s="64"/>
      <c r="R679" s="64"/>
      <c r="S679" s="64"/>
      <c r="T679" s="64"/>
      <c r="U679" s="64"/>
      <c r="V679" s="64"/>
      <c r="W679" s="64"/>
      <c r="X679" s="64"/>
      <c r="Y679" s="64"/>
      <c r="Z679" s="64"/>
      <c r="AA679" s="64"/>
      <c r="AB679" s="64"/>
      <c r="AC679" s="64"/>
      <c r="AD679" s="64"/>
      <c r="AE679" s="64"/>
      <c r="AF679" s="64"/>
      <c r="AG679" s="64"/>
      <c r="AH679" s="64"/>
      <c r="AI679" s="64"/>
      <c r="AJ679" s="64"/>
      <c r="AK679" s="64"/>
      <c r="AL679" s="64"/>
      <c r="AM679" s="64"/>
      <c r="AN679" s="64"/>
      <c r="AO679" s="64"/>
      <c r="AP679" s="64"/>
      <c r="AQ679" s="64"/>
      <c r="AR679" s="64"/>
      <c r="AS679" s="64"/>
      <c r="AT679" s="64"/>
      <c r="AU679" s="64"/>
      <c r="AV679" s="64"/>
      <c r="AW679" s="64"/>
      <c r="AX679" s="64"/>
      <c r="AY679" s="64"/>
      <c r="AZ679" s="64"/>
      <c r="BA679" s="64"/>
      <c r="BB679" s="64"/>
      <c r="BF679" s="64"/>
      <c r="BG679" s="64"/>
      <c r="BH679" s="64"/>
      <c r="BI679" s="64"/>
      <c r="BJ679" s="64"/>
      <c r="BK679" s="64"/>
      <c r="BL679" s="64"/>
      <c r="BM679" s="68" t="s">
        <v>1010</v>
      </c>
      <c r="BO679" s="64"/>
      <c r="BP679" s="64"/>
    </row>
    <row r="680" spans="1:68" hidden="1">
      <c r="A680" s="13"/>
      <c r="B680" s="1"/>
      <c r="C680" s="1"/>
      <c r="D680" s="24"/>
      <c r="E680" s="11"/>
      <c r="F680" s="11"/>
      <c r="G680" s="15"/>
      <c r="H680" s="11"/>
      <c r="I680" s="1"/>
      <c r="J680" s="1"/>
      <c r="K680" s="1"/>
      <c r="L680" s="1"/>
      <c r="M680" s="64"/>
      <c r="N680" s="64"/>
      <c r="O680" s="64"/>
      <c r="P680" s="64"/>
      <c r="Q680" s="64"/>
      <c r="R680" s="64"/>
      <c r="S680" s="64"/>
      <c r="T680" s="64"/>
      <c r="U680" s="64"/>
      <c r="V680" s="64"/>
      <c r="W680" s="64"/>
      <c r="X680" s="64"/>
      <c r="Y680" s="64"/>
      <c r="Z680" s="64"/>
      <c r="AA680" s="64"/>
      <c r="AB680" s="64"/>
      <c r="AC680" s="64"/>
      <c r="AD680" s="64"/>
      <c r="AE680" s="64"/>
      <c r="AF680" s="64"/>
      <c r="AG680" s="64"/>
      <c r="AH680" s="64"/>
      <c r="AI680" s="64"/>
      <c r="AJ680" s="64"/>
      <c r="AK680" s="64"/>
      <c r="AL680" s="64"/>
      <c r="AM680" s="64"/>
      <c r="AN680" s="64"/>
      <c r="AO680" s="64"/>
      <c r="AP680" s="64"/>
      <c r="AQ680" s="64"/>
      <c r="AR680" s="64"/>
      <c r="AS680" s="64"/>
      <c r="AT680" s="64"/>
      <c r="AU680" s="64"/>
      <c r="AV680" s="64"/>
      <c r="AW680" s="64"/>
      <c r="AX680" s="64"/>
      <c r="AY680" s="64"/>
      <c r="AZ680" s="64"/>
      <c r="BA680" s="64"/>
      <c r="BB680" s="64"/>
      <c r="BF680" s="64"/>
      <c r="BG680" s="64"/>
      <c r="BH680" s="64"/>
      <c r="BI680" s="64"/>
      <c r="BJ680" s="64"/>
      <c r="BK680" s="64"/>
      <c r="BL680" s="64"/>
      <c r="BM680" s="68" t="s">
        <v>1011</v>
      </c>
      <c r="BO680" s="64"/>
      <c r="BP680" s="64"/>
    </row>
    <row r="681" spans="1:68" hidden="1">
      <c r="A681" s="13"/>
      <c r="B681" s="1"/>
      <c r="C681" s="1"/>
      <c r="D681" s="24"/>
      <c r="E681" s="11"/>
      <c r="F681" s="11"/>
      <c r="G681" s="15"/>
      <c r="H681" s="11"/>
      <c r="I681" s="1"/>
      <c r="J681" s="1"/>
      <c r="K681" s="1"/>
      <c r="L681" s="1"/>
      <c r="M681" s="64"/>
      <c r="N681" s="64"/>
      <c r="O681" s="64"/>
      <c r="P681" s="64"/>
      <c r="Q681" s="64"/>
      <c r="R681" s="64"/>
      <c r="S681" s="64"/>
      <c r="T681" s="64"/>
      <c r="U681" s="64"/>
      <c r="V681" s="64"/>
      <c r="W681" s="64"/>
      <c r="X681" s="64"/>
      <c r="Y681" s="64"/>
      <c r="Z681" s="64"/>
      <c r="AA681" s="64"/>
      <c r="AB681" s="64"/>
      <c r="AC681" s="64"/>
      <c r="AD681" s="64"/>
      <c r="AE681" s="64"/>
      <c r="AF681" s="64"/>
      <c r="AG681" s="64"/>
      <c r="AH681" s="64"/>
      <c r="AI681" s="64"/>
      <c r="AJ681" s="64"/>
      <c r="AK681" s="64"/>
      <c r="AL681" s="64"/>
      <c r="AM681" s="64"/>
      <c r="AN681" s="64"/>
      <c r="AO681" s="64"/>
      <c r="AP681" s="64"/>
      <c r="AQ681" s="64"/>
      <c r="AR681" s="64"/>
      <c r="AS681" s="64"/>
      <c r="AT681" s="64"/>
      <c r="AU681" s="64"/>
      <c r="AV681" s="64"/>
      <c r="AW681" s="64"/>
      <c r="AX681" s="64"/>
      <c r="AY681" s="64"/>
      <c r="AZ681" s="64"/>
      <c r="BA681" s="64"/>
      <c r="BB681" s="64"/>
      <c r="BF681" s="64"/>
      <c r="BG681" s="64"/>
      <c r="BH681" s="64"/>
      <c r="BI681" s="64"/>
      <c r="BJ681" s="64"/>
      <c r="BK681" s="64"/>
      <c r="BL681" s="64"/>
      <c r="BM681" s="68" t="s">
        <v>1012</v>
      </c>
      <c r="BO681" s="64"/>
      <c r="BP681" s="64"/>
    </row>
    <row r="682" spans="1:68" hidden="1">
      <c r="A682" s="13"/>
      <c r="B682" s="1"/>
      <c r="C682" s="1"/>
      <c r="D682" s="24"/>
      <c r="E682" s="11"/>
      <c r="F682" s="11"/>
      <c r="G682" s="15"/>
      <c r="H682" s="11"/>
      <c r="I682" s="1"/>
      <c r="J682" s="1"/>
      <c r="K682" s="1"/>
      <c r="L682" s="1"/>
      <c r="M682" s="64"/>
      <c r="N682" s="64"/>
      <c r="O682" s="64"/>
      <c r="P682" s="64"/>
      <c r="Q682" s="64"/>
      <c r="R682" s="64"/>
      <c r="S682" s="64"/>
      <c r="T682" s="64"/>
      <c r="U682" s="64"/>
      <c r="V682" s="64"/>
      <c r="W682" s="64"/>
      <c r="X682" s="64"/>
      <c r="Y682" s="64"/>
      <c r="Z682" s="64"/>
      <c r="AA682" s="64"/>
      <c r="AB682" s="64"/>
      <c r="AC682" s="64"/>
      <c r="AD682" s="64"/>
      <c r="AE682" s="64"/>
      <c r="AF682" s="64"/>
      <c r="AG682" s="64"/>
      <c r="AH682" s="64"/>
      <c r="AI682" s="64"/>
      <c r="AJ682" s="64"/>
      <c r="AK682" s="64"/>
      <c r="AL682" s="64"/>
      <c r="AM682" s="64"/>
      <c r="AN682" s="64"/>
      <c r="AO682" s="64"/>
      <c r="AP682" s="64"/>
      <c r="AQ682" s="64"/>
      <c r="AR682" s="64"/>
      <c r="AS682" s="64"/>
      <c r="AT682" s="64"/>
      <c r="AU682" s="64"/>
      <c r="AV682" s="64"/>
      <c r="AW682" s="64"/>
      <c r="AX682" s="64"/>
      <c r="AY682" s="64"/>
      <c r="AZ682" s="64"/>
      <c r="BA682" s="64"/>
      <c r="BB682" s="64"/>
      <c r="BF682" s="64"/>
      <c r="BG682" s="64"/>
      <c r="BH682" s="64"/>
      <c r="BI682" s="64"/>
      <c r="BJ682" s="64"/>
      <c r="BK682" s="64"/>
      <c r="BL682" s="64"/>
      <c r="BM682" s="68" t="s">
        <v>1013</v>
      </c>
      <c r="BO682" s="64"/>
      <c r="BP682" s="64"/>
    </row>
    <row r="683" spans="1:68" hidden="1">
      <c r="A683" s="13"/>
      <c r="B683" s="1"/>
      <c r="C683" s="1"/>
      <c r="D683" s="24"/>
      <c r="E683" s="11"/>
      <c r="F683" s="11"/>
      <c r="G683" s="15"/>
      <c r="H683" s="11"/>
      <c r="I683" s="1"/>
      <c r="J683" s="1"/>
      <c r="K683" s="1"/>
      <c r="L683" s="1"/>
      <c r="M683" s="64"/>
      <c r="N683" s="64"/>
      <c r="O683" s="64"/>
      <c r="P683" s="64"/>
      <c r="Q683" s="64"/>
      <c r="R683" s="64"/>
      <c r="S683" s="64"/>
      <c r="T683" s="64"/>
      <c r="U683" s="64"/>
      <c r="V683" s="64"/>
      <c r="W683" s="64"/>
      <c r="X683" s="64"/>
      <c r="Y683" s="64"/>
      <c r="Z683" s="64"/>
      <c r="AA683" s="64"/>
      <c r="AB683" s="64"/>
      <c r="AC683" s="64"/>
      <c r="AD683" s="64"/>
      <c r="AE683" s="64"/>
      <c r="AF683" s="64"/>
      <c r="AG683" s="64"/>
      <c r="AH683" s="64"/>
      <c r="AI683" s="64"/>
      <c r="AJ683" s="64"/>
      <c r="AK683" s="64"/>
      <c r="AL683" s="64"/>
      <c r="AM683" s="64"/>
      <c r="AN683" s="64"/>
      <c r="AO683" s="64"/>
      <c r="AP683" s="64"/>
      <c r="AQ683" s="64"/>
      <c r="AR683" s="64"/>
      <c r="AS683" s="64"/>
      <c r="AT683" s="64"/>
      <c r="AU683" s="64"/>
      <c r="AV683" s="64"/>
      <c r="AW683" s="64"/>
      <c r="AX683" s="64"/>
      <c r="AY683" s="64"/>
      <c r="AZ683" s="64"/>
      <c r="BA683" s="64"/>
      <c r="BB683" s="64"/>
      <c r="BF683" s="64"/>
      <c r="BG683" s="64"/>
      <c r="BH683" s="64"/>
      <c r="BI683" s="64"/>
      <c r="BJ683" s="64"/>
      <c r="BK683" s="64"/>
      <c r="BL683" s="64"/>
      <c r="BM683" s="68" t="s">
        <v>1014</v>
      </c>
      <c r="BO683" s="64"/>
      <c r="BP683" s="64"/>
    </row>
    <row r="684" spans="1:68" hidden="1">
      <c r="A684" s="13"/>
      <c r="B684" s="1"/>
      <c r="C684" s="1"/>
      <c r="D684" s="24"/>
      <c r="E684" s="11"/>
      <c r="F684" s="11"/>
      <c r="G684" s="15"/>
      <c r="H684" s="11"/>
      <c r="I684" s="1"/>
      <c r="J684" s="1"/>
      <c r="K684" s="1"/>
      <c r="L684" s="1"/>
      <c r="M684" s="64"/>
      <c r="N684" s="64"/>
      <c r="O684" s="64"/>
      <c r="P684" s="64"/>
      <c r="Q684" s="64"/>
      <c r="R684" s="64"/>
      <c r="S684" s="64"/>
      <c r="T684" s="64"/>
      <c r="U684" s="64"/>
      <c r="V684" s="64"/>
      <c r="W684" s="64"/>
      <c r="X684" s="64"/>
      <c r="Y684" s="64"/>
      <c r="Z684" s="64"/>
      <c r="AA684" s="64"/>
      <c r="AB684" s="64"/>
      <c r="AC684" s="64"/>
      <c r="AD684" s="64"/>
      <c r="AE684" s="64"/>
      <c r="AF684" s="64"/>
      <c r="AG684" s="64"/>
      <c r="AH684" s="64"/>
      <c r="AI684" s="64"/>
      <c r="AJ684" s="64"/>
      <c r="AK684" s="64"/>
      <c r="AL684" s="64"/>
      <c r="AM684" s="64"/>
      <c r="AN684" s="64"/>
      <c r="AO684" s="64"/>
      <c r="AP684" s="64"/>
      <c r="AQ684" s="64"/>
      <c r="AR684" s="64"/>
      <c r="AS684" s="64"/>
      <c r="AT684" s="64"/>
      <c r="AU684" s="64"/>
      <c r="AV684" s="64"/>
      <c r="AW684" s="64"/>
      <c r="AX684" s="64"/>
      <c r="AY684" s="64"/>
      <c r="AZ684" s="64"/>
      <c r="BA684" s="64"/>
      <c r="BB684" s="64"/>
      <c r="BF684" s="64"/>
      <c r="BG684" s="64"/>
      <c r="BH684" s="64"/>
      <c r="BI684" s="64"/>
      <c r="BJ684" s="64"/>
      <c r="BK684" s="64"/>
      <c r="BL684" s="64"/>
      <c r="BM684" s="68" t="s">
        <v>1015</v>
      </c>
      <c r="BO684" s="64"/>
      <c r="BP684" s="64"/>
    </row>
    <row r="685" spans="1:68" hidden="1">
      <c r="A685" s="13"/>
      <c r="B685" s="1"/>
      <c r="C685" s="1"/>
      <c r="D685" s="24"/>
      <c r="E685" s="11"/>
      <c r="F685" s="11"/>
      <c r="G685" s="15"/>
      <c r="H685" s="11"/>
      <c r="I685" s="1"/>
      <c r="J685" s="1"/>
      <c r="K685" s="1"/>
      <c r="L685" s="1"/>
      <c r="M685" s="64"/>
      <c r="N685" s="64"/>
      <c r="O685" s="64"/>
      <c r="P685" s="64"/>
      <c r="Q685" s="64"/>
      <c r="R685" s="64"/>
      <c r="S685" s="64"/>
      <c r="T685" s="64"/>
      <c r="U685" s="64"/>
      <c r="V685" s="64"/>
      <c r="W685" s="64"/>
      <c r="X685" s="64"/>
      <c r="Y685" s="64"/>
      <c r="Z685" s="64"/>
      <c r="AA685" s="64"/>
      <c r="AB685" s="64"/>
      <c r="AC685" s="64"/>
      <c r="AD685" s="64"/>
      <c r="AE685" s="64"/>
      <c r="AF685" s="64"/>
      <c r="AG685" s="64"/>
      <c r="AH685" s="64"/>
      <c r="AI685" s="64"/>
      <c r="AJ685" s="64"/>
      <c r="AK685" s="64"/>
      <c r="AL685" s="64"/>
      <c r="AM685" s="64"/>
      <c r="AN685" s="64"/>
      <c r="AO685" s="64"/>
      <c r="AP685" s="64"/>
      <c r="AQ685" s="64"/>
      <c r="AR685" s="64"/>
      <c r="AS685" s="64"/>
      <c r="AT685" s="64"/>
      <c r="AU685" s="64"/>
      <c r="AV685" s="64"/>
      <c r="AW685" s="64"/>
      <c r="AX685" s="64"/>
      <c r="AY685" s="64"/>
      <c r="AZ685" s="64"/>
      <c r="BA685" s="64"/>
      <c r="BB685" s="64"/>
      <c r="BF685" s="64"/>
      <c r="BG685" s="64"/>
      <c r="BH685" s="64"/>
      <c r="BI685" s="64"/>
      <c r="BJ685" s="64"/>
      <c r="BK685" s="64"/>
      <c r="BL685" s="64"/>
      <c r="BM685" s="68" t="s">
        <v>1016</v>
      </c>
      <c r="BO685" s="64"/>
      <c r="BP685" s="64"/>
    </row>
    <row r="686" spans="1:68" hidden="1">
      <c r="A686" s="13"/>
      <c r="B686" s="1"/>
      <c r="C686" s="1"/>
      <c r="D686" s="24"/>
      <c r="E686" s="11"/>
      <c r="F686" s="11"/>
      <c r="G686" s="15"/>
      <c r="H686" s="11"/>
      <c r="I686" s="1"/>
      <c r="J686" s="1"/>
      <c r="K686" s="1"/>
      <c r="L686" s="1"/>
      <c r="M686" s="64"/>
      <c r="N686" s="64"/>
      <c r="O686" s="64"/>
      <c r="P686" s="64"/>
      <c r="Q686" s="64"/>
      <c r="R686" s="64"/>
      <c r="S686" s="64"/>
      <c r="T686" s="64"/>
      <c r="U686" s="64"/>
      <c r="V686" s="64"/>
      <c r="W686" s="64"/>
      <c r="X686" s="64"/>
      <c r="Y686" s="64"/>
      <c r="Z686" s="64"/>
      <c r="AA686" s="64"/>
      <c r="AB686" s="64"/>
      <c r="AC686" s="64"/>
      <c r="AD686" s="64"/>
      <c r="AE686" s="64"/>
      <c r="AF686" s="64"/>
      <c r="AG686" s="64"/>
      <c r="AH686" s="64"/>
      <c r="AI686" s="64"/>
      <c r="AJ686" s="64"/>
      <c r="AK686" s="64"/>
      <c r="AL686" s="64"/>
      <c r="AM686" s="64"/>
      <c r="AN686" s="64"/>
      <c r="AO686" s="64"/>
      <c r="AP686" s="64"/>
      <c r="AQ686" s="64"/>
      <c r="AR686" s="64"/>
      <c r="AS686" s="64"/>
      <c r="AT686" s="64"/>
      <c r="AU686" s="64"/>
      <c r="AV686" s="64"/>
      <c r="AW686" s="64"/>
      <c r="AX686" s="64"/>
      <c r="AY686" s="64"/>
      <c r="AZ686" s="64"/>
      <c r="BA686" s="64"/>
      <c r="BB686" s="64"/>
      <c r="BF686" s="64"/>
      <c r="BG686" s="64"/>
      <c r="BH686" s="64"/>
      <c r="BI686" s="64"/>
      <c r="BJ686" s="64"/>
      <c r="BK686" s="64"/>
      <c r="BL686" s="64"/>
      <c r="BM686" s="68" t="s">
        <v>1017</v>
      </c>
      <c r="BO686" s="64"/>
      <c r="BP686" s="64"/>
    </row>
    <row r="687" spans="1:68" hidden="1">
      <c r="A687" s="13"/>
      <c r="B687" s="1"/>
      <c r="C687" s="1"/>
      <c r="D687" s="24"/>
      <c r="E687" s="11"/>
      <c r="F687" s="11"/>
      <c r="G687" s="15"/>
      <c r="H687" s="11"/>
      <c r="I687" s="1"/>
      <c r="J687" s="1"/>
      <c r="K687" s="1"/>
      <c r="L687" s="1"/>
      <c r="M687" s="64"/>
      <c r="N687" s="64"/>
      <c r="O687" s="64"/>
      <c r="P687" s="64"/>
      <c r="Q687" s="64"/>
      <c r="R687" s="64"/>
      <c r="S687" s="64"/>
      <c r="T687" s="64"/>
      <c r="U687" s="64"/>
      <c r="V687" s="64"/>
      <c r="W687" s="64"/>
      <c r="X687" s="64"/>
      <c r="Y687" s="64"/>
      <c r="Z687" s="64"/>
      <c r="AA687" s="64"/>
      <c r="AB687" s="64"/>
      <c r="AC687" s="64"/>
      <c r="AD687" s="64"/>
      <c r="AE687" s="64"/>
      <c r="AF687" s="64"/>
      <c r="AG687" s="64"/>
      <c r="AH687" s="64"/>
      <c r="AI687" s="64"/>
      <c r="AJ687" s="64"/>
      <c r="AK687" s="64"/>
      <c r="AL687" s="64"/>
      <c r="AM687" s="64"/>
      <c r="AN687" s="64"/>
      <c r="AO687" s="64"/>
      <c r="AP687" s="64"/>
      <c r="AQ687" s="64"/>
      <c r="AR687" s="64"/>
      <c r="AS687" s="64"/>
      <c r="AT687" s="64"/>
      <c r="AU687" s="64"/>
      <c r="AV687" s="64"/>
      <c r="AW687" s="64"/>
      <c r="AX687" s="64"/>
      <c r="AY687" s="64"/>
      <c r="AZ687" s="64"/>
      <c r="BA687" s="64"/>
      <c r="BB687" s="64"/>
      <c r="BF687" s="64"/>
      <c r="BG687" s="64"/>
      <c r="BH687" s="64"/>
      <c r="BI687" s="64"/>
      <c r="BJ687" s="64"/>
      <c r="BK687" s="64"/>
      <c r="BL687" s="64"/>
      <c r="BM687" s="68" t="s">
        <v>1018</v>
      </c>
      <c r="BO687" s="64"/>
      <c r="BP687" s="64"/>
    </row>
    <row r="688" spans="1:68" hidden="1">
      <c r="A688" s="13"/>
      <c r="B688" s="1"/>
      <c r="C688" s="1"/>
      <c r="D688" s="24"/>
      <c r="E688" s="11"/>
      <c r="F688" s="11"/>
      <c r="G688" s="15"/>
      <c r="H688" s="11"/>
      <c r="I688" s="1"/>
      <c r="J688" s="1"/>
      <c r="K688" s="1"/>
      <c r="L688" s="1"/>
      <c r="M688" s="64"/>
      <c r="N688" s="64"/>
      <c r="O688" s="64"/>
      <c r="P688" s="64"/>
      <c r="Q688" s="64"/>
      <c r="R688" s="64"/>
      <c r="S688" s="64"/>
      <c r="T688" s="64"/>
      <c r="U688" s="64"/>
      <c r="V688" s="64"/>
      <c r="W688" s="64"/>
      <c r="X688" s="64"/>
      <c r="Y688" s="64"/>
      <c r="Z688" s="64"/>
      <c r="AA688" s="64"/>
      <c r="AB688" s="64"/>
      <c r="AC688" s="64"/>
      <c r="AD688" s="64"/>
      <c r="AE688" s="64"/>
      <c r="AF688" s="64"/>
      <c r="AG688" s="64"/>
      <c r="AH688" s="64"/>
      <c r="AI688" s="64"/>
      <c r="AJ688" s="64"/>
      <c r="AK688" s="64"/>
      <c r="AL688" s="64"/>
      <c r="AM688" s="64"/>
      <c r="AN688" s="64"/>
      <c r="AO688" s="64"/>
      <c r="AP688" s="64"/>
      <c r="AQ688" s="64"/>
      <c r="AR688" s="64"/>
      <c r="AS688" s="64"/>
      <c r="AT688" s="64"/>
      <c r="AU688" s="64"/>
      <c r="AV688" s="64"/>
      <c r="AW688" s="64"/>
      <c r="AX688" s="64"/>
      <c r="AY688" s="64"/>
      <c r="AZ688" s="64"/>
      <c r="BA688" s="64"/>
      <c r="BB688" s="64"/>
      <c r="BF688" s="64"/>
      <c r="BG688" s="64"/>
      <c r="BH688" s="64"/>
      <c r="BI688" s="64"/>
      <c r="BJ688" s="64"/>
      <c r="BK688" s="64"/>
      <c r="BL688" s="64"/>
      <c r="BM688" s="68" t="s">
        <v>211</v>
      </c>
      <c r="BO688" s="64"/>
      <c r="BP688" s="64"/>
    </row>
    <row r="689" spans="1:68" hidden="1">
      <c r="A689" s="13"/>
      <c r="B689" s="1"/>
      <c r="C689" s="1"/>
      <c r="D689" s="24"/>
      <c r="E689" s="11"/>
      <c r="F689" s="11"/>
      <c r="G689" s="15"/>
      <c r="H689" s="11"/>
      <c r="I689" s="1"/>
      <c r="J689" s="1"/>
      <c r="K689" s="1"/>
      <c r="L689" s="1"/>
      <c r="M689" s="64"/>
      <c r="N689" s="64"/>
      <c r="O689" s="64"/>
      <c r="P689" s="64"/>
      <c r="Q689" s="64"/>
      <c r="R689" s="64"/>
      <c r="S689" s="64"/>
      <c r="T689" s="64"/>
      <c r="U689" s="64"/>
      <c r="V689" s="64"/>
      <c r="W689" s="64"/>
      <c r="X689" s="64"/>
      <c r="Y689" s="64"/>
      <c r="Z689" s="64"/>
      <c r="AA689" s="64"/>
      <c r="AB689" s="64"/>
      <c r="AC689" s="64"/>
      <c r="AD689" s="64"/>
      <c r="AE689" s="64"/>
      <c r="AF689" s="64"/>
      <c r="AG689" s="64"/>
      <c r="AH689" s="64"/>
      <c r="AI689" s="64"/>
      <c r="AJ689" s="64"/>
      <c r="AK689" s="64"/>
      <c r="AL689" s="64"/>
      <c r="AM689" s="64"/>
      <c r="AN689" s="64"/>
      <c r="AO689" s="64"/>
      <c r="AP689" s="64"/>
      <c r="AQ689" s="64"/>
      <c r="AR689" s="64"/>
      <c r="AS689" s="64"/>
      <c r="AT689" s="64"/>
      <c r="AU689" s="64"/>
      <c r="AV689" s="64"/>
      <c r="AW689" s="64"/>
      <c r="AX689" s="64"/>
      <c r="AY689" s="64"/>
      <c r="AZ689" s="64"/>
      <c r="BA689" s="64"/>
      <c r="BB689" s="64"/>
      <c r="BF689" s="64"/>
      <c r="BG689" s="64"/>
      <c r="BH689" s="64"/>
      <c r="BI689" s="64"/>
      <c r="BJ689" s="64"/>
      <c r="BK689" s="64"/>
      <c r="BL689" s="64"/>
      <c r="BM689" s="68" t="s">
        <v>1019</v>
      </c>
      <c r="BO689" s="64"/>
      <c r="BP689" s="64"/>
    </row>
    <row r="690" spans="1:68" hidden="1">
      <c r="A690" s="13"/>
      <c r="B690" s="1"/>
      <c r="C690" s="1"/>
      <c r="D690" s="24"/>
      <c r="E690" s="11"/>
      <c r="F690" s="11"/>
      <c r="G690" s="15"/>
      <c r="H690" s="11"/>
      <c r="I690" s="1"/>
      <c r="J690" s="1"/>
      <c r="K690" s="1"/>
      <c r="L690" s="1"/>
      <c r="M690" s="64"/>
      <c r="N690" s="64"/>
      <c r="O690" s="64"/>
      <c r="P690" s="64"/>
      <c r="Q690" s="64"/>
      <c r="R690" s="64"/>
      <c r="S690" s="64"/>
      <c r="T690" s="64"/>
      <c r="U690" s="64"/>
      <c r="V690" s="64"/>
      <c r="W690" s="64"/>
      <c r="X690" s="64"/>
      <c r="Y690" s="64"/>
      <c r="Z690" s="64"/>
      <c r="AA690" s="64"/>
      <c r="AB690" s="64"/>
      <c r="AC690" s="64"/>
      <c r="AD690" s="64"/>
      <c r="AE690" s="64"/>
      <c r="AF690" s="64"/>
      <c r="AG690" s="64"/>
      <c r="AH690" s="64"/>
      <c r="AI690" s="64"/>
      <c r="AJ690" s="64"/>
      <c r="AK690" s="64"/>
      <c r="AL690" s="64"/>
      <c r="AM690" s="64"/>
      <c r="AN690" s="64"/>
      <c r="AO690" s="64"/>
      <c r="AP690" s="64"/>
      <c r="AQ690" s="64"/>
      <c r="AR690" s="64"/>
      <c r="AS690" s="64"/>
      <c r="AT690" s="64"/>
      <c r="AU690" s="64"/>
      <c r="AV690" s="64"/>
      <c r="AW690" s="64"/>
      <c r="AX690" s="64"/>
      <c r="AY690" s="64"/>
      <c r="AZ690" s="64"/>
      <c r="BA690" s="64"/>
      <c r="BB690" s="64"/>
      <c r="BF690" s="64"/>
      <c r="BG690" s="64"/>
      <c r="BH690" s="64"/>
      <c r="BI690" s="64"/>
      <c r="BJ690" s="64"/>
      <c r="BK690" s="64"/>
      <c r="BL690" s="64"/>
      <c r="BM690" s="68" t="s">
        <v>1020</v>
      </c>
      <c r="BO690" s="64"/>
      <c r="BP690" s="64"/>
    </row>
    <row r="691" spans="1:68" hidden="1">
      <c r="A691" s="13"/>
      <c r="B691" s="1"/>
      <c r="C691" s="1"/>
      <c r="D691" s="24"/>
      <c r="E691" s="11"/>
      <c r="F691" s="11"/>
      <c r="G691" s="15"/>
      <c r="H691" s="11"/>
      <c r="I691" s="1"/>
      <c r="J691" s="1"/>
      <c r="K691" s="1"/>
      <c r="L691" s="1"/>
      <c r="M691" s="64"/>
      <c r="N691" s="64"/>
      <c r="O691" s="64"/>
      <c r="P691" s="64"/>
      <c r="Q691" s="64"/>
      <c r="R691" s="64"/>
      <c r="S691" s="64"/>
      <c r="T691" s="64"/>
      <c r="U691" s="64"/>
      <c r="V691" s="64"/>
      <c r="W691" s="64"/>
      <c r="X691" s="64"/>
      <c r="Y691" s="64"/>
      <c r="Z691" s="64"/>
      <c r="AA691" s="64"/>
      <c r="AB691" s="64"/>
      <c r="AC691" s="64"/>
      <c r="AD691" s="64"/>
      <c r="AE691" s="64"/>
      <c r="AF691" s="64"/>
      <c r="AG691" s="64"/>
      <c r="AH691" s="64"/>
      <c r="AI691" s="64"/>
      <c r="AJ691" s="64"/>
      <c r="AK691" s="64"/>
      <c r="AL691" s="64"/>
      <c r="AM691" s="64"/>
      <c r="AN691" s="64"/>
      <c r="AO691" s="64"/>
      <c r="AP691" s="64"/>
      <c r="AQ691" s="64"/>
      <c r="AR691" s="64"/>
      <c r="AS691" s="64"/>
      <c r="AT691" s="64"/>
      <c r="AU691" s="64"/>
      <c r="AV691" s="64"/>
      <c r="AW691" s="64"/>
      <c r="AX691" s="64"/>
      <c r="AY691" s="64"/>
      <c r="AZ691" s="64"/>
      <c r="BA691" s="64"/>
      <c r="BB691" s="64"/>
      <c r="BF691" s="64"/>
      <c r="BG691" s="64"/>
      <c r="BH691" s="64"/>
      <c r="BI691" s="64"/>
      <c r="BJ691" s="64"/>
      <c r="BK691" s="64"/>
      <c r="BL691" s="64"/>
      <c r="BM691" s="68" t="s">
        <v>1021</v>
      </c>
      <c r="BO691" s="64"/>
      <c r="BP691" s="64"/>
    </row>
    <row r="692" spans="1:68" hidden="1">
      <c r="A692" s="13"/>
      <c r="B692" s="1"/>
      <c r="C692" s="1"/>
      <c r="D692" s="24"/>
      <c r="E692" s="11"/>
      <c r="F692" s="11"/>
      <c r="G692" s="15"/>
      <c r="H692" s="11"/>
      <c r="I692" s="1"/>
      <c r="J692" s="1"/>
      <c r="K692" s="1"/>
      <c r="L692" s="1"/>
      <c r="M692" s="64"/>
      <c r="N692" s="64"/>
      <c r="O692" s="64"/>
      <c r="P692" s="64"/>
      <c r="Q692" s="64"/>
      <c r="R692" s="64"/>
      <c r="S692" s="64"/>
      <c r="T692" s="64"/>
      <c r="U692" s="64"/>
      <c r="V692" s="64"/>
      <c r="W692" s="64"/>
      <c r="X692" s="64"/>
      <c r="Y692" s="64"/>
      <c r="Z692" s="64"/>
      <c r="AA692" s="64"/>
      <c r="AB692" s="64"/>
      <c r="AC692" s="64"/>
      <c r="AD692" s="64"/>
      <c r="AE692" s="64"/>
      <c r="AF692" s="64"/>
      <c r="AG692" s="64"/>
      <c r="AH692" s="64"/>
      <c r="AI692" s="64"/>
      <c r="AJ692" s="64"/>
      <c r="AK692" s="64"/>
      <c r="AL692" s="64"/>
      <c r="AM692" s="64"/>
      <c r="AN692" s="64"/>
      <c r="AO692" s="64"/>
      <c r="AP692" s="64"/>
      <c r="AQ692" s="64"/>
      <c r="AR692" s="64"/>
      <c r="AS692" s="64"/>
      <c r="AT692" s="64"/>
      <c r="AU692" s="64"/>
      <c r="AV692" s="64"/>
      <c r="AW692" s="64"/>
      <c r="AX692" s="64"/>
      <c r="AY692" s="64"/>
      <c r="AZ692" s="64"/>
      <c r="BA692" s="64"/>
      <c r="BB692" s="64"/>
      <c r="BF692" s="64"/>
      <c r="BG692" s="64"/>
      <c r="BH692" s="64"/>
      <c r="BI692" s="64"/>
      <c r="BJ692" s="64"/>
      <c r="BK692" s="64"/>
      <c r="BL692" s="64"/>
      <c r="BM692" s="68" t="s">
        <v>1022</v>
      </c>
      <c r="BO692" s="64"/>
      <c r="BP692" s="64"/>
    </row>
    <row r="693" spans="1:68" hidden="1">
      <c r="A693" s="13"/>
      <c r="B693" s="1"/>
      <c r="C693" s="1"/>
      <c r="D693" s="24"/>
      <c r="E693" s="11"/>
      <c r="F693" s="11"/>
      <c r="G693" s="15"/>
      <c r="H693" s="11"/>
      <c r="I693" s="1"/>
      <c r="J693" s="1"/>
      <c r="K693" s="1"/>
      <c r="L693" s="1"/>
      <c r="M693" s="64"/>
      <c r="N693" s="64"/>
      <c r="O693" s="64"/>
      <c r="P693" s="64"/>
      <c r="Q693" s="64"/>
      <c r="R693" s="64"/>
      <c r="S693" s="64"/>
      <c r="T693" s="64"/>
      <c r="U693" s="64"/>
      <c r="V693" s="64"/>
      <c r="W693" s="64"/>
      <c r="X693" s="64"/>
      <c r="Y693" s="64"/>
      <c r="Z693" s="64"/>
      <c r="AA693" s="64"/>
      <c r="AB693" s="64"/>
      <c r="AC693" s="64"/>
      <c r="AD693" s="64"/>
      <c r="AE693" s="64"/>
      <c r="AF693" s="64"/>
      <c r="AG693" s="64"/>
      <c r="AH693" s="64"/>
      <c r="AI693" s="64"/>
      <c r="AJ693" s="64"/>
      <c r="AK693" s="64"/>
      <c r="AL693" s="64"/>
      <c r="AM693" s="64"/>
      <c r="AN693" s="64"/>
      <c r="AO693" s="64"/>
      <c r="AP693" s="64"/>
      <c r="AQ693" s="64"/>
      <c r="AR693" s="64"/>
      <c r="AS693" s="64"/>
      <c r="AT693" s="64"/>
      <c r="AU693" s="64"/>
      <c r="AV693" s="64"/>
      <c r="AW693" s="64"/>
      <c r="AX693" s="64"/>
      <c r="AY693" s="64"/>
      <c r="AZ693" s="64"/>
      <c r="BA693" s="64"/>
      <c r="BB693" s="64"/>
      <c r="BF693" s="64"/>
      <c r="BG693" s="64"/>
      <c r="BH693" s="64"/>
      <c r="BI693" s="64"/>
      <c r="BJ693" s="64"/>
      <c r="BK693" s="64"/>
      <c r="BL693" s="64"/>
      <c r="BM693" s="68" t="s">
        <v>1023</v>
      </c>
      <c r="BO693" s="64"/>
      <c r="BP693" s="64"/>
    </row>
    <row r="694" spans="1:68" hidden="1">
      <c r="A694" s="13"/>
      <c r="B694" s="1"/>
      <c r="C694" s="1"/>
      <c r="D694" s="24"/>
      <c r="E694" s="11"/>
      <c r="F694" s="11"/>
      <c r="G694" s="15"/>
      <c r="H694" s="11"/>
      <c r="I694" s="1"/>
      <c r="J694" s="1"/>
      <c r="K694" s="1"/>
      <c r="L694" s="1"/>
      <c r="M694" s="64"/>
      <c r="N694" s="64"/>
      <c r="O694" s="64"/>
      <c r="P694" s="64"/>
      <c r="Q694" s="64"/>
      <c r="R694" s="64"/>
      <c r="S694" s="64"/>
      <c r="T694" s="64"/>
      <c r="U694" s="64"/>
      <c r="V694" s="64"/>
      <c r="W694" s="64"/>
      <c r="X694" s="64"/>
      <c r="Y694" s="64"/>
      <c r="Z694" s="64"/>
      <c r="AA694" s="64"/>
      <c r="AB694" s="64"/>
      <c r="AC694" s="64"/>
      <c r="AD694" s="64"/>
      <c r="AE694" s="64"/>
      <c r="AF694" s="64"/>
      <c r="AG694" s="64"/>
      <c r="AH694" s="64"/>
      <c r="AI694" s="64"/>
      <c r="AJ694" s="64"/>
      <c r="AK694" s="64"/>
      <c r="AL694" s="64"/>
      <c r="AM694" s="64"/>
      <c r="AN694" s="64"/>
      <c r="AO694" s="64"/>
      <c r="AP694" s="64"/>
      <c r="AQ694" s="64"/>
      <c r="AR694" s="64"/>
      <c r="AS694" s="64"/>
      <c r="AT694" s="64"/>
      <c r="AU694" s="64"/>
      <c r="AV694" s="64"/>
      <c r="AW694" s="64"/>
      <c r="AX694" s="64"/>
      <c r="AY694" s="64"/>
      <c r="AZ694" s="64"/>
      <c r="BA694" s="64"/>
      <c r="BB694" s="64"/>
      <c r="BF694" s="64"/>
      <c r="BG694" s="64"/>
      <c r="BH694" s="64"/>
      <c r="BI694" s="64"/>
      <c r="BJ694" s="64"/>
      <c r="BK694" s="64"/>
      <c r="BL694" s="64"/>
      <c r="BM694" s="68" t="s">
        <v>1024</v>
      </c>
      <c r="BO694" s="64"/>
      <c r="BP694" s="64"/>
    </row>
    <row r="695" spans="1:68" hidden="1">
      <c r="A695" s="13"/>
      <c r="B695" s="1"/>
      <c r="C695" s="1"/>
      <c r="D695" s="24"/>
      <c r="E695" s="11"/>
      <c r="F695" s="11"/>
      <c r="G695" s="15"/>
      <c r="H695" s="11"/>
      <c r="I695" s="1"/>
      <c r="J695" s="1"/>
      <c r="K695" s="1"/>
      <c r="L695" s="1"/>
      <c r="M695" s="64"/>
      <c r="N695" s="64"/>
      <c r="O695" s="64"/>
      <c r="P695" s="64"/>
      <c r="Q695" s="64"/>
      <c r="R695" s="64"/>
      <c r="S695" s="64"/>
      <c r="T695" s="64"/>
      <c r="U695" s="64"/>
      <c r="V695" s="64"/>
      <c r="W695" s="64"/>
      <c r="X695" s="64"/>
      <c r="Y695" s="64"/>
      <c r="Z695" s="64"/>
      <c r="AA695" s="64"/>
      <c r="AB695" s="64"/>
      <c r="AC695" s="64"/>
      <c r="AD695" s="64"/>
      <c r="AE695" s="64"/>
      <c r="AF695" s="64"/>
      <c r="AG695" s="64"/>
      <c r="AH695" s="64"/>
      <c r="AI695" s="64"/>
      <c r="AJ695" s="64"/>
      <c r="AK695" s="64"/>
      <c r="AL695" s="64"/>
      <c r="AM695" s="64"/>
      <c r="AN695" s="64"/>
      <c r="AO695" s="64"/>
      <c r="AP695" s="64"/>
      <c r="AQ695" s="64"/>
      <c r="AR695" s="64"/>
      <c r="AS695" s="64"/>
      <c r="AT695" s="64"/>
      <c r="AU695" s="64"/>
      <c r="AV695" s="64"/>
      <c r="AW695" s="64"/>
      <c r="AX695" s="64"/>
      <c r="AY695" s="64"/>
      <c r="AZ695" s="64"/>
      <c r="BA695" s="64"/>
      <c r="BB695" s="64"/>
      <c r="BF695" s="64"/>
      <c r="BG695" s="64"/>
      <c r="BH695" s="64"/>
      <c r="BI695" s="64"/>
      <c r="BJ695" s="64"/>
      <c r="BK695" s="64"/>
      <c r="BL695" s="64"/>
      <c r="BM695" s="68" t="s">
        <v>1025</v>
      </c>
      <c r="BO695" s="64"/>
      <c r="BP695" s="64"/>
    </row>
    <row r="696" spans="1:68" hidden="1">
      <c r="A696" s="13"/>
      <c r="B696" s="1"/>
      <c r="C696" s="1"/>
      <c r="D696" s="24"/>
      <c r="E696" s="11"/>
      <c r="F696" s="11"/>
      <c r="G696" s="15"/>
      <c r="H696" s="11"/>
      <c r="I696" s="1"/>
      <c r="J696" s="1"/>
      <c r="K696" s="1"/>
      <c r="L696" s="1"/>
      <c r="M696" s="64"/>
      <c r="N696" s="64"/>
      <c r="O696" s="64"/>
      <c r="P696" s="64"/>
      <c r="Q696" s="64"/>
      <c r="R696" s="64"/>
      <c r="S696" s="64"/>
      <c r="T696" s="64"/>
      <c r="U696" s="64"/>
      <c r="V696" s="64"/>
      <c r="W696" s="64"/>
      <c r="X696" s="64"/>
      <c r="Y696" s="64"/>
      <c r="Z696" s="64"/>
      <c r="AA696" s="64"/>
      <c r="AB696" s="64"/>
      <c r="AC696" s="64"/>
      <c r="AD696" s="64"/>
      <c r="AE696" s="64"/>
      <c r="AF696" s="64"/>
      <c r="AG696" s="64"/>
      <c r="AH696" s="64"/>
      <c r="AI696" s="64"/>
      <c r="AJ696" s="64"/>
      <c r="AK696" s="64"/>
      <c r="AL696" s="64"/>
      <c r="AM696" s="64"/>
      <c r="AN696" s="64"/>
      <c r="AO696" s="64"/>
      <c r="AP696" s="64"/>
      <c r="AQ696" s="64"/>
      <c r="AR696" s="64"/>
      <c r="AS696" s="64"/>
      <c r="AT696" s="64"/>
      <c r="AU696" s="64"/>
      <c r="AV696" s="64"/>
      <c r="AW696" s="64"/>
      <c r="AX696" s="64"/>
      <c r="AY696" s="64"/>
      <c r="AZ696" s="64"/>
      <c r="BA696" s="64"/>
      <c r="BB696" s="64"/>
      <c r="BF696" s="64"/>
      <c r="BG696" s="64"/>
      <c r="BH696" s="64"/>
      <c r="BI696" s="64"/>
      <c r="BJ696" s="64"/>
      <c r="BK696" s="64"/>
      <c r="BL696" s="64"/>
      <c r="BM696" s="68" t="s">
        <v>1026</v>
      </c>
      <c r="BO696" s="64"/>
      <c r="BP696" s="64"/>
    </row>
    <row r="697" spans="1:68" hidden="1">
      <c r="A697" s="13"/>
      <c r="B697" s="1"/>
      <c r="C697" s="1"/>
      <c r="D697" s="24"/>
      <c r="E697" s="11"/>
      <c r="F697" s="11"/>
      <c r="G697" s="15"/>
      <c r="H697" s="11"/>
      <c r="I697" s="1"/>
      <c r="J697" s="1"/>
      <c r="K697" s="1"/>
      <c r="L697" s="1"/>
      <c r="M697" s="64"/>
      <c r="N697" s="64"/>
      <c r="O697" s="64"/>
      <c r="P697" s="64"/>
      <c r="Q697" s="64"/>
      <c r="R697" s="64"/>
      <c r="S697" s="64"/>
      <c r="T697" s="64"/>
      <c r="U697" s="64"/>
      <c r="V697" s="64"/>
      <c r="W697" s="64"/>
      <c r="X697" s="64"/>
      <c r="Y697" s="64"/>
      <c r="Z697" s="64"/>
      <c r="AA697" s="64"/>
      <c r="AB697" s="64"/>
      <c r="AC697" s="64"/>
      <c r="AD697" s="64"/>
      <c r="AE697" s="64"/>
      <c r="AF697" s="64"/>
      <c r="AG697" s="64"/>
      <c r="AH697" s="64"/>
      <c r="AI697" s="64"/>
      <c r="AJ697" s="64"/>
      <c r="AK697" s="64"/>
      <c r="AL697" s="64"/>
      <c r="AM697" s="64"/>
      <c r="AN697" s="64"/>
      <c r="AO697" s="64"/>
      <c r="AP697" s="64"/>
      <c r="AQ697" s="64"/>
      <c r="AR697" s="64"/>
      <c r="AS697" s="64"/>
      <c r="AT697" s="64"/>
      <c r="AU697" s="64"/>
      <c r="AV697" s="64"/>
      <c r="AW697" s="64"/>
      <c r="AX697" s="64"/>
      <c r="AY697" s="64"/>
      <c r="AZ697" s="64"/>
      <c r="BA697" s="64"/>
      <c r="BB697" s="64"/>
      <c r="BF697" s="64"/>
      <c r="BG697" s="64"/>
      <c r="BH697" s="64"/>
      <c r="BI697" s="64"/>
      <c r="BJ697" s="64"/>
      <c r="BK697" s="64"/>
      <c r="BL697" s="64"/>
      <c r="BM697" s="68" t="s">
        <v>1027</v>
      </c>
      <c r="BO697" s="64"/>
      <c r="BP697" s="64"/>
    </row>
    <row r="698" spans="1:68" hidden="1">
      <c r="A698" s="13"/>
      <c r="B698" s="1"/>
      <c r="C698" s="1"/>
      <c r="D698" s="24"/>
      <c r="E698" s="11"/>
      <c r="F698" s="11"/>
      <c r="G698" s="15"/>
      <c r="H698" s="11"/>
      <c r="I698" s="1"/>
      <c r="J698" s="1"/>
      <c r="K698" s="1"/>
      <c r="L698" s="1"/>
      <c r="M698" s="64"/>
      <c r="N698" s="64"/>
      <c r="O698" s="64"/>
      <c r="P698" s="64"/>
      <c r="Q698" s="64"/>
      <c r="R698" s="64"/>
      <c r="S698" s="64"/>
      <c r="T698" s="64"/>
      <c r="U698" s="64"/>
      <c r="V698" s="64"/>
      <c r="W698" s="64"/>
      <c r="X698" s="64"/>
      <c r="Y698" s="64"/>
      <c r="Z698" s="64"/>
      <c r="AA698" s="64"/>
      <c r="AB698" s="64"/>
      <c r="AC698" s="64"/>
      <c r="AD698" s="64"/>
      <c r="AE698" s="64"/>
      <c r="AF698" s="64"/>
      <c r="AG698" s="64"/>
      <c r="AH698" s="64"/>
      <c r="AI698" s="64"/>
      <c r="AJ698" s="64"/>
      <c r="AK698" s="64"/>
      <c r="AL698" s="64"/>
      <c r="AM698" s="64"/>
      <c r="AN698" s="64"/>
      <c r="AO698" s="64"/>
      <c r="AP698" s="64"/>
      <c r="AQ698" s="64"/>
      <c r="AR698" s="64"/>
      <c r="AS698" s="64"/>
      <c r="AT698" s="64"/>
      <c r="AU698" s="64"/>
      <c r="AV698" s="64"/>
      <c r="AW698" s="64"/>
      <c r="AX698" s="64"/>
      <c r="AY698" s="64"/>
      <c r="AZ698" s="64"/>
      <c r="BA698" s="64"/>
      <c r="BB698" s="64"/>
      <c r="BF698" s="64"/>
      <c r="BG698" s="64"/>
      <c r="BH698" s="64"/>
      <c r="BI698" s="64"/>
      <c r="BJ698" s="64"/>
      <c r="BK698" s="64"/>
      <c r="BL698" s="64"/>
      <c r="BM698" s="68" t="s">
        <v>1028</v>
      </c>
      <c r="BO698" s="64"/>
      <c r="BP698" s="64"/>
    </row>
    <row r="699" spans="1:68" hidden="1">
      <c r="A699" s="13"/>
      <c r="B699" s="1"/>
      <c r="C699" s="1"/>
      <c r="D699" s="24"/>
      <c r="E699" s="11"/>
      <c r="F699" s="11"/>
      <c r="G699" s="15"/>
      <c r="H699" s="11"/>
      <c r="I699" s="1"/>
      <c r="J699" s="1"/>
      <c r="K699" s="1"/>
      <c r="L699" s="1"/>
      <c r="M699" s="64"/>
      <c r="N699" s="64"/>
      <c r="O699" s="64"/>
      <c r="P699" s="64"/>
      <c r="Q699" s="64"/>
      <c r="R699" s="64"/>
      <c r="S699" s="64"/>
      <c r="T699" s="64"/>
      <c r="U699" s="64"/>
      <c r="V699" s="64"/>
      <c r="W699" s="64"/>
      <c r="X699" s="64"/>
      <c r="Y699" s="64"/>
      <c r="Z699" s="64"/>
      <c r="AA699" s="64"/>
      <c r="AB699" s="64"/>
      <c r="AC699" s="64"/>
      <c r="AD699" s="64"/>
      <c r="AE699" s="64"/>
      <c r="AF699" s="64"/>
      <c r="AG699" s="64"/>
      <c r="AH699" s="64"/>
      <c r="AI699" s="64"/>
      <c r="AJ699" s="64"/>
      <c r="AK699" s="64"/>
      <c r="AL699" s="64"/>
      <c r="AM699" s="64"/>
      <c r="AN699" s="64"/>
      <c r="AO699" s="64"/>
      <c r="AP699" s="64"/>
      <c r="AQ699" s="64"/>
      <c r="AR699" s="64"/>
      <c r="AS699" s="64"/>
      <c r="AT699" s="64"/>
      <c r="AU699" s="64"/>
      <c r="AV699" s="64"/>
      <c r="AW699" s="64"/>
      <c r="AX699" s="64"/>
      <c r="AY699" s="64"/>
      <c r="AZ699" s="64"/>
      <c r="BA699" s="64"/>
      <c r="BB699" s="64"/>
      <c r="BF699" s="64"/>
      <c r="BG699" s="64"/>
      <c r="BH699" s="64"/>
      <c r="BI699" s="64"/>
      <c r="BJ699" s="64"/>
      <c r="BK699" s="64"/>
      <c r="BL699" s="64"/>
      <c r="BM699" s="68" t="s">
        <v>1029</v>
      </c>
      <c r="BO699" s="64"/>
      <c r="BP699" s="64"/>
    </row>
    <row r="700" spans="1:68" hidden="1">
      <c r="A700" s="13"/>
      <c r="B700" s="1"/>
      <c r="C700" s="1"/>
      <c r="D700" s="24"/>
      <c r="E700" s="11"/>
      <c r="F700" s="11"/>
      <c r="G700" s="15"/>
      <c r="H700" s="11"/>
      <c r="I700" s="1"/>
      <c r="J700" s="1"/>
      <c r="K700" s="1"/>
      <c r="L700" s="1"/>
      <c r="M700" s="64"/>
      <c r="N700" s="64"/>
      <c r="O700" s="64"/>
      <c r="P700" s="64"/>
      <c r="Q700" s="64"/>
      <c r="R700" s="64"/>
      <c r="S700" s="64"/>
      <c r="T700" s="64"/>
      <c r="U700" s="64"/>
      <c r="V700" s="64"/>
      <c r="W700" s="64"/>
      <c r="X700" s="64"/>
      <c r="Y700" s="64"/>
      <c r="Z700" s="64"/>
      <c r="AA700" s="64"/>
      <c r="AB700" s="64"/>
      <c r="AC700" s="64"/>
      <c r="AD700" s="64"/>
      <c r="AE700" s="64"/>
      <c r="AF700" s="64"/>
      <c r="AG700" s="64"/>
      <c r="AH700" s="64"/>
      <c r="AI700" s="64"/>
      <c r="AJ700" s="64"/>
      <c r="AK700" s="64"/>
      <c r="AL700" s="64"/>
      <c r="AM700" s="64"/>
      <c r="AN700" s="64"/>
      <c r="AO700" s="64"/>
      <c r="AP700" s="64"/>
      <c r="AQ700" s="64"/>
      <c r="AR700" s="64"/>
      <c r="AS700" s="64"/>
      <c r="AT700" s="64"/>
      <c r="AU700" s="64"/>
      <c r="AV700" s="64"/>
      <c r="AW700" s="64"/>
      <c r="AX700" s="64"/>
      <c r="AY700" s="64"/>
      <c r="AZ700" s="64"/>
      <c r="BA700" s="64"/>
      <c r="BB700" s="64"/>
      <c r="BF700" s="64"/>
      <c r="BG700" s="64"/>
      <c r="BH700" s="64"/>
      <c r="BI700" s="64"/>
      <c r="BJ700" s="64"/>
      <c r="BK700" s="64"/>
      <c r="BL700" s="64"/>
      <c r="BM700" s="68" t="s">
        <v>1030</v>
      </c>
      <c r="BO700" s="64"/>
      <c r="BP700" s="64"/>
    </row>
    <row r="701" spans="1:68" hidden="1">
      <c r="A701" s="13"/>
      <c r="B701" s="1"/>
      <c r="C701" s="1"/>
      <c r="D701" s="24"/>
      <c r="E701" s="11"/>
      <c r="F701" s="11"/>
      <c r="G701" s="15"/>
      <c r="H701" s="11"/>
      <c r="I701" s="1"/>
      <c r="J701" s="1"/>
      <c r="K701" s="1"/>
      <c r="L701" s="1"/>
      <c r="M701" s="64"/>
      <c r="N701" s="64"/>
      <c r="O701" s="64"/>
      <c r="P701" s="64"/>
      <c r="Q701" s="64"/>
      <c r="R701" s="64"/>
      <c r="S701" s="64"/>
      <c r="T701" s="64"/>
      <c r="U701" s="64"/>
      <c r="V701" s="64"/>
      <c r="W701" s="64"/>
      <c r="X701" s="64"/>
      <c r="Y701" s="64"/>
      <c r="Z701" s="64"/>
      <c r="AA701" s="64"/>
      <c r="AB701" s="64"/>
      <c r="AC701" s="64"/>
      <c r="AD701" s="64"/>
      <c r="AE701" s="64"/>
      <c r="AF701" s="64"/>
      <c r="AG701" s="64"/>
      <c r="AH701" s="64"/>
      <c r="AI701" s="64"/>
      <c r="AJ701" s="64"/>
      <c r="AK701" s="64"/>
      <c r="AL701" s="64"/>
      <c r="AM701" s="64"/>
      <c r="AN701" s="64"/>
      <c r="AO701" s="64"/>
      <c r="AP701" s="64"/>
      <c r="AQ701" s="64"/>
      <c r="AR701" s="64"/>
      <c r="AS701" s="64"/>
      <c r="AT701" s="64"/>
      <c r="AU701" s="64"/>
      <c r="AV701" s="64"/>
      <c r="AW701" s="64"/>
      <c r="AX701" s="64"/>
      <c r="AY701" s="64"/>
      <c r="AZ701" s="64"/>
      <c r="BA701" s="64"/>
      <c r="BB701" s="64"/>
      <c r="BF701" s="64"/>
      <c r="BG701" s="64"/>
      <c r="BH701" s="64"/>
      <c r="BI701" s="64"/>
      <c r="BJ701" s="64"/>
      <c r="BK701" s="64"/>
      <c r="BL701" s="64"/>
      <c r="BM701" s="68" t="s">
        <v>1031</v>
      </c>
      <c r="BO701" s="64"/>
      <c r="BP701" s="64"/>
    </row>
    <row r="702" spans="1:68" hidden="1">
      <c r="A702" s="13"/>
      <c r="B702" s="1"/>
      <c r="C702" s="1"/>
      <c r="D702" s="24"/>
      <c r="E702" s="11"/>
      <c r="F702" s="11"/>
      <c r="G702" s="15"/>
      <c r="H702" s="11"/>
      <c r="I702" s="1"/>
      <c r="J702" s="1"/>
      <c r="K702" s="1"/>
      <c r="L702" s="1"/>
      <c r="M702" s="64"/>
      <c r="N702" s="64"/>
      <c r="O702" s="64"/>
      <c r="P702" s="64"/>
      <c r="Q702" s="64"/>
      <c r="R702" s="64"/>
      <c r="S702" s="64"/>
      <c r="T702" s="64"/>
      <c r="U702" s="64"/>
      <c r="V702" s="64"/>
      <c r="W702" s="64"/>
      <c r="X702" s="64"/>
      <c r="Y702" s="64"/>
      <c r="Z702" s="64"/>
      <c r="AA702" s="64"/>
      <c r="AB702" s="64"/>
      <c r="AC702" s="64"/>
      <c r="AD702" s="64"/>
      <c r="AE702" s="64"/>
      <c r="AF702" s="64"/>
      <c r="AG702" s="64"/>
      <c r="AH702" s="64"/>
      <c r="AI702" s="64"/>
      <c r="AJ702" s="64"/>
      <c r="AK702" s="64"/>
      <c r="AL702" s="64"/>
      <c r="AM702" s="64"/>
      <c r="AN702" s="64"/>
      <c r="AO702" s="64"/>
      <c r="AP702" s="64"/>
      <c r="AQ702" s="64"/>
      <c r="AR702" s="64"/>
      <c r="AS702" s="64"/>
      <c r="AT702" s="64"/>
      <c r="AU702" s="64"/>
      <c r="AV702" s="64"/>
      <c r="AW702" s="64"/>
      <c r="AX702" s="64"/>
      <c r="AY702" s="64"/>
      <c r="AZ702" s="64"/>
      <c r="BA702" s="64"/>
      <c r="BB702" s="64"/>
      <c r="BF702" s="64"/>
      <c r="BG702" s="64"/>
      <c r="BH702" s="64"/>
      <c r="BI702" s="64"/>
      <c r="BJ702" s="64"/>
      <c r="BK702" s="64"/>
      <c r="BL702" s="64"/>
      <c r="BM702" s="68" t="s">
        <v>1032</v>
      </c>
      <c r="BO702" s="64"/>
      <c r="BP702" s="64"/>
    </row>
    <row r="703" spans="1:68" hidden="1">
      <c r="A703" s="13"/>
      <c r="B703" s="1"/>
      <c r="C703" s="1"/>
      <c r="D703" s="24"/>
      <c r="E703" s="11"/>
      <c r="F703" s="11"/>
      <c r="G703" s="15"/>
      <c r="H703" s="11"/>
      <c r="I703" s="1"/>
      <c r="J703" s="1"/>
      <c r="K703" s="1"/>
      <c r="L703" s="1"/>
      <c r="M703" s="64"/>
      <c r="N703" s="64"/>
      <c r="O703" s="64"/>
      <c r="P703" s="64"/>
      <c r="Q703" s="64"/>
      <c r="R703" s="64"/>
      <c r="S703" s="64"/>
      <c r="T703" s="64"/>
      <c r="U703" s="64"/>
      <c r="V703" s="64"/>
      <c r="W703" s="64"/>
      <c r="X703" s="64"/>
      <c r="Y703" s="64"/>
      <c r="Z703" s="64"/>
      <c r="AA703" s="64"/>
      <c r="AB703" s="64"/>
      <c r="AC703" s="64"/>
      <c r="AD703" s="64"/>
      <c r="AE703" s="64"/>
      <c r="AF703" s="64"/>
      <c r="AG703" s="64"/>
      <c r="AH703" s="64"/>
      <c r="AI703" s="64"/>
      <c r="AJ703" s="64"/>
      <c r="AK703" s="64"/>
      <c r="AL703" s="64"/>
      <c r="AM703" s="64"/>
      <c r="AN703" s="64"/>
      <c r="AO703" s="64"/>
      <c r="AP703" s="64"/>
      <c r="AQ703" s="64"/>
      <c r="AR703" s="64"/>
      <c r="AS703" s="64"/>
      <c r="AT703" s="64"/>
      <c r="AU703" s="64"/>
      <c r="AV703" s="64"/>
      <c r="AW703" s="64"/>
      <c r="AX703" s="64"/>
      <c r="AY703" s="64"/>
      <c r="AZ703" s="64"/>
      <c r="BA703" s="64"/>
      <c r="BB703" s="64"/>
      <c r="BF703" s="64"/>
      <c r="BG703" s="64"/>
      <c r="BH703" s="64"/>
      <c r="BI703" s="64"/>
      <c r="BJ703" s="64"/>
      <c r="BK703" s="64"/>
      <c r="BL703" s="64"/>
      <c r="BM703" s="68" t="s">
        <v>1033</v>
      </c>
      <c r="BO703" s="64"/>
      <c r="BP703" s="64"/>
    </row>
    <row r="704" spans="1:68" hidden="1">
      <c r="A704" s="13"/>
      <c r="B704" s="1"/>
      <c r="C704" s="1"/>
      <c r="D704" s="24"/>
      <c r="E704" s="11"/>
      <c r="F704" s="11"/>
      <c r="G704" s="15"/>
      <c r="H704" s="11"/>
      <c r="I704" s="1"/>
      <c r="J704" s="1"/>
      <c r="K704" s="1"/>
      <c r="L704" s="1"/>
      <c r="M704" s="64"/>
      <c r="N704" s="64"/>
      <c r="O704" s="64"/>
      <c r="P704" s="64"/>
      <c r="Q704" s="64"/>
      <c r="R704" s="64"/>
      <c r="S704" s="64"/>
      <c r="T704" s="64"/>
      <c r="U704" s="64"/>
      <c r="V704" s="64"/>
      <c r="W704" s="64"/>
      <c r="X704" s="64"/>
      <c r="Y704" s="64"/>
      <c r="Z704" s="64"/>
      <c r="AA704" s="64"/>
      <c r="AB704" s="64"/>
      <c r="AC704" s="64"/>
      <c r="AD704" s="64"/>
      <c r="AE704" s="64"/>
      <c r="AF704" s="64"/>
      <c r="AG704" s="64"/>
      <c r="AH704" s="64"/>
      <c r="AI704" s="64"/>
      <c r="AJ704" s="64"/>
      <c r="AK704" s="64"/>
      <c r="AL704" s="64"/>
      <c r="AM704" s="64"/>
      <c r="AN704" s="64"/>
      <c r="AO704" s="64"/>
      <c r="AP704" s="64"/>
      <c r="AQ704" s="64"/>
      <c r="AR704" s="64"/>
      <c r="AS704" s="64"/>
      <c r="AT704" s="64"/>
      <c r="AU704" s="64"/>
      <c r="AV704" s="64"/>
      <c r="AW704" s="64"/>
      <c r="AX704" s="64"/>
      <c r="AY704" s="64"/>
      <c r="AZ704" s="64"/>
      <c r="BA704" s="64"/>
      <c r="BB704" s="64"/>
      <c r="BF704" s="64"/>
      <c r="BG704" s="64"/>
      <c r="BH704" s="64"/>
      <c r="BI704" s="64"/>
      <c r="BJ704" s="64"/>
      <c r="BK704" s="64"/>
      <c r="BL704" s="64"/>
      <c r="BM704" s="68" t="s">
        <v>1034</v>
      </c>
      <c r="BO704" s="64"/>
      <c r="BP704" s="64"/>
    </row>
    <row r="705" spans="1:68" hidden="1">
      <c r="A705" s="13"/>
      <c r="B705" s="1"/>
      <c r="C705" s="1"/>
      <c r="D705" s="24"/>
      <c r="E705" s="11"/>
      <c r="F705" s="11"/>
      <c r="G705" s="15"/>
      <c r="H705" s="11"/>
      <c r="I705" s="1"/>
      <c r="J705" s="1"/>
      <c r="K705" s="1"/>
      <c r="L705" s="1"/>
      <c r="M705" s="64"/>
      <c r="N705" s="64"/>
      <c r="O705" s="64"/>
      <c r="P705" s="64"/>
      <c r="Q705" s="64"/>
      <c r="R705" s="64"/>
      <c r="S705" s="64"/>
      <c r="T705" s="64"/>
      <c r="U705" s="64"/>
      <c r="V705" s="64"/>
      <c r="W705" s="64"/>
      <c r="X705" s="64"/>
      <c r="Y705" s="64"/>
      <c r="Z705" s="64"/>
      <c r="AA705" s="64"/>
      <c r="AB705" s="64"/>
      <c r="AC705" s="64"/>
      <c r="AD705" s="64"/>
      <c r="AE705" s="64"/>
      <c r="AF705" s="64"/>
      <c r="AG705" s="64"/>
      <c r="AH705" s="64"/>
      <c r="AI705" s="64"/>
      <c r="AJ705" s="64"/>
      <c r="AK705" s="64"/>
      <c r="AL705" s="64"/>
      <c r="AM705" s="64"/>
      <c r="AN705" s="64"/>
      <c r="AO705" s="64"/>
      <c r="AP705" s="64"/>
      <c r="AQ705" s="64"/>
      <c r="AR705" s="64"/>
      <c r="AS705" s="64"/>
      <c r="AT705" s="64"/>
      <c r="AU705" s="64"/>
      <c r="AV705" s="64"/>
      <c r="AW705" s="64"/>
      <c r="AX705" s="64"/>
      <c r="AY705" s="64"/>
      <c r="AZ705" s="64"/>
      <c r="BA705" s="64"/>
      <c r="BB705" s="64"/>
      <c r="BF705" s="64"/>
      <c r="BG705" s="64"/>
      <c r="BH705" s="64"/>
      <c r="BI705" s="64"/>
      <c r="BJ705" s="64"/>
      <c r="BK705" s="64"/>
      <c r="BL705" s="64"/>
      <c r="BM705" s="68" t="s">
        <v>1035</v>
      </c>
      <c r="BO705" s="64"/>
      <c r="BP705" s="64"/>
    </row>
    <row r="706" spans="1:68" hidden="1">
      <c r="A706" s="13"/>
      <c r="B706" s="1"/>
      <c r="C706" s="1"/>
      <c r="D706" s="24"/>
      <c r="E706" s="11"/>
      <c r="F706" s="11"/>
      <c r="G706" s="15"/>
      <c r="H706" s="11"/>
      <c r="I706" s="1"/>
      <c r="J706" s="1"/>
      <c r="K706" s="1"/>
      <c r="L706" s="1"/>
      <c r="M706" s="64"/>
      <c r="N706" s="64"/>
      <c r="O706" s="64"/>
      <c r="P706" s="64"/>
      <c r="Q706" s="64"/>
      <c r="R706" s="64"/>
      <c r="S706" s="64"/>
      <c r="T706" s="64"/>
      <c r="U706" s="64"/>
      <c r="V706" s="64"/>
      <c r="W706" s="64"/>
      <c r="X706" s="64"/>
      <c r="Y706" s="64"/>
      <c r="Z706" s="64"/>
      <c r="AA706" s="64"/>
      <c r="AB706" s="64"/>
      <c r="AC706" s="64"/>
      <c r="AD706" s="64"/>
      <c r="AE706" s="64"/>
      <c r="AF706" s="64"/>
      <c r="AG706" s="64"/>
      <c r="AH706" s="64"/>
      <c r="AI706" s="64"/>
      <c r="AJ706" s="64"/>
      <c r="AK706" s="64"/>
      <c r="AL706" s="64"/>
      <c r="AM706" s="64"/>
      <c r="AN706" s="64"/>
      <c r="AO706" s="64"/>
      <c r="AP706" s="64"/>
      <c r="AQ706" s="64"/>
      <c r="AR706" s="64"/>
      <c r="AS706" s="64"/>
      <c r="AT706" s="64"/>
      <c r="AU706" s="64"/>
      <c r="AV706" s="64"/>
      <c r="AW706" s="64"/>
      <c r="AX706" s="64"/>
      <c r="AY706" s="64"/>
      <c r="AZ706" s="64"/>
      <c r="BA706" s="64"/>
      <c r="BB706" s="64"/>
      <c r="BF706" s="64"/>
      <c r="BG706" s="64"/>
      <c r="BH706" s="64"/>
      <c r="BI706" s="64"/>
      <c r="BJ706" s="64"/>
      <c r="BK706" s="64"/>
      <c r="BL706" s="64"/>
      <c r="BM706" s="68" t="s">
        <v>1036</v>
      </c>
      <c r="BO706" s="64"/>
      <c r="BP706" s="64"/>
    </row>
    <row r="707" spans="1:68" hidden="1">
      <c r="A707" s="13"/>
      <c r="B707" s="1"/>
      <c r="C707" s="1"/>
      <c r="D707" s="24"/>
      <c r="E707" s="11"/>
      <c r="F707" s="11"/>
      <c r="G707" s="15"/>
      <c r="H707" s="11"/>
      <c r="I707" s="1"/>
      <c r="J707" s="1"/>
      <c r="K707" s="1"/>
      <c r="L707" s="1"/>
      <c r="M707" s="64"/>
      <c r="N707" s="64"/>
      <c r="O707" s="64"/>
      <c r="P707" s="64"/>
      <c r="Q707" s="64"/>
      <c r="R707" s="64"/>
      <c r="S707" s="64"/>
      <c r="T707" s="64"/>
      <c r="U707" s="64"/>
      <c r="V707" s="64"/>
      <c r="W707" s="64"/>
      <c r="X707" s="64"/>
      <c r="Y707" s="64"/>
      <c r="Z707" s="64"/>
      <c r="AA707" s="64"/>
      <c r="AB707" s="64"/>
      <c r="AC707" s="64"/>
      <c r="AD707" s="64"/>
      <c r="AE707" s="64"/>
      <c r="AF707" s="64"/>
      <c r="AG707" s="64"/>
      <c r="AH707" s="64"/>
      <c r="AI707" s="64"/>
      <c r="AJ707" s="64"/>
      <c r="AK707" s="64"/>
      <c r="AL707" s="64"/>
      <c r="AM707" s="64"/>
      <c r="AN707" s="64"/>
      <c r="AO707" s="64"/>
      <c r="AP707" s="64"/>
      <c r="AQ707" s="64"/>
      <c r="AR707" s="64"/>
      <c r="AS707" s="64"/>
      <c r="AT707" s="64"/>
      <c r="AU707" s="64"/>
      <c r="AV707" s="64"/>
      <c r="AW707" s="64"/>
      <c r="AX707" s="64"/>
      <c r="AY707" s="64"/>
      <c r="AZ707" s="64"/>
      <c r="BA707" s="64"/>
      <c r="BB707" s="64"/>
      <c r="BF707" s="64"/>
      <c r="BG707" s="64"/>
      <c r="BH707" s="64"/>
      <c r="BI707" s="64"/>
      <c r="BJ707" s="64"/>
      <c r="BK707" s="64"/>
      <c r="BL707" s="64"/>
      <c r="BM707" s="68" t="s">
        <v>1037</v>
      </c>
      <c r="BO707" s="64"/>
      <c r="BP707" s="64"/>
    </row>
    <row r="708" spans="1:68" hidden="1">
      <c r="A708" s="13"/>
      <c r="B708" s="1"/>
      <c r="C708" s="1"/>
      <c r="D708" s="24"/>
      <c r="E708" s="11"/>
      <c r="F708" s="11"/>
      <c r="G708" s="15"/>
      <c r="H708" s="11"/>
      <c r="I708" s="1"/>
      <c r="J708" s="1"/>
      <c r="K708" s="1"/>
      <c r="L708" s="1"/>
      <c r="M708" s="64"/>
      <c r="N708" s="64"/>
      <c r="O708" s="64"/>
      <c r="P708" s="64"/>
      <c r="Q708" s="64"/>
      <c r="R708" s="64"/>
      <c r="S708" s="64"/>
      <c r="T708" s="64"/>
      <c r="U708" s="64"/>
      <c r="V708" s="64"/>
      <c r="W708" s="64"/>
      <c r="X708" s="64"/>
      <c r="Y708" s="64"/>
      <c r="Z708" s="64"/>
      <c r="AA708" s="64"/>
      <c r="AB708" s="64"/>
      <c r="AC708" s="64"/>
      <c r="AD708" s="64"/>
      <c r="AE708" s="64"/>
      <c r="AF708" s="64"/>
      <c r="AG708" s="64"/>
      <c r="AH708" s="64"/>
      <c r="AI708" s="64"/>
      <c r="AJ708" s="64"/>
      <c r="AK708" s="64"/>
      <c r="AL708" s="64"/>
      <c r="AM708" s="64"/>
      <c r="AN708" s="64"/>
      <c r="AO708" s="64"/>
      <c r="AP708" s="64"/>
      <c r="AQ708" s="64"/>
      <c r="AR708" s="64"/>
      <c r="AS708" s="64"/>
      <c r="AT708" s="64"/>
      <c r="AU708" s="64"/>
      <c r="AV708" s="64"/>
      <c r="AW708" s="64"/>
      <c r="AX708" s="64"/>
      <c r="AY708" s="64"/>
      <c r="AZ708" s="64"/>
      <c r="BA708" s="64"/>
      <c r="BB708" s="64"/>
      <c r="BF708" s="64"/>
      <c r="BG708" s="64"/>
      <c r="BH708" s="64"/>
      <c r="BI708" s="64"/>
      <c r="BJ708" s="64"/>
      <c r="BK708" s="64"/>
      <c r="BL708" s="64"/>
      <c r="BM708" s="68" t="s">
        <v>1038</v>
      </c>
      <c r="BO708" s="64"/>
      <c r="BP708" s="64"/>
    </row>
    <row r="709" spans="1:68" hidden="1">
      <c r="A709" s="13"/>
      <c r="B709" s="1"/>
      <c r="C709" s="1"/>
      <c r="D709" s="24"/>
      <c r="E709" s="11"/>
      <c r="F709" s="11"/>
      <c r="G709" s="15"/>
      <c r="H709" s="11"/>
      <c r="I709" s="1"/>
      <c r="J709" s="1"/>
      <c r="K709" s="1"/>
      <c r="L709" s="1"/>
      <c r="M709" s="64"/>
      <c r="N709" s="64"/>
      <c r="O709" s="64"/>
      <c r="P709" s="64"/>
      <c r="Q709" s="64"/>
      <c r="R709" s="64"/>
      <c r="S709" s="64"/>
      <c r="T709" s="64"/>
      <c r="U709" s="64"/>
      <c r="V709" s="64"/>
      <c r="W709" s="64"/>
      <c r="X709" s="64"/>
      <c r="Y709" s="64"/>
      <c r="Z709" s="64"/>
      <c r="AA709" s="64"/>
      <c r="AB709" s="64"/>
      <c r="AC709" s="64"/>
      <c r="AD709" s="64"/>
      <c r="AE709" s="64"/>
      <c r="AF709" s="64"/>
      <c r="AG709" s="64"/>
      <c r="AH709" s="64"/>
      <c r="AI709" s="64"/>
      <c r="AJ709" s="64"/>
      <c r="AK709" s="64"/>
      <c r="AL709" s="64"/>
      <c r="AM709" s="64"/>
      <c r="AN709" s="64"/>
      <c r="AO709" s="64"/>
      <c r="AP709" s="64"/>
      <c r="AQ709" s="64"/>
      <c r="AR709" s="64"/>
      <c r="AS709" s="64"/>
      <c r="AT709" s="64"/>
      <c r="AU709" s="64"/>
      <c r="AV709" s="64"/>
      <c r="AW709" s="64"/>
      <c r="AX709" s="64"/>
      <c r="AY709" s="64"/>
      <c r="AZ709" s="64"/>
      <c r="BA709" s="64"/>
      <c r="BB709" s="64"/>
      <c r="BF709" s="64"/>
      <c r="BG709" s="64"/>
      <c r="BH709" s="64"/>
      <c r="BI709" s="64"/>
      <c r="BJ709" s="64"/>
      <c r="BK709" s="64"/>
      <c r="BL709" s="64"/>
      <c r="BM709" s="68" t="s">
        <v>1039</v>
      </c>
      <c r="BO709" s="64"/>
      <c r="BP709" s="64"/>
    </row>
    <row r="710" spans="1:68" hidden="1">
      <c r="A710" s="13"/>
      <c r="B710" s="1"/>
      <c r="C710" s="1"/>
      <c r="D710" s="24"/>
      <c r="E710" s="11"/>
      <c r="F710" s="11"/>
      <c r="G710" s="15"/>
      <c r="H710" s="11"/>
      <c r="I710" s="1"/>
      <c r="J710" s="1"/>
      <c r="K710" s="1"/>
      <c r="L710" s="1"/>
      <c r="M710" s="64"/>
      <c r="N710" s="64"/>
      <c r="O710" s="64"/>
      <c r="P710" s="64"/>
      <c r="Q710" s="64"/>
      <c r="R710" s="64"/>
      <c r="S710" s="64"/>
      <c r="T710" s="64"/>
      <c r="U710" s="64"/>
      <c r="V710" s="64"/>
      <c r="W710" s="64"/>
      <c r="X710" s="64"/>
      <c r="Y710" s="64"/>
      <c r="Z710" s="64"/>
      <c r="AA710" s="64"/>
      <c r="AB710" s="64"/>
      <c r="AC710" s="64"/>
      <c r="AD710" s="64"/>
      <c r="AE710" s="64"/>
      <c r="AF710" s="64"/>
      <c r="AG710" s="64"/>
      <c r="AH710" s="64"/>
      <c r="AI710" s="64"/>
      <c r="AJ710" s="64"/>
      <c r="AK710" s="64"/>
      <c r="AL710" s="64"/>
      <c r="AM710" s="64"/>
      <c r="AN710" s="64"/>
      <c r="AO710" s="64"/>
      <c r="AP710" s="64"/>
      <c r="AQ710" s="64"/>
      <c r="AR710" s="64"/>
      <c r="AS710" s="64"/>
      <c r="AT710" s="64"/>
      <c r="AU710" s="64"/>
      <c r="AV710" s="64"/>
      <c r="AW710" s="64"/>
      <c r="AX710" s="64"/>
      <c r="AY710" s="64"/>
      <c r="AZ710" s="64"/>
      <c r="BA710" s="64"/>
      <c r="BB710" s="64"/>
      <c r="BF710" s="64"/>
      <c r="BG710" s="64"/>
      <c r="BH710" s="64"/>
      <c r="BI710" s="64"/>
      <c r="BJ710" s="64"/>
      <c r="BK710" s="64"/>
      <c r="BL710" s="64"/>
      <c r="BM710" s="68" t="s">
        <v>1040</v>
      </c>
      <c r="BO710" s="64"/>
      <c r="BP710" s="64"/>
    </row>
    <row r="711" spans="1:68" hidden="1">
      <c r="A711" s="13"/>
      <c r="B711" s="1"/>
      <c r="C711" s="1"/>
      <c r="D711" s="24"/>
      <c r="E711" s="11"/>
      <c r="F711" s="11"/>
      <c r="G711" s="15"/>
      <c r="H711" s="11"/>
      <c r="I711" s="1"/>
      <c r="J711" s="1"/>
      <c r="K711" s="1"/>
      <c r="L711" s="1"/>
      <c r="M711" s="64"/>
      <c r="N711" s="64"/>
      <c r="O711" s="64"/>
      <c r="P711" s="64"/>
      <c r="Q711" s="64"/>
      <c r="R711" s="64"/>
      <c r="S711" s="64"/>
      <c r="T711" s="64"/>
      <c r="U711" s="64"/>
      <c r="V711" s="64"/>
      <c r="W711" s="64"/>
      <c r="X711" s="64"/>
      <c r="Y711" s="64"/>
      <c r="Z711" s="64"/>
      <c r="AA711" s="64"/>
      <c r="AB711" s="64"/>
      <c r="AC711" s="64"/>
      <c r="AD711" s="64"/>
      <c r="AE711" s="64"/>
      <c r="AF711" s="64"/>
      <c r="AG711" s="64"/>
      <c r="AH711" s="64"/>
      <c r="AI711" s="64"/>
      <c r="AJ711" s="64"/>
      <c r="AK711" s="64"/>
      <c r="AL711" s="64"/>
      <c r="AM711" s="64"/>
      <c r="AN711" s="64"/>
      <c r="AO711" s="64"/>
      <c r="AP711" s="64"/>
      <c r="AQ711" s="64"/>
      <c r="AR711" s="64"/>
      <c r="AS711" s="64"/>
      <c r="AT711" s="64"/>
      <c r="AU711" s="64"/>
      <c r="AV711" s="64"/>
      <c r="AW711" s="64"/>
      <c r="AX711" s="64"/>
      <c r="AY711" s="64"/>
      <c r="AZ711" s="64"/>
      <c r="BA711" s="64"/>
      <c r="BB711" s="64"/>
      <c r="BF711" s="64"/>
      <c r="BG711" s="64"/>
      <c r="BH711" s="64"/>
      <c r="BI711" s="64"/>
      <c r="BJ711" s="64"/>
      <c r="BK711" s="64"/>
      <c r="BL711" s="64"/>
      <c r="BM711" s="68" t="s">
        <v>1041</v>
      </c>
      <c r="BO711" s="64"/>
      <c r="BP711" s="64"/>
    </row>
    <row r="712" spans="1:68" hidden="1">
      <c r="A712" s="13"/>
      <c r="B712" s="1"/>
      <c r="C712" s="1"/>
      <c r="D712" s="24"/>
      <c r="E712" s="11"/>
      <c r="F712" s="11"/>
      <c r="G712" s="15"/>
      <c r="H712" s="11"/>
      <c r="I712" s="1"/>
      <c r="J712" s="1"/>
      <c r="K712" s="1"/>
      <c r="L712" s="1"/>
      <c r="M712" s="64"/>
      <c r="N712" s="64"/>
      <c r="O712" s="64"/>
      <c r="P712" s="64"/>
      <c r="Q712" s="64"/>
      <c r="R712" s="64"/>
      <c r="S712" s="64"/>
      <c r="T712" s="64"/>
      <c r="U712" s="64"/>
      <c r="V712" s="64"/>
      <c r="W712" s="64"/>
      <c r="X712" s="64"/>
      <c r="Y712" s="64"/>
      <c r="Z712" s="64"/>
      <c r="AA712" s="64"/>
      <c r="AB712" s="64"/>
      <c r="AC712" s="64"/>
      <c r="AD712" s="64"/>
      <c r="AE712" s="64"/>
      <c r="AF712" s="64"/>
      <c r="AG712" s="64"/>
      <c r="AH712" s="64"/>
      <c r="AI712" s="64"/>
      <c r="AJ712" s="64"/>
      <c r="AK712" s="64"/>
      <c r="AL712" s="64"/>
      <c r="AM712" s="64"/>
      <c r="AN712" s="64"/>
      <c r="AO712" s="64"/>
      <c r="AP712" s="64"/>
      <c r="AQ712" s="64"/>
      <c r="AR712" s="64"/>
      <c r="AS712" s="64"/>
      <c r="AT712" s="64"/>
      <c r="AU712" s="64"/>
      <c r="AV712" s="64"/>
      <c r="AW712" s="64"/>
      <c r="AX712" s="64"/>
      <c r="AY712" s="64"/>
      <c r="AZ712" s="64"/>
      <c r="BA712" s="64"/>
      <c r="BB712" s="64"/>
      <c r="BF712" s="64"/>
      <c r="BG712" s="64"/>
      <c r="BH712" s="64"/>
      <c r="BI712" s="64"/>
      <c r="BJ712" s="64"/>
      <c r="BK712" s="64"/>
      <c r="BL712" s="64"/>
      <c r="BM712" s="68" t="s">
        <v>1042</v>
      </c>
      <c r="BO712" s="64"/>
      <c r="BP712" s="64"/>
    </row>
    <row r="713" spans="1:68" hidden="1">
      <c r="A713" s="13"/>
      <c r="B713" s="1"/>
      <c r="C713" s="1"/>
      <c r="D713" s="24"/>
      <c r="E713" s="11"/>
      <c r="F713" s="11"/>
      <c r="G713" s="15"/>
      <c r="H713" s="11"/>
      <c r="I713" s="1"/>
      <c r="J713" s="1"/>
      <c r="K713" s="1"/>
      <c r="L713" s="1"/>
      <c r="M713" s="64"/>
      <c r="N713" s="64"/>
      <c r="O713" s="64"/>
      <c r="P713" s="64"/>
      <c r="Q713" s="64"/>
      <c r="R713" s="64"/>
      <c r="S713" s="64"/>
      <c r="T713" s="64"/>
      <c r="U713" s="64"/>
      <c r="V713" s="64"/>
      <c r="W713" s="64"/>
      <c r="X713" s="64"/>
      <c r="Y713" s="64"/>
      <c r="Z713" s="64"/>
      <c r="AA713" s="64"/>
      <c r="AB713" s="64"/>
      <c r="AC713" s="64"/>
      <c r="AD713" s="64"/>
      <c r="AE713" s="64"/>
      <c r="AF713" s="64"/>
      <c r="AG713" s="64"/>
      <c r="AH713" s="64"/>
      <c r="AI713" s="64"/>
      <c r="AJ713" s="64"/>
      <c r="AK713" s="64"/>
      <c r="AL713" s="64"/>
      <c r="AM713" s="64"/>
      <c r="AN713" s="64"/>
      <c r="AO713" s="64"/>
      <c r="AP713" s="64"/>
      <c r="AQ713" s="64"/>
      <c r="AR713" s="64"/>
      <c r="AS713" s="64"/>
      <c r="AT713" s="64"/>
      <c r="AU713" s="64"/>
      <c r="AV713" s="64"/>
      <c r="AW713" s="64"/>
      <c r="AX713" s="64"/>
      <c r="AY713" s="64"/>
      <c r="AZ713" s="64"/>
      <c r="BA713" s="64"/>
      <c r="BB713" s="64"/>
      <c r="BF713" s="64"/>
      <c r="BG713" s="64"/>
      <c r="BH713" s="64"/>
      <c r="BI713" s="64"/>
      <c r="BJ713" s="64"/>
      <c r="BK713" s="64"/>
      <c r="BL713" s="64"/>
      <c r="BM713" s="68" t="s">
        <v>1043</v>
      </c>
      <c r="BO713" s="64"/>
      <c r="BP713" s="64"/>
    </row>
    <row r="714" spans="1:68" hidden="1">
      <c r="A714" s="13"/>
      <c r="B714" s="1"/>
      <c r="C714" s="1"/>
      <c r="D714" s="24"/>
      <c r="E714" s="11"/>
      <c r="F714" s="11"/>
      <c r="G714" s="15"/>
      <c r="H714" s="11"/>
      <c r="I714" s="1"/>
      <c r="J714" s="1"/>
      <c r="K714" s="1"/>
      <c r="L714" s="1"/>
      <c r="M714" s="64"/>
      <c r="N714" s="64"/>
      <c r="O714" s="64"/>
      <c r="P714" s="64"/>
      <c r="Q714" s="64"/>
      <c r="R714" s="64"/>
      <c r="S714" s="64"/>
      <c r="T714" s="64"/>
      <c r="U714" s="64"/>
      <c r="V714" s="64"/>
      <c r="W714" s="64"/>
      <c r="X714" s="64"/>
      <c r="Y714" s="64"/>
      <c r="Z714" s="64"/>
      <c r="AA714" s="64"/>
      <c r="AB714" s="64"/>
      <c r="AC714" s="64"/>
      <c r="AD714" s="64"/>
      <c r="AE714" s="64"/>
      <c r="AF714" s="64"/>
      <c r="AG714" s="64"/>
      <c r="AH714" s="64"/>
      <c r="AI714" s="64"/>
      <c r="AJ714" s="64"/>
      <c r="AK714" s="64"/>
      <c r="AL714" s="64"/>
      <c r="AM714" s="64"/>
      <c r="AN714" s="64"/>
      <c r="AO714" s="64"/>
      <c r="AP714" s="64"/>
      <c r="AQ714" s="64"/>
      <c r="AR714" s="64"/>
      <c r="AS714" s="64"/>
      <c r="AT714" s="64"/>
      <c r="AU714" s="64"/>
      <c r="AV714" s="64"/>
      <c r="AW714" s="64"/>
      <c r="AX714" s="64"/>
      <c r="AY714" s="64"/>
      <c r="AZ714" s="64"/>
      <c r="BA714" s="64"/>
      <c r="BB714" s="64"/>
      <c r="BF714" s="64"/>
      <c r="BG714" s="64"/>
      <c r="BH714" s="64"/>
      <c r="BI714" s="64"/>
      <c r="BJ714" s="64"/>
      <c r="BK714" s="64"/>
      <c r="BL714" s="64"/>
      <c r="BM714" s="68" t="s">
        <v>1044</v>
      </c>
      <c r="BO714" s="64"/>
      <c r="BP714" s="64"/>
    </row>
    <row r="715" spans="1:68" hidden="1">
      <c r="A715" s="13"/>
      <c r="B715" s="1"/>
      <c r="C715" s="1"/>
      <c r="D715" s="24"/>
      <c r="E715" s="11"/>
      <c r="F715" s="11"/>
      <c r="G715" s="15"/>
      <c r="H715" s="11"/>
      <c r="I715" s="1"/>
      <c r="J715" s="1"/>
      <c r="K715" s="1"/>
      <c r="L715" s="1"/>
      <c r="M715" s="64"/>
      <c r="N715" s="64"/>
      <c r="O715" s="64"/>
      <c r="P715" s="64"/>
      <c r="Q715" s="64"/>
      <c r="R715" s="64"/>
      <c r="S715" s="64"/>
      <c r="T715" s="64"/>
      <c r="U715" s="64"/>
      <c r="V715" s="64"/>
      <c r="W715" s="64"/>
      <c r="X715" s="64"/>
      <c r="Y715" s="64"/>
      <c r="Z715" s="64"/>
      <c r="AA715" s="64"/>
      <c r="AB715" s="64"/>
      <c r="AC715" s="64"/>
      <c r="AD715" s="64"/>
      <c r="AE715" s="64"/>
      <c r="AF715" s="64"/>
      <c r="AG715" s="64"/>
      <c r="AH715" s="64"/>
      <c r="AI715" s="64"/>
      <c r="AJ715" s="64"/>
      <c r="AK715" s="64"/>
      <c r="AL715" s="64"/>
      <c r="AM715" s="64"/>
      <c r="AN715" s="64"/>
      <c r="AO715" s="64"/>
      <c r="AP715" s="64"/>
      <c r="AQ715" s="64"/>
      <c r="AR715" s="64"/>
      <c r="AS715" s="64"/>
      <c r="AT715" s="64"/>
      <c r="AU715" s="64"/>
      <c r="AV715" s="64"/>
      <c r="AW715" s="64"/>
      <c r="AX715" s="64"/>
      <c r="AY715" s="64"/>
      <c r="AZ715" s="64"/>
      <c r="BA715" s="64"/>
      <c r="BB715" s="64"/>
      <c r="BF715" s="64"/>
      <c r="BG715" s="64"/>
      <c r="BH715" s="64"/>
      <c r="BI715" s="64"/>
      <c r="BJ715" s="64"/>
      <c r="BK715" s="64"/>
      <c r="BL715" s="64"/>
      <c r="BM715" s="68" t="s">
        <v>1045</v>
      </c>
      <c r="BO715" s="64"/>
      <c r="BP715" s="64"/>
    </row>
    <row r="716" spans="1:68" hidden="1">
      <c r="A716" s="13"/>
      <c r="B716" s="1"/>
      <c r="C716" s="1"/>
      <c r="D716" s="24"/>
      <c r="E716" s="11"/>
      <c r="F716" s="11"/>
      <c r="G716" s="15"/>
      <c r="H716" s="11"/>
      <c r="I716" s="1"/>
      <c r="J716" s="1"/>
      <c r="K716" s="1"/>
      <c r="L716" s="1"/>
      <c r="M716" s="64"/>
      <c r="N716" s="64"/>
      <c r="O716" s="64"/>
      <c r="P716" s="64"/>
      <c r="Q716" s="64"/>
      <c r="R716" s="64"/>
      <c r="S716" s="64"/>
      <c r="T716" s="64"/>
      <c r="U716" s="64"/>
      <c r="V716" s="64"/>
      <c r="W716" s="64"/>
      <c r="X716" s="64"/>
      <c r="Y716" s="64"/>
      <c r="Z716" s="64"/>
      <c r="AA716" s="64"/>
      <c r="AB716" s="64"/>
      <c r="AC716" s="64"/>
      <c r="AD716" s="64"/>
      <c r="AE716" s="64"/>
      <c r="AF716" s="64"/>
      <c r="AG716" s="64"/>
      <c r="AH716" s="64"/>
      <c r="AI716" s="64"/>
      <c r="AJ716" s="64"/>
      <c r="AK716" s="64"/>
      <c r="AL716" s="64"/>
      <c r="AM716" s="64"/>
      <c r="AN716" s="64"/>
      <c r="AO716" s="64"/>
      <c r="AP716" s="64"/>
      <c r="AQ716" s="64"/>
      <c r="AR716" s="64"/>
      <c r="AS716" s="64"/>
      <c r="AT716" s="64"/>
      <c r="AU716" s="64"/>
      <c r="AV716" s="64"/>
      <c r="AW716" s="64"/>
      <c r="AX716" s="64"/>
      <c r="AY716" s="64"/>
      <c r="AZ716" s="64"/>
      <c r="BA716" s="64"/>
      <c r="BB716" s="64"/>
      <c r="BF716" s="64"/>
      <c r="BG716" s="64"/>
      <c r="BH716" s="64"/>
      <c r="BI716" s="64"/>
      <c r="BJ716" s="64"/>
      <c r="BK716" s="64"/>
      <c r="BL716" s="64"/>
      <c r="BM716" s="68" t="s">
        <v>1046</v>
      </c>
      <c r="BO716" s="64"/>
      <c r="BP716" s="64"/>
    </row>
    <row r="717" spans="1:68" hidden="1">
      <c r="A717" s="13"/>
      <c r="B717" s="1"/>
      <c r="C717" s="1"/>
      <c r="D717" s="24"/>
      <c r="E717" s="11"/>
      <c r="F717" s="11"/>
      <c r="G717" s="15"/>
      <c r="H717" s="11"/>
      <c r="I717" s="1"/>
      <c r="J717" s="1"/>
      <c r="K717" s="1"/>
      <c r="L717" s="1"/>
      <c r="M717" s="64"/>
      <c r="N717" s="64"/>
      <c r="O717" s="64"/>
      <c r="P717" s="64"/>
      <c r="Q717" s="64"/>
      <c r="R717" s="64"/>
      <c r="S717" s="64"/>
      <c r="T717" s="64"/>
      <c r="U717" s="64"/>
      <c r="V717" s="64"/>
      <c r="W717" s="64"/>
      <c r="X717" s="64"/>
      <c r="Y717" s="64"/>
      <c r="Z717" s="64"/>
      <c r="AA717" s="64"/>
      <c r="AB717" s="64"/>
      <c r="AC717" s="64"/>
      <c r="AD717" s="64"/>
      <c r="AE717" s="64"/>
      <c r="AF717" s="64"/>
      <c r="AG717" s="64"/>
      <c r="AH717" s="64"/>
      <c r="AI717" s="64"/>
      <c r="AJ717" s="64"/>
      <c r="AK717" s="64"/>
      <c r="AL717" s="64"/>
      <c r="AM717" s="64"/>
      <c r="AN717" s="64"/>
      <c r="AO717" s="64"/>
      <c r="AP717" s="64"/>
      <c r="AQ717" s="64"/>
      <c r="AR717" s="64"/>
      <c r="AS717" s="64"/>
      <c r="AT717" s="64"/>
      <c r="AU717" s="64"/>
      <c r="AV717" s="64"/>
      <c r="AW717" s="64"/>
      <c r="AX717" s="64"/>
      <c r="AY717" s="64"/>
      <c r="AZ717" s="64"/>
      <c r="BA717" s="64"/>
      <c r="BB717" s="64"/>
      <c r="BF717" s="64"/>
      <c r="BG717" s="64"/>
      <c r="BH717" s="64"/>
      <c r="BI717" s="64"/>
      <c r="BJ717" s="64"/>
      <c r="BK717" s="64"/>
      <c r="BL717" s="64"/>
      <c r="BM717" s="68" t="s">
        <v>1047</v>
      </c>
      <c r="BO717" s="64"/>
      <c r="BP717" s="64"/>
    </row>
    <row r="718" spans="1:68" hidden="1">
      <c r="A718" s="13"/>
      <c r="B718" s="1"/>
      <c r="C718" s="1"/>
      <c r="D718" s="24"/>
      <c r="E718" s="11"/>
      <c r="F718" s="11"/>
      <c r="G718" s="15"/>
      <c r="H718" s="11"/>
      <c r="I718" s="1"/>
      <c r="J718" s="1"/>
      <c r="K718" s="1"/>
      <c r="L718" s="1"/>
      <c r="M718" s="64"/>
      <c r="N718" s="64"/>
      <c r="O718" s="64"/>
      <c r="P718" s="64"/>
      <c r="Q718" s="64"/>
      <c r="R718" s="64"/>
      <c r="S718" s="64"/>
      <c r="T718" s="64"/>
      <c r="U718" s="64"/>
      <c r="V718" s="64"/>
      <c r="W718" s="64"/>
      <c r="X718" s="64"/>
      <c r="Y718" s="64"/>
      <c r="Z718" s="64"/>
      <c r="AA718" s="64"/>
      <c r="AB718" s="64"/>
      <c r="AC718" s="64"/>
      <c r="AD718" s="64"/>
      <c r="AE718" s="64"/>
      <c r="AF718" s="64"/>
      <c r="AG718" s="64"/>
      <c r="AH718" s="64"/>
      <c r="AI718" s="64"/>
      <c r="AJ718" s="64"/>
      <c r="AK718" s="64"/>
      <c r="AL718" s="64"/>
      <c r="AM718" s="64"/>
      <c r="AN718" s="64"/>
      <c r="AO718" s="64"/>
      <c r="AP718" s="64"/>
      <c r="AQ718" s="64"/>
      <c r="AR718" s="64"/>
      <c r="AS718" s="64"/>
      <c r="AT718" s="64"/>
      <c r="AU718" s="64"/>
      <c r="AV718" s="64"/>
      <c r="AW718" s="64"/>
      <c r="AX718" s="64"/>
      <c r="AY718" s="64"/>
      <c r="AZ718" s="64"/>
      <c r="BA718" s="64"/>
      <c r="BB718" s="64"/>
      <c r="BF718" s="64"/>
      <c r="BG718" s="64"/>
      <c r="BH718" s="64"/>
      <c r="BI718" s="64"/>
      <c r="BJ718" s="64"/>
      <c r="BK718" s="64"/>
      <c r="BL718" s="64"/>
      <c r="BM718" s="68" t="s">
        <v>1048</v>
      </c>
      <c r="BO718" s="64"/>
      <c r="BP718" s="64"/>
    </row>
    <row r="719" spans="1:68" hidden="1">
      <c r="A719" s="13"/>
      <c r="B719" s="1"/>
      <c r="C719" s="1"/>
      <c r="D719" s="24"/>
      <c r="E719" s="11"/>
      <c r="F719" s="11"/>
      <c r="G719" s="15"/>
      <c r="H719" s="11"/>
      <c r="I719" s="1"/>
      <c r="J719" s="1"/>
      <c r="K719" s="1"/>
      <c r="L719" s="1"/>
      <c r="M719" s="64"/>
      <c r="N719" s="64"/>
      <c r="O719" s="64"/>
      <c r="P719" s="64"/>
      <c r="Q719" s="64"/>
      <c r="R719" s="64"/>
      <c r="S719" s="64"/>
      <c r="T719" s="64"/>
      <c r="U719" s="64"/>
      <c r="V719" s="64"/>
      <c r="W719" s="64"/>
      <c r="X719" s="64"/>
      <c r="Y719" s="64"/>
      <c r="Z719" s="64"/>
      <c r="AA719" s="64"/>
      <c r="AB719" s="64"/>
      <c r="AC719" s="64"/>
      <c r="AD719" s="64"/>
      <c r="AE719" s="64"/>
      <c r="AF719" s="64"/>
      <c r="AG719" s="64"/>
      <c r="AH719" s="64"/>
      <c r="AI719" s="64"/>
      <c r="AJ719" s="64"/>
      <c r="AK719" s="64"/>
      <c r="AL719" s="64"/>
      <c r="AM719" s="64"/>
      <c r="AN719" s="64"/>
      <c r="AO719" s="64"/>
      <c r="AP719" s="64"/>
      <c r="AQ719" s="64"/>
      <c r="AR719" s="64"/>
      <c r="AS719" s="64"/>
      <c r="AT719" s="64"/>
      <c r="AU719" s="64"/>
      <c r="AV719" s="64"/>
      <c r="AW719" s="64"/>
      <c r="AX719" s="64"/>
      <c r="AY719" s="64"/>
      <c r="AZ719" s="64"/>
      <c r="BA719" s="64"/>
      <c r="BB719" s="64"/>
      <c r="BF719" s="64"/>
      <c r="BG719" s="64"/>
      <c r="BH719" s="64"/>
      <c r="BI719" s="64"/>
      <c r="BJ719" s="64"/>
      <c r="BK719" s="64"/>
      <c r="BL719" s="64"/>
      <c r="BM719" s="68" t="s">
        <v>1049</v>
      </c>
      <c r="BO719" s="64"/>
      <c r="BP719" s="64"/>
    </row>
    <row r="720" spans="1:68" hidden="1">
      <c r="A720" s="13"/>
      <c r="B720" s="1"/>
      <c r="C720" s="1"/>
      <c r="D720" s="24"/>
      <c r="E720" s="11"/>
      <c r="F720" s="11"/>
      <c r="G720" s="15"/>
      <c r="H720" s="11"/>
      <c r="I720" s="1"/>
      <c r="J720" s="1"/>
      <c r="K720" s="1"/>
      <c r="L720" s="1"/>
      <c r="M720" s="64"/>
      <c r="N720" s="64"/>
      <c r="O720" s="64"/>
      <c r="P720" s="64"/>
      <c r="Q720" s="64"/>
      <c r="R720" s="64"/>
      <c r="S720" s="64"/>
      <c r="T720" s="64"/>
      <c r="U720" s="64"/>
      <c r="V720" s="64"/>
      <c r="W720" s="64"/>
      <c r="X720" s="64"/>
      <c r="Y720" s="64"/>
      <c r="Z720" s="64"/>
      <c r="AA720" s="64"/>
      <c r="AB720" s="64"/>
      <c r="AC720" s="64"/>
      <c r="AD720" s="64"/>
      <c r="AE720" s="64"/>
      <c r="AF720" s="64"/>
      <c r="AG720" s="64"/>
      <c r="AH720" s="64"/>
      <c r="AI720" s="64"/>
      <c r="AJ720" s="64"/>
      <c r="AK720" s="64"/>
      <c r="AL720" s="64"/>
      <c r="AM720" s="64"/>
      <c r="AN720" s="64"/>
      <c r="AO720" s="64"/>
      <c r="AP720" s="64"/>
      <c r="AQ720" s="64"/>
      <c r="AR720" s="64"/>
      <c r="AS720" s="64"/>
      <c r="AT720" s="64"/>
      <c r="AU720" s="64"/>
      <c r="AV720" s="64"/>
      <c r="AW720" s="64"/>
      <c r="AX720" s="64"/>
      <c r="AY720" s="64"/>
      <c r="AZ720" s="64"/>
      <c r="BA720" s="64"/>
      <c r="BB720" s="64"/>
      <c r="BF720" s="64"/>
      <c r="BG720" s="64"/>
      <c r="BH720" s="64"/>
      <c r="BI720" s="64"/>
      <c r="BJ720" s="64"/>
      <c r="BK720" s="64"/>
      <c r="BL720" s="64"/>
      <c r="BM720" s="68" t="s">
        <v>1050</v>
      </c>
      <c r="BO720" s="64"/>
      <c r="BP720" s="64"/>
    </row>
    <row r="721" spans="1:68" hidden="1">
      <c r="A721" s="13"/>
      <c r="B721" s="1"/>
      <c r="C721" s="1"/>
      <c r="D721" s="24"/>
      <c r="E721" s="11"/>
      <c r="F721" s="11"/>
      <c r="G721" s="15"/>
      <c r="H721" s="11"/>
      <c r="I721" s="1"/>
      <c r="J721" s="1"/>
      <c r="K721" s="1"/>
      <c r="L721" s="1"/>
      <c r="M721" s="64"/>
      <c r="N721" s="64"/>
      <c r="O721" s="64"/>
      <c r="P721" s="64"/>
      <c r="Q721" s="64"/>
      <c r="R721" s="64"/>
      <c r="S721" s="64"/>
      <c r="T721" s="64"/>
      <c r="U721" s="64"/>
      <c r="V721" s="64"/>
      <c r="W721" s="64"/>
      <c r="X721" s="64"/>
      <c r="Y721" s="64"/>
      <c r="Z721" s="64"/>
      <c r="AA721" s="64"/>
      <c r="AB721" s="64"/>
      <c r="AC721" s="64"/>
      <c r="AD721" s="64"/>
      <c r="AE721" s="64"/>
      <c r="AF721" s="64"/>
      <c r="AG721" s="64"/>
      <c r="AH721" s="64"/>
      <c r="AI721" s="64"/>
      <c r="AJ721" s="64"/>
      <c r="AK721" s="64"/>
      <c r="AL721" s="64"/>
      <c r="AM721" s="64"/>
      <c r="AN721" s="64"/>
      <c r="AO721" s="64"/>
      <c r="AP721" s="64"/>
      <c r="AQ721" s="64"/>
      <c r="AR721" s="64"/>
      <c r="AS721" s="64"/>
      <c r="AT721" s="64"/>
      <c r="AU721" s="64"/>
      <c r="AV721" s="64"/>
      <c r="AW721" s="64"/>
      <c r="AX721" s="64"/>
      <c r="AY721" s="64"/>
      <c r="AZ721" s="64"/>
      <c r="BA721" s="64"/>
      <c r="BB721" s="64"/>
      <c r="BF721" s="64"/>
      <c r="BG721" s="64"/>
      <c r="BH721" s="64"/>
      <c r="BI721" s="64"/>
      <c r="BJ721" s="64"/>
      <c r="BK721" s="64"/>
      <c r="BL721" s="64"/>
      <c r="BM721" s="68" t="s">
        <v>1051</v>
      </c>
      <c r="BO721" s="64"/>
      <c r="BP721" s="64"/>
    </row>
    <row r="722" spans="1:68" hidden="1">
      <c r="A722" s="13"/>
      <c r="B722" s="1"/>
      <c r="C722" s="1"/>
      <c r="D722" s="24"/>
      <c r="E722" s="11"/>
      <c r="F722" s="11"/>
      <c r="G722" s="15"/>
      <c r="H722" s="11"/>
      <c r="I722" s="1"/>
      <c r="J722" s="1"/>
      <c r="K722" s="1"/>
      <c r="L722" s="1"/>
      <c r="M722" s="64"/>
      <c r="N722" s="64"/>
      <c r="O722" s="64"/>
      <c r="P722" s="64"/>
      <c r="Q722" s="64"/>
      <c r="R722" s="64"/>
      <c r="S722" s="64"/>
      <c r="T722" s="64"/>
      <c r="U722" s="64"/>
      <c r="V722" s="64"/>
      <c r="W722" s="64"/>
      <c r="X722" s="64"/>
      <c r="Y722" s="64"/>
      <c r="Z722" s="64"/>
      <c r="AA722" s="64"/>
      <c r="AB722" s="64"/>
      <c r="AC722" s="64"/>
      <c r="AD722" s="64"/>
      <c r="AE722" s="64"/>
      <c r="AF722" s="64"/>
      <c r="AG722" s="64"/>
      <c r="AH722" s="64"/>
      <c r="AI722" s="64"/>
      <c r="AJ722" s="64"/>
      <c r="AK722" s="64"/>
      <c r="AL722" s="64"/>
      <c r="AM722" s="64"/>
      <c r="AN722" s="64"/>
      <c r="AO722" s="64"/>
      <c r="AP722" s="64"/>
      <c r="AQ722" s="64"/>
      <c r="AR722" s="64"/>
      <c r="AS722" s="64"/>
      <c r="AT722" s="64"/>
      <c r="AU722" s="64"/>
      <c r="AV722" s="64"/>
      <c r="AW722" s="64"/>
      <c r="AX722" s="64"/>
      <c r="AY722" s="64"/>
      <c r="AZ722" s="64"/>
      <c r="BA722" s="64"/>
      <c r="BB722" s="64"/>
      <c r="BF722" s="64"/>
      <c r="BG722" s="64"/>
      <c r="BH722" s="64"/>
      <c r="BI722" s="64"/>
      <c r="BJ722" s="64"/>
      <c r="BK722" s="64"/>
      <c r="BL722" s="64"/>
      <c r="BM722" s="68" t="s">
        <v>1052</v>
      </c>
      <c r="BO722" s="64"/>
      <c r="BP722" s="64"/>
    </row>
    <row r="723" spans="1:68" hidden="1">
      <c r="A723" s="13"/>
      <c r="B723" s="1"/>
      <c r="C723" s="1"/>
      <c r="D723" s="24"/>
      <c r="E723" s="11"/>
      <c r="F723" s="11"/>
      <c r="G723" s="15"/>
      <c r="H723" s="11"/>
      <c r="I723" s="1"/>
      <c r="J723" s="1"/>
      <c r="K723" s="1"/>
      <c r="L723" s="1"/>
      <c r="M723" s="64"/>
      <c r="N723" s="64"/>
      <c r="O723" s="64"/>
      <c r="P723" s="64"/>
      <c r="Q723" s="64"/>
      <c r="R723" s="64"/>
      <c r="S723" s="64"/>
      <c r="T723" s="64"/>
      <c r="U723" s="64"/>
      <c r="V723" s="64"/>
      <c r="W723" s="64"/>
      <c r="X723" s="64"/>
      <c r="Y723" s="64"/>
      <c r="Z723" s="64"/>
      <c r="AA723" s="64"/>
      <c r="AB723" s="64"/>
      <c r="AC723" s="64"/>
      <c r="AD723" s="64"/>
      <c r="AE723" s="64"/>
      <c r="AF723" s="64"/>
      <c r="AG723" s="64"/>
      <c r="AH723" s="64"/>
      <c r="AI723" s="64"/>
      <c r="AJ723" s="64"/>
      <c r="AK723" s="64"/>
      <c r="AL723" s="64"/>
      <c r="AM723" s="64"/>
      <c r="AN723" s="64"/>
      <c r="AO723" s="64"/>
      <c r="AP723" s="64"/>
      <c r="AQ723" s="64"/>
      <c r="AR723" s="64"/>
      <c r="AS723" s="64"/>
      <c r="AT723" s="64"/>
      <c r="AU723" s="64"/>
      <c r="AV723" s="64"/>
      <c r="AW723" s="64"/>
      <c r="AX723" s="64"/>
      <c r="AY723" s="64"/>
      <c r="AZ723" s="64"/>
      <c r="BA723" s="64"/>
      <c r="BB723" s="64"/>
      <c r="BF723" s="64"/>
      <c r="BG723" s="64"/>
      <c r="BH723" s="64"/>
      <c r="BI723" s="64"/>
      <c r="BJ723" s="64"/>
      <c r="BK723" s="64"/>
      <c r="BL723" s="64"/>
      <c r="BM723" s="68" t="s">
        <v>1053</v>
      </c>
      <c r="BO723" s="64"/>
      <c r="BP723" s="64"/>
    </row>
    <row r="724" spans="1:68" hidden="1">
      <c r="A724" s="13"/>
      <c r="B724" s="1"/>
      <c r="C724" s="1"/>
      <c r="D724" s="24"/>
      <c r="E724" s="11"/>
      <c r="F724" s="11"/>
      <c r="G724" s="15"/>
      <c r="H724" s="11"/>
      <c r="I724" s="1"/>
      <c r="J724" s="1"/>
      <c r="K724" s="1"/>
      <c r="L724" s="1"/>
      <c r="M724" s="64"/>
      <c r="N724" s="64"/>
      <c r="O724" s="64"/>
      <c r="P724" s="64"/>
      <c r="Q724" s="64"/>
      <c r="R724" s="64"/>
      <c r="S724" s="64"/>
      <c r="T724" s="64"/>
      <c r="U724" s="64"/>
      <c r="V724" s="64"/>
      <c r="W724" s="64"/>
      <c r="X724" s="64"/>
      <c r="Y724" s="64"/>
      <c r="Z724" s="64"/>
      <c r="AA724" s="64"/>
      <c r="AB724" s="64"/>
      <c r="AC724" s="64"/>
      <c r="AD724" s="64"/>
      <c r="AE724" s="64"/>
      <c r="AF724" s="64"/>
      <c r="AG724" s="64"/>
      <c r="AH724" s="64"/>
      <c r="AI724" s="64"/>
      <c r="AJ724" s="64"/>
      <c r="AK724" s="64"/>
      <c r="AL724" s="64"/>
      <c r="AM724" s="64"/>
      <c r="AN724" s="64"/>
      <c r="AO724" s="64"/>
      <c r="AP724" s="64"/>
      <c r="AQ724" s="64"/>
      <c r="AR724" s="64"/>
      <c r="AS724" s="64"/>
      <c r="AT724" s="64"/>
      <c r="AU724" s="64"/>
      <c r="AV724" s="64"/>
      <c r="AW724" s="64"/>
      <c r="AX724" s="64"/>
      <c r="AY724" s="64"/>
      <c r="AZ724" s="64"/>
      <c r="BA724" s="64"/>
      <c r="BB724" s="64"/>
      <c r="BF724" s="64"/>
      <c r="BG724" s="64"/>
      <c r="BH724" s="64"/>
      <c r="BI724" s="64"/>
      <c r="BJ724" s="64"/>
      <c r="BK724" s="64"/>
      <c r="BL724" s="64"/>
      <c r="BM724" s="68" t="s">
        <v>1054</v>
      </c>
      <c r="BO724" s="64"/>
      <c r="BP724" s="64"/>
    </row>
    <row r="725" spans="1:68" hidden="1">
      <c r="A725" s="13"/>
      <c r="B725" s="1"/>
      <c r="C725" s="1"/>
      <c r="D725" s="24"/>
      <c r="E725" s="11"/>
      <c r="F725" s="11"/>
      <c r="G725" s="15"/>
      <c r="H725" s="11"/>
      <c r="I725" s="1"/>
      <c r="J725" s="1"/>
      <c r="K725" s="1"/>
      <c r="L725" s="1"/>
      <c r="M725" s="64"/>
      <c r="N725" s="64"/>
      <c r="O725" s="64"/>
      <c r="P725" s="64"/>
      <c r="Q725" s="64"/>
      <c r="R725" s="64"/>
      <c r="S725" s="64"/>
      <c r="T725" s="64"/>
      <c r="U725" s="64"/>
      <c r="V725" s="64"/>
      <c r="W725" s="64"/>
      <c r="X725" s="64"/>
      <c r="Y725" s="64"/>
      <c r="Z725" s="64"/>
      <c r="AA725" s="64"/>
      <c r="AB725" s="64"/>
      <c r="AC725" s="64"/>
      <c r="AD725" s="64"/>
      <c r="AE725" s="64"/>
      <c r="AF725" s="64"/>
      <c r="AG725" s="64"/>
      <c r="AH725" s="64"/>
      <c r="AI725" s="64"/>
      <c r="AJ725" s="64"/>
      <c r="AK725" s="64"/>
      <c r="AL725" s="64"/>
      <c r="AM725" s="64"/>
      <c r="AN725" s="64"/>
      <c r="AO725" s="64"/>
      <c r="AP725" s="64"/>
      <c r="AQ725" s="64"/>
      <c r="AR725" s="64"/>
      <c r="AS725" s="64"/>
      <c r="AT725" s="64"/>
      <c r="AU725" s="64"/>
      <c r="AV725" s="64"/>
      <c r="AW725" s="64"/>
      <c r="AX725" s="64"/>
      <c r="AY725" s="64"/>
      <c r="AZ725" s="64"/>
      <c r="BA725" s="64"/>
      <c r="BB725" s="64"/>
      <c r="BF725" s="64"/>
      <c r="BG725" s="64"/>
      <c r="BH725" s="64"/>
      <c r="BI725" s="64"/>
      <c r="BJ725" s="64"/>
      <c r="BK725" s="64"/>
      <c r="BL725" s="64"/>
      <c r="BM725" s="68" t="s">
        <v>1055</v>
      </c>
      <c r="BO725" s="64"/>
      <c r="BP725" s="64"/>
    </row>
    <row r="726" spans="1:68" hidden="1">
      <c r="A726" s="13"/>
      <c r="B726" s="1"/>
      <c r="C726" s="1"/>
      <c r="D726" s="24"/>
      <c r="E726" s="11"/>
      <c r="F726" s="11"/>
      <c r="G726" s="15"/>
      <c r="H726" s="11"/>
      <c r="I726" s="1"/>
      <c r="J726" s="1"/>
      <c r="K726" s="1"/>
      <c r="L726" s="1"/>
      <c r="M726" s="64"/>
      <c r="N726" s="64"/>
      <c r="O726" s="64"/>
      <c r="P726" s="64"/>
      <c r="Q726" s="64"/>
      <c r="R726" s="64"/>
      <c r="S726" s="64"/>
      <c r="T726" s="64"/>
      <c r="U726" s="64"/>
      <c r="V726" s="64"/>
      <c r="W726" s="64"/>
      <c r="X726" s="64"/>
      <c r="Y726" s="64"/>
      <c r="Z726" s="64"/>
      <c r="AA726" s="64"/>
      <c r="AB726" s="64"/>
      <c r="AC726" s="64"/>
      <c r="AD726" s="64"/>
      <c r="AE726" s="64"/>
      <c r="AF726" s="64"/>
      <c r="AG726" s="64"/>
      <c r="AH726" s="64"/>
      <c r="AI726" s="64"/>
      <c r="AJ726" s="64"/>
      <c r="AK726" s="64"/>
      <c r="AL726" s="64"/>
      <c r="AM726" s="64"/>
      <c r="AN726" s="64"/>
      <c r="AO726" s="64"/>
      <c r="AP726" s="64"/>
      <c r="AQ726" s="64"/>
      <c r="AR726" s="64"/>
      <c r="AS726" s="64"/>
      <c r="AT726" s="64"/>
      <c r="AU726" s="64"/>
      <c r="AV726" s="64"/>
      <c r="AW726" s="64"/>
      <c r="AX726" s="64"/>
      <c r="AY726" s="64"/>
      <c r="AZ726" s="64"/>
      <c r="BA726" s="64"/>
      <c r="BB726" s="64"/>
      <c r="BF726" s="64"/>
      <c r="BG726" s="64"/>
      <c r="BH726" s="64"/>
      <c r="BI726" s="64"/>
      <c r="BJ726" s="64"/>
      <c r="BK726" s="64"/>
      <c r="BL726" s="64"/>
      <c r="BM726" s="68" t="s">
        <v>1056</v>
      </c>
      <c r="BO726" s="64"/>
      <c r="BP726" s="64"/>
    </row>
    <row r="727" spans="1:68" hidden="1">
      <c r="A727" s="13"/>
      <c r="B727" s="1"/>
      <c r="C727" s="1"/>
      <c r="D727" s="24"/>
      <c r="E727" s="11"/>
      <c r="F727" s="11"/>
      <c r="G727" s="15"/>
      <c r="H727" s="11"/>
      <c r="I727" s="1"/>
      <c r="J727" s="1"/>
      <c r="K727" s="1"/>
      <c r="L727" s="1"/>
      <c r="M727" s="64"/>
      <c r="N727" s="64"/>
      <c r="O727" s="64"/>
      <c r="P727" s="64"/>
      <c r="Q727" s="64"/>
      <c r="R727" s="64"/>
      <c r="S727" s="64"/>
      <c r="T727" s="64"/>
      <c r="U727" s="64"/>
      <c r="V727" s="64"/>
      <c r="W727" s="64"/>
      <c r="X727" s="64"/>
      <c r="Y727" s="64"/>
      <c r="Z727" s="64"/>
      <c r="AA727" s="64"/>
      <c r="AB727" s="64"/>
      <c r="AC727" s="64"/>
      <c r="AD727" s="64"/>
      <c r="AE727" s="64"/>
      <c r="AF727" s="64"/>
      <c r="AG727" s="64"/>
      <c r="AH727" s="64"/>
      <c r="AI727" s="64"/>
      <c r="AJ727" s="64"/>
      <c r="AK727" s="64"/>
      <c r="AL727" s="64"/>
      <c r="AM727" s="64"/>
      <c r="AN727" s="64"/>
      <c r="AO727" s="64"/>
      <c r="AP727" s="64"/>
      <c r="AQ727" s="64"/>
      <c r="AR727" s="64"/>
      <c r="AS727" s="64"/>
      <c r="AT727" s="64"/>
      <c r="AU727" s="64"/>
      <c r="AV727" s="64"/>
      <c r="AW727" s="64"/>
      <c r="AX727" s="64"/>
      <c r="AY727" s="64"/>
      <c r="AZ727" s="64"/>
      <c r="BA727" s="64"/>
      <c r="BB727" s="64"/>
      <c r="BF727" s="64"/>
      <c r="BG727" s="64"/>
      <c r="BH727" s="64"/>
      <c r="BI727" s="64"/>
      <c r="BJ727" s="64"/>
      <c r="BK727" s="64"/>
      <c r="BL727" s="64"/>
      <c r="BM727" s="68" t="s">
        <v>1057</v>
      </c>
      <c r="BO727" s="64"/>
      <c r="BP727" s="64"/>
    </row>
    <row r="728" spans="1:68" hidden="1">
      <c r="A728" s="13"/>
      <c r="B728" s="1"/>
      <c r="C728" s="1"/>
      <c r="D728" s="24"/>
      <c r="E728" s="11"/>
      <c r="F728" s="11"/>
      <c r="G728" s="15"/>
      <c r="H728" s="11"/>
      <c r="I728" s="1"/>
      <c r="J728" s="1"/>
      <c r="K728" s="1"/>
      <c r="L728" s="1"/>
      <c r="M728" s="64"/>
      <c r="N728" s="64"/>
      <c r="O728" s="64"/>
      <c r="P728" s="64"/>
      <c r="Q728" s="64"/>
      <c r="R728" s="64"/>
      <c r="S728" s="64"/>
      <c r="T728" s="64"/>
      <c r="U728" s="64"/>
      <c r="V728" s="64"/>
      <c r="W728" s="64"/>
      <c r="X728" s="64"/>
      <c r="Y728" s="64"/>
      <c r="Z728" s="64"/>
      <c r="AA728" s="64"/>
      <c r="AB728" s="64"/>
      <c r="AC728" s="64"/>
      <c r="AD728" s="64"/>
      <c r="AE728" s="64"/>
      <c r="AF728" s="64"/>
      <c r="AG728" s="64"/>
      <c r="AH728" s="64"/>
      <c r="AI728" s="64"/>
      <c r="AJ728" s="64"/>
      <c r="AK728" s="64"/>
      <c r="AL728" s="64"/>
      <c r="AM728" s="64"/>
      <c r="AN728" s="64"/>
      <c r="AO728" s="64"/>
      <c r="AP728" s="64"/>
      <c r="AQ728" s="64"/>
      <c r="AR728" s="64"/>
      <c r="AS728" s="64"/>
      <c r="AT728" s="64"/>
      <c r="AU728" s="64"/>
      <c r="AV728" s="64"/>
      <c r="AW728" s="64"/>
      <c r="AX728" s="64"/>
      <c r="AY728" s="64"/>
      <c r="AZ728" s="64"/>
      <c r="BA728" s="64"/>
      <c r="BB728" s="64"/>
      <c r="BF728" s="64"/>
      <c r="BG728" s="64"/>
      <c r="BH728" s="64"/>
      <c r="BI728" s="64"/>
      <c r="BJ728" s="64"/>
      <c r="BK728" s="64"/>
      <c r="BL728" s="64"/>
      <c r="BM728" s="68" t="s">
        <v>1058</v>
      </c>
      <c r="BO728" s="64"/>
      <c r="BP728" s="64"/>
    </row>
    <row r="729" spans="1:68" hidden="1">
      <c r="A729" s="13"/>
      <c r="B729" s="1"/>
      <c r="C729" s="1"/>
      <c r="D729" s="24"/>
      <c r="E729" s="11"/>
      <c r="F729" s="11"/>
      <c r="G729" s="15"/>
      <c r="H729" s="11"/>
      <c r="I729" s="1"/>
      <c r="J729" s="1"/>
      <c r="K729" s="1"/>
      <c r="L729" s="1"/>
      <c r="M729" s="64"/>
      <c r="N729" s="64"/>
      <c r="O729" s="64"/>
      <c r="P729" s="64"/>
      <c r="Q729" s="64"/>
      <c r="R729" s="64"/>
      <c r="S729" s="64"/>
      <c r="T729" s="64"/>
      <c r="U729" s="64"/>
      <c r="V729" s="64"/>
      <c r="W729" s="64"/>
      <c r="X729" s="64"/>
      <c r="Y729" s="64"/>
      <c r="Z729" s="64"/>
      <c r="AA729" s="64"/>
      <c r="AB729" s="64"/>
      <c r="AC729" s="64"/>
      <c r="AD729" s="64"/>
      <c r="AE729" s="64"/>
      <c r="AF729" s="64"/>
      <c r="AG729" s="64"/>
      <c r="AH729" s="64"/>
      <c r="AI729" s="64"/>
      <c r="AJ729" s="64"/>
      <c r="AK729" s="64"/>
      <c r="AL729" s="64"/>
      <c r="AM729" s="64"/>
      <c r="AN729" s="64"/>
      <c r="AO729" s="64"/>
      <c r="AP729" s="64"/>
      <c r="AQ729" s="64"/>
      <c r="AR729" s="64"/>
      <c r="AS729" s="64"/>
      <c r="AT729" s="64"/>
      <c r="AU729" s="64"/>
      <c r="AV729" s="64"/>
      <c r="AW729" s="64"/>
      <c r="AX729" s="64"/>
      <c r="AY729" s="64"/>
      <c r="AZ729" s="64"/>
      <c r="BA729" s="64"/>
      <c r="BB729" s="64"/>
      <c r="BF729" s="64"/>
      <c r="BG729" s="64"/>
      <c r="BH729" s="64"/>
      <c r="BI729" s="64"/>
      <c r="BJ729" s="64"/>
      <c r="BK729" s="64"/>
      <c r="BL729" s="64"/>
      <c r="BM729" s="68" t="s">
        <v>1059</v>
      </c>
      <c r="BO729" s="64"/>
      <c r="BP729" s="64"/>
    </row>
    <row r="730" spans="1:68" hidden="1">
      <c r="A730" s="13"/>
      <c r="B730" s="1"/>
      <c r="C730" s="1"/>
      <c r="D730" s="24"/>
      <c r="E730" s="11"/>
      <c r="F730" s="11"/>
      <c r="G730" s="15"/>
      <c r="H730" s="11"/>
      <c r="I730" s="1"/>
      <c r="J730" s="1"/>
      <c r="K730" s="1"/>
      <c r="L730" s="1"/>
      <c r="M730" s="64"/>
      <c r="N730" s="64"/>
      <c r="O730" s="64"/>
      <c r="P730" s="64"/>
      <c r="Q730" s="64"/>
      <c r="R730" s="64"/>
      <c r="S730" s="64"/>
      <c r="T730" s="64"/>
      <c r="U730" s="64"/>
      <c r="V730" s="64"/>
      <c r="W730" s="64"/>
      <c r="X730" s="64"/>
      <c r="Y730" s="64"/>
      <c r="Z730" s="64"/>
      <c r="AA730" s="64"/>
      <c r="AB730" s="64"/>
      <c r="AC730" s="64"/>
      <c r="AD730" s="64"/>
      <c r="AE730" s="64"/>
      <c r="AF730" s="64"/>
      <c r="AG730" s="64"/>
      <c r="AH730" s="64"/>
      <c r="AI730" s="64"/>
      <c r="AJ730" s="64"/>
      <c r="AK730" s="64"/>
      <c r="AL730" s="64"/>
      <c r="AM730" s="64"/>
      <c r="AN730" s="64"/>
      <c r="AO730" s="64"/>
      <c r="AP730" s="64"/>
      <c r="AQ730" s="64"/>
      <c r="AR730" s="64"/>
      <c r="AS730" s="64"/>
      <c r="AT730" s="64"/>
      <c r="AU730" s="64"/>
      <c r="AV730" s="64"/>
      <c r="AW730" s="64"/>
      <c r="AX730" s="64"/>
      <c r="AY730" s="64"/>
      <c r="AZ730" s="64"/>
      <c r="BA730" s="64"/>
      <c r="BB730" s="64"/>
      <c r="BF730" s="64"/>
      <c r="BG730" s="64"/>
      <c r="BH730" s="64"/>
      <c r="BI730" s="64"/>
      <c r="BJ730" s="64"/>
      <c r="BK730" s="64"/>
      <c r="BL730" s="64"/>
      <c r="BM730" s="68" t="s">
        <v>1060</v>
      </c>
      <c r="BO730" s="64"/>
      <c r="BP730" s="64"/>
    </row>
    <row r="731" spans="1:68" hidden="1">
      <c r="A731" s="13"/>
      <c r="B731" s="1"/>
      <c r="C731" s="1"/>
      <c r="D731" s="24"/>
      <c r="E731" s="11"/>
      <c r="F731" s="11"/>
      <c r="G731" s="15"/>
      <c r="H731" s="11"/>
      <c r="I731" s="1"/>
      <c r="J731" s="1"/>
      <c r="K731" s="1"/>
      <c r="L731" s="1"/>
      <c r="M731" s="64"/>
      <c r="N731" s="64"/>
      <c r="O731" s="64"/>
      <c r="P731" s="64"/>
      <c r="Q731" s="64"/>
      <c r="R731" s="64"/>
      <c r="S731" s="64"/>
      <c r="T731" s="64"/>
      <c r="U731" s="64"/>
      <c r="V731" s="64"/>
      <c r="W731" s="64"/>
      <c r="X731" s="64"/>
      <c r="Y731" s="64"/>
      <c r="Z731" s="64"/>
      <c r="AA731" s="64"/>
      <c r="AB731" s="64"/>
      <c r="AC731" s="64"/>
      <c r="AD731" s="64"/>
      <c r="AE731" s="64"/>
      <c r="AF731" s="64"/>
      <c r="AG731" s="64"/>
      <c r="AH731" s="64"/>
      <c r="AI731" s="64"/>
      <c r="AJ731" s="64"/>
      <c r="AK731" s="64"/>
      <c r="AL731" s="64"/>
      <c r="AM731" s="64"/>
      <c r="AN731" s="64"/>
      <c r="AO731" s="64"/>
      <c r="AP731" s="64"/>
      <c r="AQ731" s="64"/>
      <c r="AR731" s="64"/>
      <c r="AS731" s="64"/>
      <c r="AT731" s="64"/>
      <c r="AU731" s="64"/>
      <c r="AV731" s="64"/>
      <c r="AW731" s="64"/>
      <c r="AX731" s="64"/>
      <c r="AY731" s="64"/>
      <c r="AZ731" s="64"/>
      <c r="BA731" s="64"/>
      <c r="BB731" s="64"/>
      <c r="BF731" s="64"/>
      <c r="BG731" s="64"/>
      <c r="BH731" s="64"/>
      <c r="BI731" s="64"/>
      <c r="BJ731" s="64"/>
      <c r="BK731" s="64"/>
      <c r="BL731" s="64"/>
      <c r="BM731" s="68" t="s">
        <v>1061</v>
      </c>
      <c r="BO731" s="64"/>
      <c r="BP731" s="64"/>
    </row>
    <row r="732" spans="1:68" hidden="1">
      <c r="A732" s="13"/>
      <c r="B732" s="1"/>
      <c r="C732" s="1"/>
      <c r="D732" s="24"/>
      <c r="E732" s="11"/>
      <c r="F732" s="11"/>
      <c r="G732" s="15"/>
      <c r="H732" s="11"/>
      <c r="I732" s="1"/>
      <c r="J732" s="1"/>
      <c r="K732" s="1"/>
      <c r="L732" s="1"/>
      <c r="M732" s="64"/>
      <c r="N732" s="64"/>
      <c r="O732" s="64"/>
      <c r="P732" s="64"/>
      <c r="Q732" s="64"/>
      <c r="R732" s="64"/>
      <c r="S732" s="64"/>
      <c r="T732" s="64"/>
      <c r="U732" s="64"/>
      <c r="V732" s="64"/>
      <c r="W732" s="64"/>
      <c r="X732" s="64"/>
      <c r="Y732" s="64"/>
      <c r="Z732" s="64"/>
      <c r="AA732" s="64"/>
      <c r="AB732" s="64"/>
      <c r="AC732" s="64"/>
      <c r="AD732" s="64"/>
      <c r="AE732" s="64"/>
      <c r="AF732" s="64"/>
      <c r="AG732" s="64"/>
      <c r="AH732" s="64"/>
      <c r="AI732" s="64"/>
      <c r="AJ732" s="64"/>
      <c r="AK732" s="64"/>
      <c r="AL732" s="64"/>
      <c r="AM732" s="64"/>
      <c r="AN732" s="64"/>
      <c r="AO732" s="64"/>
      <c r="AP732" s="64"/>
      <c r="AQ732" s="64"/>
      <c r="AR732" s="64"/>
      <c r="AS732" s="64"/>
      <c r="AT732" s="64"/>
      <c r="AU732" s="64"/>
      <c r="AV732" s="64"/>
      <c r="AW732" s="64"/>
      <c r="AX732" s="64"/>
      <c r="AY732" s="64"/>
      <c r="AZ732" s="64"/>
      <c r="BA732" s="64"/>
      <c r="BB732" s="64"/>
      <c r="BF732" s="64"/>
      <c r="BG732" s="64"/>
      <c r="BH732" s="64"/>
      <c r="BI732" s="64"/>
      <c r="BJ732" s="64"/>
      <c r="BK732" s="64"/>
      <c r="BL732" s="64"/>
      <c r="BM732" s="68" t="s">
        <v>1062</v>
      </c>
      <c r="BO732" s="64"/>
      <c r="BP732" s="64"/>
    </row>
    <row r="733" spans="1:68" hidden="1">
      <c r="A733" s="13"/>
      <c r="B733" s="1"/>
      <c r="C733" s="1"/>
      <c r="D733" s="24"/>
      <c r="E733" s="11"/>
      <c r="F733" s="11"/>
      <c r="G733" s="15"/>
      <c r="H733" s="11"/>
      <c r="I733" s="1"/>
      <c r="J733" s="1"/>
      <c r="K733" s="1"/>
      <c r="L733" s="1"/>
      <c r="M733" s="64"/>
      <c r="N733" s="64"/>
      <c r="O733" s="64"/>
      <c r="P733" s="64"/>
      <c r="Q733" s="64"/>
      <c r="R733" s="64"/>
      <c r="S733" s="64"/>
      <c r="T733" s="64"/>
      <c r="U733" s="64"/>
      <c r="V733" s="64"/>
      <c r="W733" s="64"/>
      <c r="X733" s="64"/>
      <c r="Y733" s="64"/>
      <c r="Z733" s="64"/>
      <c r="AA733" s="64"/>
      <c r="AB733" s="64"/>
      <c r="AC733" s="64"/>
      <c r="AD733" s="64"/>
      <c r="AE733" s="64"/>
      <c r="AF733" s="64"/>
      <c r="AG733" s="64"/>
      <c r="AH733" s="64"/>
      <c r="AI733" s="64"/>
      <c r="AJ733" s="64"/>
      <c r="AK733" s="64"/>
      <c r="AL733" s="64"/>
      <c r="AM733" s="64"/>
      <c r="AN733" s="64"/>
      <c r="AO733" s="64"/>
      <c r="AP733" s="64"/>
      <c r="AQ733" s="64"/>
      <c r="AR733" s="64"/>
      <c r="AS733" s="64"/>
      <c r="AT733" s="64"/>
      <c r="AU733" s="64"/>
      <c r="AV733" s="64"/>
      <c r="AW733" s="64"/>
      <c r="AX733" s="64"/>
      <c r="AY733" s="64"/>
      <c r="AZ733" s="64"/>
      <c r="BA733" s="64"/>
      <c r="BB733" s="64"/>
      <c r="BF733" s="64"/>
      <c r="BG733" s="64"/>
      <c r="BH733" s="64"/>
      <c r="BI733" s="64"/>
      <c r="BJ733" s="64"/>
      <c r="BK733" s="64"/>
      <c r="BL733" s="64"/>
      <c r="BM733" s="68" t="s">
        <v>1063</v>
      </c>
      <c r="BO733" s="64"/>
      <c r="BP733" s="64"/>
    </row>
    <row r="734" spans="1:68" hidden="1">
      <c r="A734" s="13"/>
      <c r="B734" s="1"/>
      <c r="C734" s="1"/>
      <c r="D734" s="24"/>
      <c r="E734" s="11"/>
      <c r="F734" s="11"/>
      <c r="G734" s="15"/>
      <c r="H734" s="11"/>
      <c r="I734" s="1"/>
      <c r="J734" s="1"/>
      <c r="K734" s="1"/>
      <c r="L734" s="1"/>
      <c r="M734" s="64"/>
      <c r="N734" s="64"/>
      <c r="O734" s="64"/>
      <c r="P734" s="64"/>
      <c r="Q734" s="64"/>
      <c r="R734" s="64"/>
      <c r="S734" s="64"/>
      <c r="T734" s="64"/>
      <c r="U734" s="64"/>
      <c r="V734" s="64"/>
      <c r="W734" s="64"/>
      <c r="X734" s="64"/>
      <c r="Y734" s="64"/>
      <c r="Z734" s="64"/>
      <c r="AA734" s="64"/>
      <c r="AB734" s="64"/>
      <c r="AC734" s="64"/>
      <c r="AD734" s="64"/>
      <c r="AE734" s="64"/>
      <c r="AF734" s="64"/>
      <c r="AG734" s="64"/>
      <c r="AH734" s="64"/>
      <c r="AI734" s="64"/>
      <c r="AJ734" s="64"/>
      <c r="AK734" s="64"/>
      <c r="AL734" s="64"/>
      <c r="AM734" s="64"/>
      <c r="AN734" s="64"/>
      <c r="AO734" s="64"/>
      <c r="AP734" s="64"/>
      <c r="AQ734" s="64"/>
      <c r="AR734" s="64"/>
      <c r="AS734" s="64"/>
      <c r="AT734" s="64"/>
      <c r="AU734" s="64"/>
      <c r="AV734" s="64"/>
      <c r="AW734" s="64"/>
      <c r="AX734" s="64"/>
      <c r="AY734" s="64"/>
      <c r="AZ734" s="64"/>
      <c r="BA734" s="64"/>
      <c r="BB734" s="64"/>
      <c r="BF734" s="64"/>
      <c r="BG734" s="64"/>
      <c r="BH734" s="64"/>
      <c r="BI734" s="64"/>
      <c r="BJ734" s="64"/>
      <c r="BK734" s="64"/>
      <c r="BL734" s="64"/>
      <c r="BM734" s="68" t="s">
        <v>1064</v>
      </c>
      <c r="BO734" s="64"/>
      <c r="BP734" s="64"/>
    </row>
    <row r="735" spans="1:68" hidden="1">
      <c r="A735" s="13"/>
      <c r="B735" s="1"/>
      <c r="C735" s="1"/>
      <c r="D735" s="24"/>
      <c r="E735" s="11"/>
      <c r="F735" s="11"/>
      <c r="G735" s="15"/>
      <c r="H735" s="11"/>
      <c r="I735" s="1"/>
      <c r="J735" s="1"/>
      <c r="K735" s="1"/>
      <c r="L735" s="1"/>
      <c r="M735" s="64"/>
      <c r="N735" s="64"/>
      <c r="O735" s="64"/>
      <c r="P735" s="64"/>
      <c r="Q735" s="64"/>
      <c r="R735" s="64"/>
      <c r="S735" s="64"/>
      <c r="T735" s="64"/>
      <c r="U735" s="64"/>
      <c r="V735" s="64"/>
      <c r="W735" s="64"/>
      <c r="X735" s="64"/>
      <c r="Y735" s="64"/>
      <c r="Z735" s="64"/>
      <c r="AA735" s="64"/>
      <c r="AB735" s="64"/>
      <c r="AC735" s="64"/>
      <c r="AD735" s="64"/>
      <c r="AE735" s="64"/>
      <c r="AF735" s="64"/>
      <c r="AG735" s="64"/>
      <c r="AH735" s="64"/>
      <c r="AI735" s="64"/>
      <c r="AJ735" s="64"/>
      <c r="AK735" s="64"/>
      <c r="AL735" s="64"/>
      <c r="AM735" s="64"/>
      <c r="AN735" s="64"/>
      <c r="AO735" s="64"/>
      <c r="AP735" s="64"/>
      <c r="AQ735" s="64"/>
      <c r="AR735" s="64"/>
      <c r="AS735" s="64"/>
      <c r="AT735" s="64"/>
      <c r="AU735" s="64"/>
      <c r="AV735" s="64"/>
      <c r="AW735" s="64"/>
      <c r="AX735" s="64"/>
      <c r="AY735" s="64"/>
      <c r="AZ735" s="64"/>
      <c r="BA735" s="64"/>
      <c r="BB735" s="64"/>
      <c r="BF735" s="64"/>
      <c r="BG735" s="64"/>
      <c r="BH735" s="64"/>
      <c r="BI735" s="64"/>
      <c r="BJ735" s="64"/>
      <c r="BK735" s="64"/>
      <c r="BL735" s="64"/>
      <c r="BM735" s="68" t="s">
        <v>1065</v>
      </c>
      <c r="BO735" s="64"/>
      <c r="BP735" s="64"/>
    </row>
    <row r="736" spans="1:68" hidden="1">
      <c r="A736" s="13"/>
      <c r="B736" s="1"/>
      <c r="C736" s="1"/>
      <c r="D736" s="24"/>
      <c r="E736" s="11"/>
      <c r="F736" s="11"/>
      <c r="G736" s="15"/>
      <c r="H736" s="11"/>
      <c r="I736" s="1"/>
      <c r="J736" s="1"/>
      <c r="K736" s="1"/>
      <c r="L736" s="1"/>
      <c r="M736" s="64"/>
      <c r="N736" s="64"/>
      <c r="O736" s="64"/>
      <c r="P736" s="64"/>
      <c r="Q736" s="64"/>
      <c r="R736" s="64"/>
      <c r="S736" s="64"/>
      <c r="T736" s="64"/>
      <c r="U736" s="64"/>
      <c r="V736" s="64"/>
      <c r="W736" s="64"/>
      <c r="X736" s="64"/>
      <c r="Y736" s="64"/>
      <c r="Z736" s="64"/>
      <c r="AA736" s="64"/>
      <c r="AB736" s="64"/>
      <c r="AC736" s="64"/>
      <c r="AD736" s="64"/>
      <c r="AE736" s="64"/>
      <c r="AF736" s="64"/>
      <c r="AG736" s="64"/>
      <c r="AH736" s="64"/>
      <c r="AI736" s="64"/>
      <c r="AJ736" s="64"/>
      <c r="AK736" s="64"/>
      <c r="AL736" s="64"/>
      <c r="AM736" s="64"/>
      <c r="AN736" s="64"/>
      <c r="AO736" s="64"/>
      <c r="AP736" s="64"/>
      <c r="AQ736" s="64"/>
      <c r="AR736" s="64"/>
      <c r="AS736" s="64"/>
      <c r="AT736" s="64"/>
      <c r="AU736" s="64"/>
      <c r="AV736" s="64"/>
      <c r="AW736" s="64"/>
      <c r="AX736" s="64"/>
      <c r="AY736" s="64"/>
      <c r="AZ736" s="64"/>
      <c r="BA736" s="64"/>
      <c r="BB736" s="64"/>
      <c r="BF736" s="64"/>
      <c r="BG736" s="64"/>
      <c r="BH736" s="64"/>
      <c r="BI736" s="64"/>
      <c r="BJ736" s="64"/>
      <c r="BK736" s="64"/>
      <c r="BL736" s="64"/>
      <c r="BM736" s="68" t="s">
        <v>1066</v>
      </c>
      <c r="BO736" s="64"/>
      <c r="BP736" s="64"/>
    </row>
    <row r="737" spans="1:68" hidden="1">
      <c r="A737" s="13"/>
      <c r="B737" s="1"/>
      <c r="C737" s="1"/>
      <c r="D737" s="24"/>
      <c r="E737" s="11"/>
      <c r="F737" s="11"/>
      <c r="G737" s="15"/>
      <c r="H737" s="11"/>
      <c r="I737" s="1"/>
      <c r="J737" s="1"/>
      <c r="K737" s="1"/>
      <c r="L737" s="1"/>
      <c r="M737" s="64"/>
      <c r="N737" s="64"/>
      <c r="O737" s="64"/>
      <c r="P737" s="64"/>
      <c r="Q737" s="64"/>
      <c r="R737" s="64"/>
      <c r="S737" s="64"/>
      <c r="T737" s="64"/>
      <c r="U737" s="64"/>
      <c r="V737" s="64"/>
      <c r="W737" s="64"/>
      <c r="X737" s="64"/>
      <c r="Y737" s="64"/>
      <c r="Z737" s="64"/>
      <c r="AA737" s="64"/>
      <c r="AB737" s="64"/>
      <c r="AC737" s="64"/>
      <c r="AD737" s="64"/>
      <c r="AE737" s="64"/>
      <c r="AF737" s="64"/>
      <c r="AG737" s="64"/>
      <c r="AH737" s="64"/>
      <c r="AI737" s="64"/>
      <c r="AJ737" s="64"/>
      <c r="AK737" s="64"/>
      <c r="AL737" s="64"/>
      <c r="AM737" s="64"/>
      <c r="AN737" s="64"/>
      <c r="AO737" s="64"/>
      <c r="AP737" s="64"/>
      <c r="AQ737" s="64"/>
      <c r="AR737" s="64"/>
      <c r="AS737" s="64"/>
      <c r="AT737" s="64"/>
      <c r="AU737" s="64"/>
      <c r="AV737" s="64"/>
      <c r="AW737" s="64"/>
      <c r="AX737" s="64"/>
      <c r="AY737" s="64"/>
      <c r="AZ737" s="64"/>
      <c r="BA737" s="64"/>
      <c r="BB737" s="64"/>
      <c r="BF737" s="64"/>
      <c r="BG737" s="64"/>
      <c r="BH737" s="64"/>
      <c r="BI737" s="64"/>
      <c r="BJ737" s="64"/>
      <c r="BK737" s="64"/>
      <c r="BL737" s="64"/>
      <c r="BM737" s="68" t="s">
        <v>283</v>
      </c>
      <c r="BO737" s="64"/>
      <c r="BP737" s="64"/>
    </row>
    <row r="738" spans="1:68" hidden="1">
      <c r="A738" s="13"/>
      <c r="B738" s="1"/>
      <c r="C738" s="1"/>
      <c r="D738" s="24"/>
      <c r="E738" s="11"/>
      <c r="F738" s="11"/>
      <c r="G738" s="15"/>
      <c r="H738" s="11"/>
      <c r="I738" s="1"/>
      <c r="J738" s="1"/>
      <c r="K738" s="1"/>
      <c r="L738" s="1"/>
      <c r="M738" s="64"/>
      <c r="N738" s="64"/>
      <c r="O738" s="64"/>
      <c r="P738" s="64"/>
      <c r="Q738" s="64"/>
      <c r="R738" s="64"/>
      <c r="S738" s="64"/>
      <c r="T738" s="64"/>
      <c r="U738" s="64"/>
      <c r="V738" s="64"/>
      <c r="W738" s="64"/>
      <c r="X738" s="64"/>
      <c r="Y738" s="64"/>
      <c r="Z738" s="64"/>
      <c r="AA738" s="64"/>
      <c r="AB738" s="64"/>
      <c r="AC738" s="64"/>
      <c r="AD738" s="64"/>
      <c r="AE738" s="64"/>
      <c r="AF738" s="64"/>
      <c r="AG738" s="64"/>
      <c r="AH738" s="64"/>
      <c r="AI738" s="64"/>
      <c r="AJ738" s="64"/>
      <c r="AK738" s="64"/>
      <c r="AL738" s="64"/>
      <c r="AM738" s="64"/>
      <c r="AN738" s="64"/>
      <c r="AO738" s="64"/>
      <c r="AP738" s="64"/>
      <c r="AQ738" s="64"/>
      <c r="AR738" s="64"/>
      <c r="AS738" s="64"/>
      <c r="AT738" s="64"/>
      <c r="AU738" s="64"/>
      <c r="AV738" s="64"/>
      <c r="AW738" s="64"/>
      <c r="AX738" s="64"/>
      <c r="AY738" s="64"/>
      <c r="AZ738" s="64"/>
      <c r="BA738" s="64"/>
      <c r="BB738" s="64"/>
      <c r="BF738" s="64"/>
      <c r="BG738" s="64"/>
      <c r="BH738" s="64"/>
      <c r="BI738" s="64"/>
      <c r="BJ738" s="64"/>
      <c r="BK738" s="64"/>
      <c r="BL738" s="64"/>
      <c r="BM738" s="68" t="s">
        <v>1067</v>
      </c>
      <c r="BO738" s="64"/>
      <c r="BP738" s="64"/>
    </row>
    <row r="739" spans="1:68" hidden="1">
      <c r="A739" s="13"/>
      <c r="B739" s="1"/>
      <c r="C739" s="1"/>
      <c r="D739" s="24"/>
      <c r="E739" s="11"/>
      <c r="F739" s="11"/>
      <c r="G739" s="15"/>
      <c r="H739" s="11"/>
      <c r="I739" s="1"/>
      <c r="J739" s="1"/>
      <c r="K739" s="1"/>
      <c r="L739" s="1"/>
      <c r="M739" s="64"/>
      <c r="N739" s="64"/>
      <c r="O739" s="64"/>
      <c r="P739" s="64"/>
      <c r="Q739" s="64"/>
      <c r="R739" s="64"/>
      <c r="S739" s="64"/>
      <c r="T739" s="64"/>
      <c r="U739" s="64"/>
      <c r="V739" s="64"/>
      <c r="W739" s="64"/>
      <c r="X739" s="64"/>
      <c r="Y739" s="64"/>
      <c r="Z739" s="64"/>
      <c r="AA739" s="64"/>
      <c r="AB739" s="64"/>
      <c r="AC739" s="64"/>
      <c r="AD739" s="64"/>
      <c r="AE739" s="64"/>
      <c r="AF739" s="64"/>
      <c r="AG739" s="64"/>
      <c r="AH739" s="64"/>
      <c r="AI739" s="64"/>
      <c r="AJ739" s="64"/>
      <c r="AK739" s="64"/>
      <c r="AL739" s="64"/>
      <c r="AM739" s="64"/>
      <c r="AN739" s="64"/>
      <c r="AO739" s="64"/>
      <c r="AP739" s="64"/>
      <c r="AQ739" s="64"/>
      <c r="AR739" s="64"/>
      <c r="AS739" s="64"/>
      <c r="AT739" s="64"/>
      <c r="AU739" s="64"/>
      <c r="AV739" s="64"/>
      <c r="AW739" s="64"/>
      <c r="AX739" s="64"/>
      <c r="AY739" s="64"/>
      <c r="AZ739" s="64"/>
      <c r="BA739" s="64"/>
      <c r="BB739" s="64"/>
      <c r="BF739" s="64"/>
      <c r="BG739" s="64"/>
      <c r="BH739" s="64"/>
      <c r="BI739" s="64"/>
      <c r="BJ739" s="64"/>
      <c r="BK739" s="64"/>
      <c r="BL739" s="64"/>
      <c r="BM739" s="68" t="s">
        <v>31</v>
      </c>
      <c r="BO739" s="64"/>
      <c r="BP739" s="64"/>
    </row>
    <row r="740" spans="1:68" hidden="1">
      <c r="A740" s="13"/>
      <c r="B740" s="1"/>
      <c r="C740" s="1"/>
      <c r="D740" s="24"/>
      <c r="E740" s="11"/>
      <c r="F740" s="11"/>
      <c r="G740" s="15"/>
      <c r="H740" s="11"/>
      <c r="I740" s="1"/>
      <c r="J740" s="1"/>
      <c r="K740" s="1"/>
      <c r="L740" s="1"/>
      <c r="M740" s="64"/>
      <c r="N740" s="64"/>
      <c r="O740" s="64"/>
      <c r="P740" s="64"/>
      <c r="Q740" s="64"/>
      <c r="R740" s="64"/>
      <c r="S740" s="64"/>
      <c r="T740" s="64"/>
      <c r="U740" s="64"/>
      <c r="V740" s="64"/>
      <c r="W740" s="64"/>
      <c r="X740" s="64"/>
      <c r="Y740" s="64"/>
      <c r="Z740" s="64"/>
      <c r="AA740" s="64"/>
      <c r="AB740" s="64"/>
      <c r="AC740" s="64"/>
      <c r="AD740" s="64"/>
      <c r="AE740" s="64"/>
      <c r="AF740" s="64"/>
      <c r="AG740" s="64"/>
      <c r="AH740" s="64"/>
      <c r="AI740" s="64"/>
      <c r="AJ740" s="64"/>
      <c r="AK740" s="64"/>
      <c r="AL740" s="64"/>
      <c r="AM740" s="64"/>
      <c r="AN740" s="64"/>
      <c r="AO740" s="64"/>
      <c r="AP740" s="64"/>
      <c r="AQ740" s="64"/>
      <c r="AR740" s="64"/>
      <c r="AS740" s="64"/>
      <c r="AT740" s="64"/>
      <c r="AU740" s="64"/>
      <c r="AV740" s="64"/>
      <c r="AW740" s="64"/>
      <c r="AX740" s="64"/>
      <c r="AY740" s="64"/>
      <c r="AZ740" s="64"/>
      <c r="BA740" s="64"/>
      <c r="BB740" s="64"/>
      <c r="BF740" s="64"/>
      <c r="BG740" s="64"/>
      <c r="BH740" s="64"/>
      <c r="BI740" s="64"/>
      <c r="BJ740" s="64"/>
      <c r="BK740" s="64"/>
      <c r="BL740" s="64"/>
      <c r="BM740" s="68" t="s">
        <v>1068</v>
      </c>
      <c r="BO740" s="64"/>
      <c r="BP740" s="64"/>
    </row>
    <row r="741" spans="1:68" hidden="1">
      <c r="A741" s="13"/>
      <c r="B741" s="1"/>
      <c r="C741" s="1"/>
      <c r="D741" s="24"/>
      <c r="E741" s="11"/>
      <c r="F741" s="11"/>
      <c r="G741" s="15"/>
      <c r="H741" s="11"/>
      <c r="I741" s="1"/>
      <c r="J741" s="1"/>
      <c r="K741" s="1"/>
      <c r="L741" s="1"/>
      <c r="M741" s="64"/>
      <c r="N741" s="64"/>
      <c r="O741" s="64"/>
      <c r="P741" s="64"/>
      <c r="Q741" s="64"/>
      <c r="R741" s="64"/>
      <c r="S741" s="64"/>
      <c r="T741" s="64"/>
      <c r="U741" s="64"/>
      <c r="V741" s="64"/>
      <c r="W741" s="64"/>
      <c r="X741" s="64"/>
      <c r="Y741" s="64"/>
      <c r="Z741" s="64"/>
      <c r="AA741" s="64"/>
      <c r="AB741" s="64"/>
      <c r="AC741" s="64"/>
      <c r="AD741" s="64"/>
      <c r="AE741" s="64"/>
      <c r="AF741" s="64"/>
      <c r="AG741" s="64"/>
      <c r="AH741" s="64"/>
      <c r="AI741" s="64"/>
      <c r="AJ741" s="64"/>
      <c r="AK741" s="64"/>
      <c r="AL741" s="64"/>
      <c r="AM741" s="64"/>
      <c r="AN741" s="64"/>
      <c r="AO741" s="64"/>
      <c r="AP741" s="64"/>
      <c r="AQ741" s="64"/>
      <c r="AR741" s="64"/>
      <c r="AS741" s="64"/>
      <c r="AT741" s="64"/>
      <c r="AU741" s="64"/>
      <c r="AV741" s="64"/>
      <c r="AW741" s="64"/>
      <c r="AX741" s="64"/>
      <c r="AY741" s="64"/>
      <c r="AZ741" s="64"/>
      <c r="BA741" s="64"/>
      <c r="BB741" s="64"/>
      <c r="BF741" s="64"/>
      <c r="BG741" s="64"/>
      <c r="BH741" s="64"/>
      <c r="BI741" s="64"/>
      <c r="BJ741" s="64"/>
      <c r="BK741" s="64"/>
      <c r="BL741" s="64"/>
      <c r="BM741" s="68" t="s">
        <v>1069</v>
      </c>
      <c r="BO741" s="64"/>
      <c r="BP741" s="64"/>
    </row>
    <row r="742" spans="1:68" hidden="1">
      <c r="A742" s="13"/>
      <c r="B742" s="1"/>
      <c r="C742" s="1"/>
      <c r="D742" s="24"/>
      <c r="E742" s="11"/>
      <c r="F742" s="11"/>
      <c r="G742" s="15"/>
      <c r="H742" s="11"/>
      <c r="I742" s="1"/>
      <c r="J742" s="1"/>
      <c r="K742" s="1"/>
      <c r="L742" s="1"/>
      <c r="M742" s="64"/>
      <c r="N742" s="64"/>
      <c r="O742" s="64"/>
      <c r="P742" s="64"/>
      <c r="Q742" s="64"/>
      <c r="R742" s="64"/>
      <c r="S742" s="64"/>
      <c r="T742" s="64"/>
      <c r="U742" s="64"/>
      <c r="V742" s="64"/>
      <c r="W742" s="64"/>
      <c r="X742" s="64"/>
      <c r="Y742" s="64"/>
      <c r="Z742" s="64"/>
      <c r="AA742" s="64"/>
      <c r="AB742" s="64"/>
      <c r="AC742" s="64"/>
      <c r="AD742" s="64"/>
      <c r="AE742" s="64"/>
      <c r="AF742" s="64"/>
      <c r="AG742" s="64"/>
      <c r="AH742" s="64"/>
      <c r="AI742" s="64"/>
      <c r="AJ742" s="64"/>
      <c r="AK742" s="64"/>
      <c r="AL742" s="64"/>
      <c r="AM742" s="64"/>
      <c r="AN742" s="64"/>
      <c r="AO742" s="64"/>
      <c r="AP742" s="64"/>
      <c r="AQ742" s="64"/>
      <c r="AR742" s="64"/>
      <c r="AS742" s="64"/>
      <c r="AT742" s="64"/>
      <c r="AU742" s="64"/>
      <c r="AV742" s="64"/>
      <c r="AW742" s="64"/>
      <c r="AX742" s="64"/>
      <c r="AY742" s="64"/>
      <c r="AZ742" s="64"/>
      <c r="BA742" s="64"/>
      <c r="BB742" s="64"/>
      <c r="BF742" s="64"/>
      <c r="BG742" s="64"/>
      <c r="BH742" s="64"/>
      <c r="BI742" s="64"/>
      <c r="BJ742" s="64"/>
      <c r="BK742" s="64"/>
      <c r="BL742" s="64"/>
      <c r="BM742" s="68" t="s">
        <v>1070</v>
      </c>
      <c r="BO742" s="64"/>
      <c r="BP742" s="64"/>
    </row>
    <row r="743" spans="1:68" hidden="1">
      <c r="A743" s="13"/>
      <c r="B743" s="1"/>
      <c r="C743" s="1"/>
      <c r="D743" s="24"/>
      <c r="E743" s="11"/>
      <c r="F743" s="11"/>
      <c r="G743" s="15"/>
      <c r="H743" s="11"/>
      <c r="I743" s="1"/>
      <c r="J743" s="1"/>
      <c r="K743" s="1"/>
      <c r="L743" s="1"/>
      <c r="M743" s="64"/>
      <c r="N743" s="64"/>
      <c r="O743" s="64"/>
      <c r="P743" s="64"/>
      <c r="Q743" s="64"/>
      <c r="R743" s="64"/>
      <c r="S743" s="64"/>
      <c r="T743" s="64"/>
      <c r="U743" s="64"/>
      <c r="V743" s="64"/>
      <c r="W743" s="64"/>
      <c r="X743" s="64"/>
      <c r="Y743" s="64"/>
      <c r="Z743" s="64"/>
      <c r="AA743" s="64"/>
      <c r="AB743" s="64"/>
      <c r="AC743" s="64"/>
      <c r="AD743" s="64"/>
      <c r="AE743" s="64"/>
      <c r="AF743" s="64"/>
      <c r="AG743" s="64"/>
      <c r="AH743" s="64"/>
      <c r="AI743" s="64"/>
      <c r="AJ743" s="64"/>
      <c r="AK743" s="64"/>
      <c r="AL743" s="64"/>
      <c r="AM743" s="64"/>
      <c r="AN743" s="64"/>
      <c r="AO743" s="64"/>
      <c r="AP743" s="64"/>
      <c r="AQ743" s="64"/>
      <c r="AR743" s="64"/>
      <c r="AS743" s="64"/>
      <c r="AT743" s="64"/>
      <c r="AU743" s="64"/>
      <c r="AV743" s="64"/>
      <c r="AW743" s="64"/>
      <c r="AX743" s="64"/>
      <c r="AY743" s="64"/>
      <c r="AZ743" s="64"/>
      <c r="BA743" s="64"/>
      <c r="BB743" s="64"/>
      <c r="BF743" s="64"/>
      <c r="BG743" s="64"/>
      <c r="BH743" s="64"/>
      <c r="BI743" s="64"/>
      <c r="BJ743" s="64"/>
      <c r="BK743" s="64"/>
      <c r="BL743" s="64"/>
      <c r="BM743" s="68" t="s">
        <v>1071</v>
      </c>
      <c r="BO743" s="64"/>
      <c r="BP743" s="64"/>
    </row>
    <row r="744" spans="1:68" hidden="1">
      <c r="A744" s="13"/>
      <c r="B744" s="1"/>
      <c r="C744" s="1"/>
      <c r="D744" s="24"/>
      <c r="E744" s="11"/>
      <c r="F744" s="11"/>
      <c r="G744" s="15"/>
      <c r="H744" s="11"/>
      <c r="I744" s="1"/>
      <c r="J744" s="1"/>
      <c r="K744" s="1"/>
      <c r="L744" s="1"/>
      <c r="M744" s="64"/>
      <c r="N744" s="64"/>
      <c r="O744" s="64"/>
      <c r="P744" s="64"/>
      <c r="Q744" s="64"/>
      <c r="R744" s="64"/>
      <c r="S744" s="64"/>
      <c r="T744" s="64"/>
      <c r="U744" s="64"/>
      <c r="V744" s="64"/>
      <c r="W744" s="64"/>
      <c r="X744" s="64"/>
      <c r="Y744" s="64"/>
      <c r="Z744" s="64"/>
      <c r="AA744" s="64"/>
      <c r="AB744" s="64"/>
      <c r="AC744" s="64"/>
      <c r="AD744" s="64"/>
      <c r="AE744" s="64"/>
      <c r="AF744" s="64"/>
      <c r="AG744" s="64"/>
      <c r="AH744" s="64"/>
      <c r="AI744" s="64"/>
      <c r="AJ744" s="64"/>
      <c r="AK744" s="64"/>
      <c r="AL744" s="64"/>
      <c r="AM744" s="64"/>
      <c r="AN744" s="64"/>
      <c r="AO744" s="64"/>
      <c r="AP744" s="64"/>
      <c r="AQ744" s="64"/>
      <c r="AR744" s="64"/>
      <c r="AS744" s="64"/>
      <c r="AT744" s="64"/>
      <c r="AU744" s="64"/>
      <c r="AV744" s="64"/>
      <c r="AW744" s="64"/>
      <c r="AX744" s="64"/>
      <c r="AY744" s="64"/>
      <c r="AZ744" s="64"/>
      <c r="BA744" s="64"/>
      <c r="BB744" s="64"/>
      <c r="BF744" s="64"/>
      <c r="BG744" s="64"/>
      <c r="BH744" s="64"/>
      <c r="BI744" s="64"/>
      <c r="BJ744" s="64"/>
      <c r="BK744" s="64"/>
      <c r="BL744" s="64"/>
      <c r="BM744" s="68" t="s">
        <v>1072</v>
      </c>
      <c r="BO744" s="64"/>
      <c r="BP744" s="64"/>
    </row>
    <row r="745" spans="1:68" hidden="1">
      <c r="A745" s="13"/>
      <c r="B745" s="1"/>
      <c r="C745" s="1"/>
      <c r="D745" s="24"/>
      <c r="E745" s="11"/>
      <c r="F745" s="11"/>
      <c r="G745" s="15"/>
      <c r="H745" s="11"/>
      <c r="I745" s="1"/>
      <c r="J745" s="1"/>
      <c r="K745" s="1"/>
      <c r="L745" s="1"/>
      <c r="M745" s="64"/>
      <c r="N745" s="64"/>
      <c r="O745" s="64"/>
      <c r="P745" s="64"/>
      <c r="Q745" s="64"/>
      <c r="R745" s="64"/>
      <c r="S745" s="64"/>
      <c r="T745" s="64"/>
      <c r="U745" s="64"/>
      <c r="V745" s="64"/>
      <c r="W745" s="64"/>
      <c r="X745" s="64"/>
      <c r="Y745" s="64"/>
      <c r="Z745" s="64"/>
      <c r="AA745" s="64"/>
      <c r="AB745" s="64"/>
      <c r="AC745" s="64"/>
      <c r="AD745" s="64"/>
      <c r="AE745" s="64"/>
      <c r="AF745" s="64"/>
      <c r="AG745" s="64"/>
      <c r="AH745" s="64"/>
      <c r="AI745" s="64"/>
      <c r="AJ745" s="64"/>
      <c r="AK745" s="64"/>
      <c r="AL745" s="64"/>
      <c r="AM745" s="64"/>
      <c r="AN745" s="64"/>
      <c r="AO745" s="64"/>
      <c r="AP745" s="64"/>
      <c r="AQ745" s="64"/>
      <c r="AR745" s="64"/>
      <c r="AS745" s="64"/>
      <c r="AT745" s="64"/>
      <c r="AU745" s="64"/>
      <c r="AV745" s="64"/>
      <c r="AW745" s="64"/>
      <c r="AX745" s="64"/>
      <c r="AY745" s="64"/>
      <c r="AZ745" s="64"/>
      <c r="BA745" s="64"/>
      <c r="BB745" s="64"/>
      <c r="BF745" s="64"/>
      <c r="BG745" s="64"/>
      <c r="BH745" s="64"/>
      <c r="BI745" s="64"/>
      <c r="BJ745" s="64"/>
      <c r="BK745" s="64"/>
      <c r="BL745" s="64"/>
      <c r="BM745" s="68" t="s">
        <v>1073</v>
      </c>
      <c r="BO745" s="64"/>
      <c r="BP745" s="64"/>
    </row>
    <row r="746" spans="1:68" hidden="1">
      <c r="A746" s="13"/>
      <c r="B746" s="1"/>
      <c r="C746" s="1"/>
      <c r="D746" s="24"/>
      <c r="E746" s="11"/>
      <c r="F746" s="11"/>
      <c r="G746" s="15"/>
      <c r="H746" s="11"/>
      <c r="I746" s="1"/>
      <c r="J746" s="1"/>
      <c r="K746" s="1"/>
      <c r="L746" s="1"/>
      <c r="M746" s="64"/>
      <c r="N746" s="64"/>
      <c r="O746" s="64"/>
      <c r="P746" s="64"/>
      <c r="Q746" s="64"/>
      <c r="R746" s="64"/>
      <c r="S746" s="64"/>
      <c r="T746" s="64"/>
      <c r="U746" s="64"/>
      <c r="V746" s="64"/>
      <c r="W746" s="64"/>
      <c r="X746" s="64"/>
      <c r="Y746" s="64"/>
      <c r="Z746" s="64"/>
      <c r="AA746" s="64"/>
      <c r="AB746" s="64"/>
      <c r="AC746" s="64"/>
      <c r="AD746" s="64"/>
      <c r="AE746" s="64"/>
      <c r="AF746" s="64"/>
      <c r="AG746" s="64"/>
      <c r="AH746" s="64"/>
      <c r="AI746" s="64"/>
      <c r="AJ746" s="64"/>
      <c r="AK746" s="64"/>
      <c r="AL746" s="64"/>
      <c r="AM746" s="64"/>
      <c r="AN746" s="64"/>
      <c r="AO746" s="64"/>
      <c r="AP746" s="64"/>
      <c r="AQ746" s="64"/>
      <c r="AR746" s="64"/>
      <c r="AS746" s="64"/>
      <c r="AT746" s="64"/>
      <c r="AU746" s="64"/>
      <c r="AV746" s="64"/>
      <c r="AW746" s="64"/>
      <c r="AX746" s="64"/>
      <c r="AY746" s="64"/>
      <c r="AZ746" s="64"/>
      <c r="BA746" s="64"/>
      <c r="BB746" s="64"/>
      <c r="BF746" s="64"/>
      <c r="BG746" s="64"/>
      <c r="BH746" s="64"/>
      <c r="BI746" s="64"/>
      <c r="BJ746" s="64"/>
      <c r="BK746" s="64"/>
      <c r="BL746" s="64"/>
      <c r="BM746" s="68" t="s">
        <v>112</v>
      </c>
      <c r="BO746" s="64"/>
      <c r="BP746" s="64"/>
    </row>
    <row r="747" spans="1:68" hidden="1">
      <c r="A747" s="13"/>
      <c r="B747" s="1"/>
      <c r="C747" s="1"/>
      <c r="D747" s="24"/>
      <c r="E747" s="11"/>
      <c r="F747" s="11"/>
      <c r="G747" s="15"/>
      <c r="H747" s="11"/>
      <c r="I747" s="1"/>
      <c r="J747" s="1"/>
      <c r="K747" s="1"/>
      <c r="L747" s="1"/>
      <c r="M747" s="64"/>
      <c r="N747" s="64"/>
      <c r="O747" s="64"/>
      <c r="P747" s="64"/>
      <c r="Q747" s="64"/>
      <c r="R747" s="64"/>
      <c r="S747" s="64"/>
      <c r="T747" s="64"/>
      <c r="U747" s="64"/>
      <c r="V747" s="64"/>
      <c r="W747" s="64"/>
      <c r="X747" s="64"/>
      <c r="Y747" s="64"/>
      <c r="Z747" s="64"/>
      <c r="AA747" s="64"/>
      <c r="AB747" s="64"/>
      <c r="AC747" s="64"/>
      <c r="AD747" s="64"/>
      <c r="AE747" s="64"/>
      <c r="AF747" s="64"/>
      <c r="AG747" s="64"/>
      <c r="AH747" s="64"/>
      <c r="AI747" s="64"/>
      <c r="AJ747" s="64"/>
      <c r="AK747" s="64"/>
      <c r="AL747" s="64"/>
      <c r="AM747" s="64"/>
      <c r="AN747" s="64"/>
      <c r="AO747" s="64"/>
      <c r="AP747" s="64"/>
      <c r="AQ747" s="64"/>
      <c r="AR747" s="64"/>
      <c r="AS747" s="64"/>
      <c r="AT747" s="64"/>
      <c r="AU747" s="64"/>
      <c r="AV747" s="64"/>
      <c r="AW747" s="64"/>
      <c r="AX747" s="64"/>
      <c r="AY747" s="64"/>
      <c r="AZ747" s="64"/>
      <c r="BA747" s="64"/>
      <c r="BB747" s="64"/>
      <c r="BF747" s="64"/>
      <c r="BG747" s="64"/>
      <c r="BH747" s="64"/>
      <c r="BI747" s="64"/>
      <c r="BJ747" s="64"/>
      <c r="BK747" s="64"/>
      <c r="BL747" s="64"/>
      <c r="BM747" s="68" t="s">
        <v>1074</v>
      </c>
      <c r="BO747" s="64"/>
      <c r="BP747" s="64"/>
    </row>
    <row r="748" spans="1:68" hidden="1">
      <c r="A748" s="13"/>
      <c r="B748" s="1"/>
      <c r="C748" s="1"/>
      <c r="D748" s="24"/>
      <c r="E748" s="11"/>
      <c r="F748" s="11"/>
      <c r="G748" s="15"/>
      <c r="H748" s="11"/>
      <c r="I748" s="1"/>
      <c r="J748" s="1"/>
      <c r="K748" s="1"/>
      <c r="L748" s="1"/>
      <c r="M748" s="64"/>
      <c r="N748" s="64"/>
      <c r="O748" s="64"/>
      <c r="P748" s="64"/>
      <c r="Q748" s="64"/>
      <c r="R748" s="64"/>
      <c r="S748" s="64"/>
      <c r="T748" s="64"/>
      <c r="U748" s="64"/>
      <c r="V748" s="64"/>
      <c r="W748" s="64"/>
      <c r="X748" s="64"/>
      <c r="Y748" s="64"/>
      <c r="Z748" s="64"/>
      <c r="AA748" s="64"/>
      <c r="AB748" s="64"/>
      <c r="AC748" s="64"/>
      <c r="AD748" s="64"/>
      <c r="AE748" s="64"/>
      <c r="AF748" s="64"/>
      <c r="AG748" s="64"/>
      <c r="AH748" s="64"/>
      <c r="AI748" s="64"/>
      <c r="AJ748" s="64"/>
      <c r="AK748" s="64"/>
      <c r="AL748" s="64"/>
      <c r="AM748" s="64"/>
      <c r="AN748" s="64"/>
      <c r="AO748" s="64"/>
      <c r="AP748" s="64"/>
      <c r="AQ748" s="64"/>
      <c r="AR748" s="64"/>
      <c r="AS748" s="64"/>
      <c r="AT748" s="64"/>
      <c r="AU748" s="64"/>
      <c r="AV748" s="64"/>
      <c r="AW748" s="64"/>
      <c r="AX748" s="64"/>
      <c r="AY748" s="64"/>
      <c r="AZ748" s="64"/>
      <c r="BA748" s="64"/>
      <c r="BB748" s="64"/>
      <c r="BF748" s="64"/>
      <c r="BG748" s="64"/>
      <c r="BH748" s="64"/>
      <c r="BI748" s="64"/>
      <c r="BJ748" s="64"/>
      <c r="BK748" s="64"/>
      <c r="BL748" s="64"/>
      <c r="BM748" s="68" t="s">
        <v>1075</v>
      </c>
      <c r="BO748" s="64"/>
      <c r="BP748" s="64"/>
    </row>
    <row r="749" spans="1:68" hidden="1">
      <c r="A749" s="13"/>
      <c r="B749" s="1"/>
      <c r="C749" s="1"/>
      <c r="D749" s="24"/>
      <c r="E749" s="11"/>
      <c r="F749" s="11"/>
      <c r="G749" s="15"/>
      <c r="H749" s="11"/>
      <c r="I749" s="1"/>
      <c r="J749" s="1"/>
      <c r="K749" s="1"/>
      <c r="L749" s="1"/>
      <c r="M749" s="64"/>
      <c r="N749" s="64"/>
      <c r="O749" s="64"/>
      <c r="P749" s="64"/>
      <c r="Q749" s="64"/>
      <c r="R749" s="64"/>
      <c r="S749" s="64"/>
      <c r="T749" s="64"/>
      <c r="U749" s="64"/>
      <c r="V749" s="64"/>
      <c r="W749" s="64"/>
      <c r="X749" s="64"/>
      <c r="Y749" s="64"/>
      <c r="Z749" s="64"/>
      <c r="AA749" s="64"/>
      <c r="AB749" s="64"/>
      <c r="AC749" s="64"/>
      <c r="AD749" s="64"/>
      <c r="AE749" s="64"/>
      <c r="AF749" s="64"/>
      <c r="AG749" s="64"/>
      <c r="AH749" s="64"/>
      <c r="AI749" s="64"/>
      <c r="AJ749" s="64"/>
      <c r="AK749" s="64"/>
      <c r="AL749" s="64"/>
      <c r="AM749" s="64"/>
      <c r="AN749" s="64"/>
      <c r="AO749" s="64"/>
      <c r="AP749" s="64"/>
      <c r="AQ749" s="64"/>
      <c r="AR749" s="64"/>
      <c r="AS749" s="64"/>
      <c r="AT749" s="64"/>
      <c r="AU749" s="64"/>
      <c r="AV749" s="64"/>
      <c r="AW749" s="64"/>
      <c r="AX749" s="64"/>
      <c r="AY749" s="64"/>
      <c r="AZ749" s="64"/>
      <c r="BA749" s="64"/>
      <c r="BB749" s="64"/>
      <c r="BF749" s="64"/>
      <c r="BG749" s="64"/>
      <c r="BH749" s="64"/>
      <c r="BI749" s="64"/>
      <c r="BJ749" s="64"/>
      <c r="BK749" s="64"/>
      <c r="BL749" s="64"/>
      <c r="BM749" s="68" t="s">
        <v>1076</v>
      </c>
      <c r="BO749" s="64"/>
      <c r="BP749" s="64"/>
    </row>
    <row r="750" spans="1:68" hidden="1">
      <c r="A750" s="13"/>
      <c r="B750" s="1"/>
      <c r="C750" s="1"/>
      <c r="D750" s="24"/>
      <c r="E750" s="11"/>
      <c r="F750" s="11"/>
      <c r="G750" s="15"/>
      <c r="H750" s="11"/>
      <c r="I750" s="1"/>
      <c r="J750" s="1"/>
      <c r="K750" s="1"/>
      <c r="L750" s="1"/>
      <c r="M750" s="64"/>
      <c r="N750" s="64"/>
      <c r="O750" s="64"/>
      <c r="P750" s="64"/>
      <c r="Q750" s="64"/>
      <c r="R750" s="64"/>
      <c r="S750" s="64"/>
      <c r="T750" s="64"/>
      <c r="U750" s="64"/>
      <c r="V750" s="64"/>
      <c r="W750" s="64"/>
      <c r="X750" s="64"/>
      <c r="Y750" s="64"/>
      <c r="Z750" s="64"/>
      <c r="AA750" s="64"/>
      <c r="AB750" s="64"/>
      <c r="AC750" s="64"/>
      <c r="AD750" s="64"/>
      <c r="AE750" s="64"/>
      <c r="AF750" s="64"/>
      <c r="AG750" s="64"/>
      <c r="AH750" s="64"/>
      <c r="AI750" s="64"/>
      <c r="AJ750" s="64"/>
      <c r="AK750" s="64"/>
      <c r="AL750" s="64"/>
      <c r="AM750" s="64"/>
      <c r="AN750" s="64"/>
      <c r="AO750" s="64"/>
      <c r="AP750" s="64"/>
      <c r="AQ750" s="64"/>
      <c r="AR750" s="64"/>
      <c r="AS750" s="64"/>
      <c r="AT750" s="64"/>
      <c r="AU750" s="64"/>
      <c r="AV750" s="64"/>
      <c r="AW750" s="64"/>
      <c r="AX750" s="64"/>
      <c r="AY750" s="64"/>
      <c r="AZ750" s="64"/>
      <c r="BA750" s="64"/>
      <c r="BB750" s="64"/>
      <c r="BF750" s="64"/>
      <c r="BG750" s="64"/>
      <c r="BH750" s="64"/>
      <c r="BI750" s="64"/>
      <c r="BJ750" s="64"/>
      <c r="BK750" s="64"/>
      <c r="BL750" s="64"/>
      <c r="BM750" s="68" t="s">
        <v>1077</v>
      </c>
      <c r="BO750" s="64"/>
      <c r="BP750" s="64"/>
    </row>
    <row r="751" spans="1:68" hidden="1">
      <c r="A751" s="13"/>
      <c r="B751" s="1"/>
      <c r="C751" s="1"/>
      <c r="D751" s="24"/>
      <c r="E751" s="11"/>
      <c r="F751" s="11"/>
      <c r="G751" s="15"/>
      <c r="H751" s="11"/>
      <c r="I751" s="1"/>
      <c r="J751" s="1"/>
      <c r="K751" s="1"/>
      <c r="L751" s="1"/>
      <c r="M751" s="64"/>
      <c r="N751" s="64"/>
      <c r="O751" s="64"/>
      <c r="P751" s="64"/>
      <c r="Q751" s="64"/>
      <c r="R751" s="64"/>
      <c r="S751" s="64"/>
      <c r="T751" s="64"/>
      <c r="U751" s="64"/>
      <c r="V751" s="64"/>
      <c r="W751" s="64"/>
      <c r="X751" s="64"/>
      <c r="Y751" s="64"/>
      <c r="Z751" s="64"/>
      <c r="AA751" s="64"/>
      <c r="AB751" s="64"/>
      <c r="AC751" s="64"/>
      <c r="AD751" s="64"/>
      <c r="AE751" s="64"/>
      <c r="AF751" s="64"/>
      <c r="AG751" s="64"/>
      <c r="AH751" s="64"/>
      <c r="AI751" s="64"/>
      <c r="AJ751" s="64"/>
      <c r="AK751" s="64"/>
      <c r="AL751" s="64"/>
      <c r="AM751" s="64"/>
      <c r="AN751" s="64"/>
      <c r="AO751" s="64"/>
      <c r="AP751" s="64"/>
      <c r="AQ751" s="64"/>
      <c r="AR751" s="64"/>
      <c r="AS751" s="64"/>
      <c r="AT751" s="64"/>
      <c r="AU751" s="64"/>
      <c r="AV751" s="64"/>
      <c r="AW751" s="64"/>
      <c r="AX751" s="64"/>
      <c r="AY751" s="64"/>
      <c r="AZ751" s="64"/>
      <c r="BA751" s="64"/>
      <c r="BB751" s="64"/>
      <c r="BF751" s="64"/>
      <c r="BG751" s="64"/>
      <c r="BH751" s="64"/>
      <c r="BI751" s="64"/>
      <c r="BJ751" s="64"/>
      <c r="BK751" s="64"/>
      <c r="BL751" s="64"/>
      <c r="BM751" s="68" t="s">
        <v>1078</v>
      </c>
      <c r="BO751" s="64"/>
      <c r="BP751" s="64"/>
    </row>
    <row r="752" spans="1:68" hidden="1">
      <c r="A752" s="13"/>
      <c r="B752" s="1"/>
      <c r="C752" s="1"/>
      <c r="D752" s="24"/>
      <c r="E752" s="11"/>
      <c r="F752" s="11"/>
      <c r="G752" s="15"/>
      <c r="H752" s="11"/>
      <c r="I752" s="1"/>
      <c r="J752" s="1"/>
      <c r="K752" s="1"/>
      <c r="L752" s="1"/>
      <c r="M752" s="64"/>
      <c r="N752" s="64"/>
      <c r="O752" s="64"/>
      <c r="P752" s="64"/>
      <c r="Q752" s="64"/>
      <c r="R752" s="64"/>
      <c r="S752" s="64"/>
      <c r="T752" s="64"/>
      <c r="U752" s="64"/>
      <c r="V752" s="64"/>
      <c r="W752" s="64"/>
      <c r="X752" s="64"/>
      <c r="Y752" s="64"/>
      <c r="Z752" s="64"/>
      <c r="AA752" s="64"/>
      <c r="AB752" s="64"/>
      <c r="AC752" s="64"/>
      <c r="AD752" s="64"/>
      <c r="AE752" s="64"/>
      <c r="AF752" s="64"/>
      <c r="AG752" s="64"/>
      <c r="AH752" s="64"/>
      <c r="AI752" s="64"/>
      <c r="AJ752" s="64"/>
      <c r="AK752" s="64"/>
      <c r="AL752" s="64"/>
      <c r="AM752" s="64"/>
      <c r="AN752" s="64"/>
      <c r="AO752" s="64"/>
      <c r="AP752" s="64"/>
      <c r="AQ752" s="64"/>
      <c r="AR752" s="64"/>
      <c r="AS752" s="64"/>
      <c r="AT752" s="64"/>
      <c r="AU752" s="64"/>
      <c r="AV752" s="64"/>
      <c r="AW752" s="64"/>
      <c r="AX752" s="64"/>
      <c r="AY752" s="64"/>
      <c r="AZ752" s="64"/>
      <c r="BA752" s="64"/>
      <c r="BB752" s="64"/>
      <c r="BF752" s="64"/>
      <c r="BG752" s="64"/>
      <c r="BH752" s="64"/>
      <c r="BI752" s="64"/>
      <c r="BJ752" s="64"/>
      <c r="BK752" s="64"/>
      <c r="BL752" s="64"/>
      <c r="BM752" s="68" t="s">
        <v>1079</v>
      </c>
      <c r="BO752" s="64"/>
      <c r="BP752" s="64"/>
    </row>
    <row r="753" spans="1:68" hidden="1">
      <c r="A753" s="13"/>
      <c r="B753" s="1"/>
      <c r="C753" s="1"/>
      <c r="D753" s="24"/>
      <c r="E753" s="11"/>
      <c r="F753" s="11"/>
      <c r="G753" s="15"/>
      <c r="H753" s="11"/>
      <c r="I753" s="1"/>
      <c r="J753" s="1"/>
      <c r="K753" s="1"/>
      <c r="L753" s="1"/>
      <c r="M753" s="64"/>
      <c r="N753" s="64"/>
      <c r="O753" s="64"/>
      <c r="P753" s="64"/>
      <c r="Q753" s="64"/>
      <c r="R753" s="64"/>
      <c r="S753" s="64"/>
      <c r="T753" s="64"/>
      <c r="U753" s="64"/>
      <c r="V753" s="64"/>
      <c r="W753" s="64"/>
      <c r="X753" s="64"/>
      <c r="Y753" s="64"/>
      <c r="Z753" s="64"/>
      <c r="AA753" s="64"/>
      <c r="AB753" s="64"/>
      <c r="AC753" s="64"/>
      <c r="AD753" s="64"/>
      <c r="AE753" s="64"/>
      <c r="AF753" s="64"/>
      <c r="AG753" s="64"/>
      <c r="AH753" s="64"/>
      <c r="AI753" s="64"/>
      <c r="AJ753" s="64"/>
      <c r="AK753" s="64"/>
      <c r="AL753" s="64"/>
      <c r="AM753" s="64"/>
      <c r="AN753" s="64"/>
      <c r="AO753" s="64"/>
      <c r="AP753" s="64"/>
      <c r="AQ753" s="64"/>
      <c r="AR753" s="64"/>
      <c r="AS753" s="64"/>
      <c r="AT753" s="64"/>
      <c r="AU753" s="64"/>
      <c r="AV753" s="64"/>
      <c r="AW753" s="64"/>
      <c r="AX753" s="64"/>
      <c r="AY753" s="64"/>
      <c r="AZ753" s="64"/>
      <c r="BA753" s="64"/>
      <c r="BB753" s="64"/>
      <c r="BF753" s="64"/>
      <c r="BG753" s="64"/>
      <c r="BH753" s="64"/>
      <c r="BI753" s="64"/>
      <c r="BJ753" s="64"/>
      <c r="BK753" s="64"/>
      <c r="BL753" s="64"/>
      <c r="BM753" s="68" t="s">
        <v>1080</v>
      </c>
      <c r="BO753" s="64"/>
      <c r="BP753" s="64"/>
    </row>
    <row r="754" spans="1:68" hidden="1">
      <c r="A754" s="13"/>
      <c r="B754" s="1"/>
      <c r="C754" s="1"/>
      <c r="D754" s="24"/>
      <c r="E754" s="11"/>
      <c r="F754" s="11"/>
      <c r="G754" s="15"/>
      <c r="H754" s="11"/>
      <c r="I754" s="1"/>
      <c r="J754" s="1"/>
      <c r="K754" s="1"/>
      <c r="L754" s="1"/>
      <c r="M754" s="64"/>
      <c r="N754" s="64"/>
      <c r="O754" s="64"/>
      <c r="P754" s="64"/>
      <c r="Q754" s="64"/>
      <c r="R754" s="64"/>
      <c r="S754" s="64"/>
      <c r="T754" s="64"/>
      <c r="U754" s="64"/>
      <c r="V754" s="64"/>
      <c r="W754" s="64"/>
      <c r="X754" s="64"/>
      <c r="Y754" s="64"/>
      <c r="Z754" s="64"/>
      <c r="AA754" s="64"/>
      <c r="AB754" s="64"/>
      <c r="AC754" s="64"/>
      <c r="AD754" s="64"/>
      <c r="AE754" s="64"/>
      <c r="AF754" s="64"/>
      <c r="AG754" s="64"/>
      <c r="AH754" s="64"/>
      <c r="AI754" s="64"/>
      <c r="AJ754" s="64"/>
      <c r="AK754" s="64"/>
      <c r="AL754" s="64"/>
      <c r="AM754" s="64"/>
      <c r="AN754" s="64"/>
      <c r="AO754" s="64"/>
      <c r="AP754" s="64"/>
      <c r="AQ754" s="64"/>
      <c r="AR754" s="64"/>
      <c r="AS754" s="64"/>
      <c r="AT754" s="64"/>
      <c r="AU754" s="64"/>
      <c r="AV754" s="64"/>
      <c r="AW754" s="64"/>
      <c r="AX754" s="64"/>
      <c r="AY754" s="64"/>
      <c r="AZ754" s="64"/>
      <c r="BA754" s="64"/>
      <c r="BB754" s="64"/>
      <c r="BF754" s="64"/>
      <c r="BG754" s="64"/>
      <c r="BH754" s="64"/>
      <c r="BI754" s="64"/>
      <c r="BJ754" s="64"/>
      <c r="BK754" s="64"/>
      <c r="BL754" s="64"/>
      <c r="BM754" s="68" t="s">
        <v>1081</v>
      </c>
      <c r="BO754" s="64"/>
      <c r="BP754" s="64"/>
    </row>
    <row r="755" spans="1:68" hidden="1">
      <c r="A755" s="13"/>
      <c r="B755" s="1"/>
      <c r="C755" s="1"/>
      <c r="D755" s="24"/>
      <c r="E755" s="11"/>
      <c r="F755" s="11"/>
      <c r="G755" s="15"/>
      <c r="H755" s="11"/>
      <c r="I755" s="1"/>
      <c r="J755" s="1"/>
      <c r="K755" s="1"/>
      <c r="L755" s="1"/>
      <c r="M755" s="64"/>
      <c r="N755" s="64"/>
      <c r="O755" s="64"/>
      <c r="P755" s="64"/>
      <c r="Q755" s="64"/>
      <c r="R755" s="64"/>
      <c r="S755" s="64"/>
      <c r="T755" s="64"/>
      <c r="U755" s="64"/>
      <c r="V755" s="64"/>
      <c r="W755" s="64"/>
      <c r="X755" s="64"/>
      <c r="Y755" s="64"/>
      <c r="Z755" s="64"/>
      <c r="AA755" s="64"/>
      <c r="AB755" s="64"/>
      <c r="AC755" s="64"/>
      <c r="AD755" s="64"/>
      <c r="AE755" s="64"/>
      <c r="AF755" s="64"/>
      <c r="AG755" s="64"/>
      <c r="AH755" s="64"/>
      <c r="AI755" s="64"/>
      <c r="AJ755" s="64"/>
      <c r="AK755" s="64"/>
      <c r="AL755" s="64"/>
      <c r="AM755" s="64"/>
      <c r="AN755" s="64"/>
      <c r="AO755" s="64"/>
      <c r="AP755" s="64"/>
      <c r="AQ755" s="64"/>
      <c r="AR755" s="64"/>
      <c r="AS755" s="64"/>
      <c r="AT755" s="64"/>
      <c r="AU755" s="64"/>
      <c r="AV755" s="64"/>
      <c r="AW755" s="64"/>
      <c r="AX755" s="64"/>
      <c r="AY755" s="64"/>
      <c r="AZ755" s="64"/>
      <c r="BA755" s="64"/>
      <c r="BB755" s="64"/>
      <c r="BF755" s="64"/>
      <c r="BG755" s="64"/>
      <c r="BH755" s="64"/>
      <c r="BI755" s="64"/>
      <c r="BJ755" s="64"/>
      <c r="BK755" s="64"/>
      <c r="BL755" s="64"/>
      <c r="BM755" s="68" t="s">
        <v>1082</v>
      </c>
      <c r="BO755" s="64"/>
      <c r="BP755" s="64"/>
    </row>
    <row r="756" spans="1:68" hidden="1">
      <c r="A756" s="13"/>
      <c r="B756" s="1"/>
      <c r="C756" s="1"/>
      <c r="D756" s="24"/>
      <c r="E756" s="11"/>
      <c r="F756" s="11"/>
      <c r="G756" s="15"/>
      <c r="H756" s="11"/>
      <c r="I756" s="1"/>
      <c r="J756" s="1"/>
      <c r="K756" s="1"/>
      <c r="L756" s="1"/>
      <c r="M756" s="64"/>
      <c r="N756" s="64"/>
      <c r="O756" s="64"/>
      <c r="P756" s="64"/>
      <c r="Q756" s="64"/>
      <c r="R756" s="64"/>
      <c r="S756" s="64"/>
      <c r="T756" s="64"/>
      <c r="U756" s="64"/>
      <c r="V756" s="64"/>
      <c r="W756" s="64"/>
      <c r="X756" s="64"/>
      <c r="Y756" s="64"/>
      <c r="Z756" s="64"/>
      <c r="AA756" s="64"/>
      <c r="AB756" s="64"/>
      <c r="AC756" s="64"/>
      <c r="AD756" s="64"/>
      <c r="AE756" s="64"/>
      <c r="AF756" s="64"/>
      <c r="AG756" s="64"/>
      <c r="AH756" s="64"/>
      <c r="AI756" s="64"/>
      <c r="AJ756" s="64"/>
      <c r="AK756" s="64"/>
      <c r="AL756" s="64"/>
      <c r="AM756" s="64"/>
      <c r="AN756" s="64"/>
      <c r="AO756" s="64"/>
      <c r="AP756" s="64"/>
      <c r="AQ756" s="64"/>
      <c r="AR756" s="64"/>
      <c r="AS756" s="64"/>
      <c r="AT756" s="64"/>
      <c r="AU756" s="64"/>
      <c r="AV756" s="64"/>
      <c r="AW756" s="64"/>
      <c r="AX756" s="64"/>
      <c r="AY756" s="64"/>
      <c r="AZ756" s="64"/>
      <c r="BA756" s="64"/>
      <c r="BB756" s="64"/>
      <c r="BF756" s="64"/>
      <c r="BG756" s="64"/>
      <c r="BH756" s="64"/>
      <c r="BI756" s="64"/>
      <c r="BJ756" s="64"/>
      <c r="BK756" s="64"/>
      <c r="BL756" s="64"/>
      <c r="BM756" s="68" t="s">
        <v>1083</v>
      </c>
      <c r="BO756" s="64"/>
      <c r="BP756" s="64"/>
    </row>
    <row r="757" spans="1:68" hidden="1">
      <c r="A757" s="13"/>
      <c r="B757" s="1"/>
      <c r="C757" s="1"/>
      <c r="D757" s="24"/>
      <c r="E757" s="11"/>
      <c r="F757" s="11"/>
      <c r="G757" s="15"/>
      <c r="H757" s="11"/>
      <c r="I757" s="1"/>
      <c r="J757" s="1"/>
      <c r="K757" s="1"/>
      <c r="L757" s="1"/>
      <c r="M757" s="64"/>
      <c r="N757" s="64"/>
      <c r="O757" s="64"/>
      <c r="P757" s="64"/>
      <c r="Q757" s="64"/>
      <c r="R757" s="64"/>
      <c r="S757" s="64"/>
      <c r="T757" s="64"/>
      <c r="U757" s="64"/>
      <c r="V757" s="64"/>
      <c r="W757" s="64"/>
      <c r="X757" s="64"/>
      <c r="Y757" s="64"/>
      <c r="Z757" s="64"/>
      <c r="AA757" s="64"/>
      <c r="AB757" s="64"/>
      <c r="AC757" s="64"/>
      <c r="AD757" s="64"/>
      <c r="AE757" s="64"/>
      <c r="AF757" s="64"/>
      <c r="AG757" s="64"/>
      <c r="AH757" s="64"/>
      <c r="AI757" s="64"/>
      <c r="AJ757" s="64"/>
      <c r="AK757" s="64"/>
      <c r="AL757" s="64"/>
      <c r="AM757" s="64"/>
      <c r="AN757" s="64"/>
      <c r="AO757" s="64"/>
      <c r="AP757" s="64"/>
      <c r="AQ757" s="64"/>
      <c r="AR757" s="64"/>
      <c r="AS757" s="64"/>
      <c r="AT757" s="64"/>
      <c r="AU757" s="64"/>
      <c r="AV757" s="64"/>
      <c r="AW757" s="64"/>
      <c r="AX757" s="64"/>
      <c r="AY757" s="64"/>
      <c r="AZ757" s="64"/>
      <c r="BA757" s="64"/>
      <c r="BB757" s="64"/>
      <c r="BF757" s="64"/>
      <c r="BG757" s="64"/>
      <c r="BH757" s="64"/>
      <c r="BI757" s="64"/>
      <c r="BJ757" s="64"/>
      <c r="BK757" s="64"/>
      <c r="BL757" s="64"/>
      <c r="BM757" s="68" t="s">
        <v>1084</v>
      </c>
      <c r="BO757" s="64"/>
      <c r="BP757" s="64"/>
    </row>
    <row r="758" spans="1:68" hidden="1">
      <c r="A758" s="13"/>
      <c r="B758" s="1"/>
      <c r="C758" s="1"/>
      <c r="D758" s="24"/>
      <c r="E758" s="11"/>
      <c r="F758" s="11"/>
      <c r="G758" s="15"/>
      <c r="H758" s="11"/>
      <c r="I758" s="1"/>
      <c r="J758" s="1"/>
      <c r="K758" s="1"/>
      <c r="L758" s="1"/>
      <c r="M758" s="64"/>
      <c r="N758" s="64"/>
      <c r="O758" s="64"/>
      <c r="P758" s="64"/>
      <c r="Q758" s="64"/>
      <c r="R758" s="64"/>
      <c r="S758" s="64"/>
      <c r="T758" s="64"/>
      <c r="U758" s="64"/>
      <c r="V758" s="64"/>
      <c r="W758" s="64"/>
      <c r="X758" s="64"/>
      <c r="Y758" s="64"/>
      <c r="Z758" s="64"/>
      <c r="AA758" s="64"/>
      <c r="AB758" s="64"/>
      <c r="AC758" s="64"/>
      <c r="AD758" s="64"/>
      <c r="AE758" s="64"/>
      <c r="AF758" s="64"/>
      <c r="AG758" s="64"/>
      <c r="AH758" s="64"/>
      <c r="AI758" s="64"/>
      <c r="AJ758" s="64"/>
      <c r="AK758" s="64"/>
      <c r="AL758" s="64"/>
      <c r="AM758" s="64"/>
      <c r="AN758" s="64"/>
      <c r="AO758" s="64"/>
      <c r="AP758" s="64"/>
      <c r="AQ758" s="64"/>
      <c r="AR758" s="64"/>
      <c r="AS758" s="64"/>
      <c r="AT758" s="64"/>
      <c r="AU758" s="64"/>
      <c r="AV758" s="64"/>
      <c r="AW758" s="64"/>
      <c r="AX758" s="64"/>
      <c r="AY758" s="64"/>
      <c r="AZ758" s="64"/>
      <c r="BA758" s="64"/>
      <c r="BB758" s="64"/>
      <c r="BF758" s="64"/>
      <c r="BG758" s="64"/>
      <c r="BH758" s="64"/>
      <c r="BI758" s="64"/>
      <c r="BJ758" s="64"/>
      <c r="BK758" s="64"/>
      <c r="BL758" s="64"/>
      <c r="BM758" s="68" t="s">
        <v>1085</v>
      </c>
      <c r="BO758" s="64"/>
      <c r="BP758" s="64"/>
    </row>
    <row r="759" spans="1:68" hidden="1">
      <c r="A759" s="13"/>
      <c r="B759" s="1"/>
      <c r="C759" s="1"/>
      <c r="D759" s="24"/>
      <c r="E759" s="11"/>
      <c r="F759" s="11"/>
      <c r="G759" s="15"/>
      <c r="H759" s="11"/>
      <c r="I759" s="1"/>
      <c r="J759" s="1"/>
      <c r="K759" s="1"/>
      <c r="L759" s="1"/>
      <c r="M759" s="64"/>
      <c r="N759" s="64"/>
      <c r="O759" s="64"/>
      <c r="P759" s="64"/>
      <c r="Q759" s="64"/>
      <c r="R759" s="64"/>
      <c r="S759" s="64"/>
      <c r="T759" s="64"/>
      <c r="U759" s="64"/>
      <c r="V759" s="64"/>
      <c r="W759" s="64"/>
      <c r="X759" s="64"/>
      <c r="Y759" s="64"/>
      <c r="Z759" s="64"/>
      <c r="AA759" s="64"/>
      <c r="AB759" s="64"/>
      <c r="AC759" s="64"/>
      <c r="AD759" s="64"/>
      <c r="AE759" s="64"/>
      <c r="AF759" s="64"/>
      <c r="AG759" s="64"/>
      <c r="AH759" s="64"/>
      <c r="AI759" s="64"/>
      <c r="AJ759" s="64"/>
      <c r="AK759" s="64"/>
      <c r="AL759" s="64"/>
      <c r="AM759" s="64"/>
      <c r="AN759" s="64"/>
      <c r="AO759" s="64"/>
      <c r="AP759" s="64"/>
      <c r="AQ759" s="64"/>
      <c r="AR759" s="64"/>
      <c r="AS759" s="64"/>
      <c r="AT759" s="64"/>
      <c r="AU759" s="64"/>
      <c r="AV759" s="64"/>
      <c r="AW759" s="64"/>
      <c r="AX759" s="64"/>
      <c r="AY759" s="64"/>
      <c r="AZ759" s="64"/>
      <c r="BA759" s="64"/>
      <c r="BB759" s="64"/>
      <c r="BF759" s="64"/>
      <c r="BG759" s="64"/>
      <c r="BH759" s="64"/>
      <c r="BI759" s="64"/>
      <c r="BJ759" s="64"/>
      <c r="BK759" s="64"/>
      <c r="BL759" s="64"/>
      <c r="BM759" s="68" t="s">
        <v>1086</v>
      </c>
      <c r="BO759" s="64"/>
      <c r="BP759" s="64"/>
    </row>
    <row r="760" spans="1:68" hidden="1">
      <c r="A760" s="13"/>
      <c r="B760" s="1"/>
      <c r="C760" s="1"/>
      <c r="D760" s="24"/>
      <c r="E760" s="11"/>
      <c r="F760" s="11"/>
      <c r="G760" s="15"/>
      <c r="H760" s="11"/>
      <c r="I760" s="1"/>
      <c r="J760" s="1"/>
      <c r="K760" s="1"/>
      <c r="L760" s="1"/>
      <c r="M760" s="64"/>
      <c r="N760" s="64"/>
      <c r="O760" s="64"/>
      <c r="P760" s="64"/>
      <c r="Q760" s="64"/>
      <c r="R760" s="64"/>
      <c r="S760" s="64"/>
      <c r="T760" s="64"/>
      <c r="U760" s="64"/>
      <c r="V760" s="64"/>
      <c r="W760" s="64"/>
      <c r="X760" s="64"/>
      <c r="Y760" s="64"/>
      <c r="Z760" s="64"/>
      <c r="AA760" s="64"/>
      <c r="AB760" s="64"/>
      <c r="AC760" s="64"/>
      <c r="AD760" s="64"/>
      <c r="AE760" s="64"/>
      <c r="AF760" s="64"/>
      <c r="AG760" s="64"/>
      <c r="AH760" s="64"/>
      <c r="AI760" s="64"/>
      <c r="AJ760" s="64"/>
      <c r="AK760" s="64"/>
      <c r="AL760" s="64"/>
      <c r="AM760" s="64"/>
      <c r="AN760" s="64"/>
      <c r="AO760" s="64"/>
      <c r="AP760" s="64"/>
      <c r="AQ760" s="64"/>
      <c r="AR760" s="64"/>
      <c r="AS760" s="64"/>
      <c r="AT760" s="64"/>
      <c r="AU760" s="64"/>
      <c r="AV760" s="64"/>
      <c r="AW760" s="64"/>
      <c r="AX760" s="64"/>
      <c r="AY760" s="64"/>
      <c r="AZ760" s="64"/>
      <c r="BA760" s="64"/>
      <c r="BB760" s="64"/>
      <c r="BF760" s="64"/>
      <c r="BG760" s="64"/>
      <c r="BH760" s="64"/>
      <c r="BI760" s="64"/>
      <c r="BJ760" s="64"/>
      <c r="BK760" s="64"/>
      <c r="BL760" s="64"/>
      <c r="BM760" s="68" t="s">
        <v>1087</v>
      </c>
      <c r="BO760" s="64"/>
      <c r="BP760" s="64"/>
    </row>
    <row r="761" spans="1:68" hidden="1">
      <c r="A761" s="13"/>
      <c r="B761" s="1"/>
      <c r="C761" s="1"/>
      <c r="D761" s="24"/>
      <c r="E761" s="11"/>
      <c r="F761" s="11"/>
      <c r="G761" s="15"/>
      <c r="H761" s="11"/>
      <c r="I761" s="1"/>
      <c r="J761" s="1"/>
      <c r="K761" s="1"/>
      <c r="L761" s="1"/>
      <c r="M761" s="64"/>
      <c r="N761" s="64"/>
      <c r="O761" s="64"/>
      <c r="P761" s="64"/>
      <c r="Q761" s="64"/>
      <c r="R761" s="64"/>
      <c r="S761" s="64"/>
      <c r="T761" s="64"/>
      <c r="U761" s="64"/>
      <c r="V761" s="64"/>
      <c r="W761" s="64"/>
      <c r="X761" s="64"/>
      <c r="Y761" s="64"/>
      <c r="Z761" s="64"/>
      <c r="AA761" s="64"/>
      <c r="AB761" s="64"/>
      <c r="AC761" s="64"/>
      <c r="AD761" s="64"/>
      <c r="AE761" s="64"/>
      <c r="AF761" s="64"/>
      <c r="AG761" s="64"/>
      <c r="AH761" s="64"/>
      <c r="AI761" s="64"/>
      <c r="AJ761" s="64"/>
      <c r="AK761" s="64"/>
      <c r="AL761" s="64"/>
      <c r="AM761" s="64"/>
      <c r="AN761" s="64"/>
      <c r="AO761" s="64"/>
      <c r="AP761" s="64"/>
      <c r="AQ761" s="64"/>
      <c r="AR761" s="64"/>
      <c r="AS761" s="64"/>
      <c r="AT761" s="64"/>
      <c r="AU761" s="64"/>
      <c r="AV761" s="64"/>
      <c r="AW761" s="64"/>
      <c r="AX761" s="64"/>
      <c r="AY761" s="64"/>
      <c r="AZ761" s="64"/>
      <c r="BA761" s="64"/>
      <c r="BB761" s="64"/>
      <c r="BF761" s="64"/>
      <c r="BG761" s="64"/>
      <c r="BH761" s="64"/>
      <c r="BI761" s="64"/>
      <c r="BJ761" s="64"/>
      <c r="BK761" s="64"/>
      <c r="BL761" s="64"/>
      <c r="BM761" s="68" t="s">
        <v>1088</v>
      </c>
      <c r="BO761" s="64"/>
      <c r="BP761" s="64"/>
    </row>
    <row r="762" spans="1:68" hidden="1">
      <c r="A762" s="13"/>
      <c r="B762" s="1"/>
      <c r="C762" s="1"/>
      <c r="D762" s="24"/>
      <c r="E762" s="11"/>
      <c r="F762" s="11"/>
      <c r="G762" s="15"/>
      <c r="H762" s="11"/>
      <c r="I762" s="1"/>
      <c r="J762" s="1"/>
      <c r="K762" s="1"/>
      <c r="L762" s="1"/>
      <c r="M762" s="64"/>
      <c r="N762" s="64"/>
      <c r="O762" s="64"/>
      <c r="P762" s="64"/>
      <c r="Q762" s="64"/>
      <c r="R762" s="64"/>
      <c r="S762" s="64"/>
      <c r="T762" s="64"/>
      <c r="U762" s="64"/>
      <c r="V762" s="64"/>
      <c r="W762" s="64"/>
      <c r="X762" s="64"/>
      <c r="Y762" s="64"/>
      <c r="Z762" s="64"/>
      <c r="AA762" s="64"/>
      <c r="AB762" s="64"/>
      <c r="AC762" s="64"/>
      <c r="AD762" s="64"/>
      <c r="AE762" s="64"/>
      <c r="AF762" s="64"/>
      <c r="AG762" s="64"/>
      <c r="AH762" s="64"/>
      <c r="AI762" s="64"/>
      <c r="AJ762" s="64"/>
      <c r="AK762" s="64"/>
      <c r="AL762" s="64"/>
      <c r="AM762" s="64"/>
      <c r="AN762" s="64"/>
      <c r="AO762" s="64"/>
      <c r="AP762" s="64"/>
      <c r="AQ762" s="64"/>
      <c r="AR762" s="64"/>
      <c r="AS762" s="64"/>
      <c r="AT762" s="64"/>
      <c r="AU762" s="64"/>
      <c r="AV762" s="64"/>
      <c r="AW762" s="64"/>
      <c r="AX762" s="64"/>
      <c r="AY762" s="64"/>
      <c r="AZ762" s="64"/>
      <c r="BA762" s="64"/>
      <c r="BB762" s="64"/>
      <c r="BF762" s="64"/>
      <c r="BG762" s="64"/>
      <c r="BH762" s="64"/>
      <c r="BI762" s="64"/>
      <c r="BJ762" s="64"/>
      <c r="BK762" s="64"/>
      <c r="BL762" s="64"/>
      <c r="BM762" s="68" t="s">
        <v>1089</v>
      </c>
      <c r="BO762" s="64"/>
      <c r="BP762" s="64"/>
    </row>
    <row r="763" spans="1:68" hidden="1">
      <c r="A763" s="13"/>
      <c r="B763" s="1"/>
      <c r="C763" s="1"/>
      <c r="D763" s="24"/>
      <c r="E763" s="11"/>
      <c r="F763" s="11"/>
      <c r="G763" s="15"/>
      <c r="H763" s="11"/>
      <c r="I763" s="1"/>
      <c r="J763" s="1"/>
      <c r="K763" s="1"/>
      <c r="L763" s="1"/>
      <c r="M763" s="64"/>
      <c r="N763" s="64"/>
      <c r="O763" s="64"/>
      <c r="P763" s="64"/>
      <c r="Q763" s="64"/>
      <c r="R763" s="64"/>
      <c r="S763" s="64"/>
      <c r="T763" s="64"/>
      <c r="U763" s="64"/>
      <c r="V763" s="64"/>
      <c r="W763" s="64"/>
      <c r="X763" s="64"/>
      <c r="Y763" s="64"/>
      <c r="Z763" s="64"/>
      <c r="AA763" s="64"/>
      <c r="AB763" s="64"/>
      <c r="AC763" s="64"/>
      <c r="AD763" s="64"/>
      <c r="AE763" s="64"/>
      <c r="AF763" s="64"/>
      <c r="AG763" s="64"/>
      <c r="AH763" s="64"/>
      <c r="AI763" s="64"/>
      <c r="AJ763" s="64"/>
      <c r="AK763" s="64"/>
      <c r="AL763" s="64"/>
      <c r="AM763" s="64"/>
      <c r="AN763" s="64"/>
      <c r="AO763" s="64"/>
      <c r="AP763" s="64"/>
      <c r="AQ763" s="64"/>
      <c r="AR763" s="64"/>
      <c r="AS763" s="64"/>
      <c r="AT763" s="64"/>
      <c r="AU763" s="64"/>
      <c r="AV763" s="64"/>
      <c r="AW763" s="64"/>
      <c r="AX763" s="64"/>
      <c r="AY763" s="64"/>
      <c r="AZ763" s="64"/>
      <c r="BA763" s="64"/>
      <c r="BB763" s="64"/>
      <c r="BF763" s="64"/>
      <c r="BG763" s="64"/>
      <c r="BH763" s="64"/>
      <c r="BI763" s="64"/>
      <c r="BJ763" s="64"/>
      <c r="BK763" s="64"/>
      <c r="BL763" s="64"/>
      <c r="BM763" s="68" t="s">
        <v>1090</v>
      </c>
      <c r="BO763" s="64"/>
      <c r="BP763" s="64"/>
    </row>
    <row r="764" spans="1:68" hidden="1">
      <c r="A764" s="13"/>
      <c r="B764" s="1"/>
      <c r="C764" s="1"/>
      <c r="D764" s="24"/>
      <c r="E764" s="11"/>
      <c r="F764" s="11"/>
      <c r="G764" s="15"/>
      <c r="H764" s="11"/>
      <c r="I764" s="1"/>
      <c r="J764" s="1"/>
      <c r="K764" s="1"/>
      <c r="L764" s="1"/>
      <c r="M764" s="64"/>
      <c r="N764" s="64"/>
      <c r="O764" s="64"/>
      <c r="P764" s="64"/>
      <c r="Q764" s="64"/>
      <c r="R764" s="64"/>
      <c r="S764" s="64"/>
      <c r="T764" s="64"/>
      <c r="U764" s="64"/>
      <c r="V764" s="64"/>
      <c r="W764" s="64"/>
      <c r="X764" s="64"/>
      <c r="Y764" s="64"/>
      <c r="Z764" s="64"/>
      <c r="AA764" s="64"/>
      <c r="AB764" s="64"/>
      <c r="AC764" s="64"/>
      <c r="AD764" s="64"/>
      <c r="AE764" s="64"/>
      <c r="AF764" s="64"/>
      <c r="AG764" s="64"/>
      <c r="AH764" s="64"/>
      <c r="AI764" s="64"/>
      <c r="AJ764" s="64"/>
      <c r="AK764" s="64"/>
      <c r="AL764" s="64"/>
      <c r="AM764" s="64"/>
      <c r="AN764" s="64"/>
      <c r="AO764" s="64"/>
      <c r="AP764" s="64"/>
      <c r="AQ764" s="64"/>
      <c r="AR764" s="64"/>
      <c r="AS764" s="64"/>
      <c r="AT764" s="64"/>
      <c r="AU764" s="64"/>
      <c r="AV764" s="64"/>
      <c r="AW764" s="64"/>
      <c r="AX764" s="64"/>
      <c r="AY764" s="64"/>
      <c r="AZ764" s="64"/>
      <c r="BA764" s="64"/>
      <c r="BB764" s="64"/>
      <c r="BF764" s="64"/>
      <c r="BG764" s="64"/>
      <c r="BH764" s="64"/>
      <c r="BI764" s="64"/>
      <c r="BJ764" s="64"/>
      <c r="BK764" s="64"/>
      <c r="BL764" s="64"/>
      <c r="BM764" s="68" t="s">
        <v>1091</v>
      </c>
      <c r="BO764" s="64"/>
      <c r="BP764" s="64"/>
    </row>
    <row r="765" spans="1:68" hidden="1">
      <c r="A765" s="13"/>
      <c r="B765" s="1"/>
      <c r="C765" s="1"/>
      <c r="D765" s="24"/>
      <c r="E765" s="11"/>
      <c r="F765" s="11"/>
      <c r="G765" s="15"/>
      <c r="H765" s="11"/>
      <c r="I765" s="1"/>
      <c r="J765" s="1"/>
      <c r="K765" s="1"/>
      <c r="L765" s="1"/>
      <c r="M765" s="64"/>
      <c r="N765" s="64"/>
      <c r="O765" s="64"/>
      <c r="P765" s="64"/>
      <c r="Q765" s="64"/>
      <c r="R765" s="64"/>
      <c r="S765" s="64"/>
      <c r="T765" s="64"/>
      <c r="U765" s="64"/>
      <c r="V765" s="64"/>
      <c r="W765" s="64"/>
      <c r="X765" s="64"/>
      <c r="Y765" s="64"/>
      <c r="Z765" s="64"/>
      <c r="AA765" s="64"/>
      <c r="AB765" s="64"/>
      <c r="AC765" s="64"/>
      <c r="AD765" s="64"/>
      <c r="AE765" s="64"/>
      <c r="AF765" s="64"/>
      <c r="AG765" s="64"/>
      <c r="AH765" s="64"/>
      <c r="AI765" s="64"/>
      <c r="AJ765" s="64"/>
      <c r="AK765" s="64"/>
      <c r="AL765" s="64"/>
      <c r="AM765" s="64"/>
      <c r="AN765" s="64"/>
      <c r="AO765" s="64"/>
      <c r="AP765" s="64"/>
      <c r="AQ765" s="64"/>
      <c r="AR765" s="64"/>
      <c r="AS765" s="64"/>
      <c r="AT765" s="64"/>
      <c r="AU765" s="64"/>
      <c r="AV765" s="64"/>
      <c r="AW765" s="64"/>
      <c r="AX765" s="64"/>
      <c r="AY765" s="64"/>
      <c r="AZ765" s="64"/>
      <c r="BA765" s="64"/>
      <c r="BB765" s="64"/>
      <c r="BF765" s="64"/>
      <c r="BG765" s="64"/>
      <c r="BH765" s="64"/>
      <c r="BI765" s="64"/>
      <c r="BJ765" s="64"/>
      <c r="BK765" s="64"/>
      <c r="BL765" s="64"/>
      <c r="BM765" s="68" t="s">
        <v>1092</v>
      </c>
      <c r="BO765" s="64"/>
      <c r="BP765" s="64"/>
    </row>
    <row r="766" spans="1:68" hidden="1">
      <c r="A766" s="13"/>
      <c r="B766" s="1"/>
      <c r="C766" s="1"/>
      <c r="D766" s="24"/>
      <c r="E766" s="11"/>
      <c r="F766" s="11"/>
      <c r="G766" s="15"/>
      <c r="H766" s="11"/>
      <c r="I766" s="1"/>
      <c r="J766" s="1"/>
      <c r="K766" s="1"/>
      <c r="L766" s="1"/>
      <c r="M766" s="64"/>
      <c r="N766" s="64"/>
      <c r="O766" s="64"/>
      <c r="P766" s="64"/>
      <c r="Q766" s="64"/>
      <c r="R766" s="64"/>
      <c r="S766" s="64"/>
      <c r="T766" s="64"/>
      <c r="U766" s="64"/>
      <c r="V766" s="64"/>
      <c r="W766" s="64"/>
      <c r="X766" s="64"/>
      <c r="Y766" s="64"/>
      <c r="Z766" s="64"/>
      <c r="AA766" s="64"/>
      <c r="AB766" s="64"/>
      <c r="AC766" s="64"/>
      <c r="AD766" s="64"/>
      <c r="AE766" s="64"/>
      <c r="AF766" s="64"/>
      <c r="AG766" s="64"/>
      <c r="AH766" s="64"/>
      <c r="AI766" s="64"/>
      <c r="AJ766" s="64"/>
      <c r="AK766" s="64"/>
      <c r="AL766" s="64"/>
      <c r="AM766" s="64"/>
      <c r="AN766" s="64"/>
      <c r="AO766" s="64"/>
      <c r="AP766" s="64"/>
      <c r="AQ766" s="64"/>
      <c r="AR766" s="64"/>
      <c r="AS766" s="64"/>
      <c r="AT766" s="64"/>
      <c r="AU766" s="64"/>
      <c r="AV766" s="64"/>
      <c r="AW766" s="64"/>
      <c r="AX766" s="64"/>
      <c r="AY766" s="64"/>
      <c r="AZ766" s="64"/>
      <c r="BA766" s="64"/>
      <c r="BB766" s="64"/>
      <c r="BF766" s="64"/>
      <c r="BG766" s="64"/>
      <c r="BH766" s="64"/>
      <c r="BI766" s="64"/>
      <c r="BJ766" s="64"/>
      <c r="BK766" s="64"/>
      <c r="BL766" s="64"/>
      <c r="BM766" s="68" t="s">
        <v>1093</v>
      </c>
      <c r="BO766" s="64"/>
      <c r="BP766" s="64"/>
    </row>
    <row r="767" spans="1:68" hidden="1">
      <c r="A767" s="13"/>
      <c r="B767" s="1"/>
      <c r="C767" s="1"/>
      <c r="D767" s="24"/>
      <c r="E767" s="11"/>
      <c r="F767" s="11"/>
      <c r="G767" s="15"/>
      <c r="H767" s="11"/>
      <c r="I767" s="1"/>
      <c r="J767" s="1"/>
      <c r="K767" s="1"/>
      <c r="L767" s="1"/>
      <c r="M767" s="64"/>
      <c r="N767" s="64"/>
      <c r="O767" s="64"/>
      <c r="P767" s="64"/>
      <c r="Q767" s="64"/>
      <c r="R767" s="64"/>
      <c r="S767" s="64"/>
      <c r="T767" s="64"/>
      <c r="U767" s="64"/>
      <c r="V767" s="64"/>
      <c r="W767" s="64"/>
      <c r="X767" s="64"/>
      <c r="Y767" s="64"/>
      <c r="Z767" s="64"/>
      <c r="AA767" s="64"/>
      <c r="AB767" s="64"/>
      <c r="AC767" s="64"/>
      <c r="AD767" s="64"/>
      <c r="AE767" s="64"/>
      <c r="AF767" s="64"/>
      <c r="AG767" s="64"/>
      <c r="AH767" s="64"/>
      <c r="AI767" s="64"/>
      <c r="AJ767" s="64"/>
      <c r="AK767" s="64"/>
      <c r="AL767" s="64"/>
      <c r="AM767" s="64"/>
      <c r="AN767" s="64"/>
      <c r="AO767" s="64"/>
      <c r="AP767" s="64"/>
      <c r="AQ767" s="64"/>
      <c r="AR767" s="64"/>
      <c r="AS767" s="64"/>
      <c r="AT767" s="64"/>
      <c r="AU767" s="64"/>
      <c r="AV767" s="64"/>
      <c r="AW767" s="64"/>
      <c r="AX767" s="64"/>
      <c r="AY767" s="64"/>
      <c r="AZ767" s="64"/>
      <c r="BA767" s="64"/>
      <c r="BB767" s="64"/>
      <c r="BF767" s="64"/>
      <c r="BG767" s="64"/>
      <c r="BH767" s="64"/>
      <c r="BI767" s="64"/>
      <c r="BJ767" s="64"/>
      <c r="BK767" s="64"/>
      <c r="BL767" s="64"/>
      <c r="BM767" s="68" t="s">
        <v>1094</v>
      </c>
      <c r="BO767" s="64"/>
      <c r="BP767" s="64"/>
    </row>
    <row r="768" spans="1:68" hidden="1">
      <c r="A768" s="13"/>
      <c r="B768" s="1"/>
      <c r="C768" s="1"/>
      <c r="D768" s="24"/>
      <c r="E768" s="11"/>
      <c r="F768" s="11"/>
      <c r="G768" s="15"/>
      <c r="H768" s="11"/>
      <c r="I768" s="1"/>
      <c r="J768" s="1"/>
      <c r="K768" s="1"/>
      <c r="L768" s="1"/>
      <c r="M768" s="64"/>
      <c r="N768" s="64"/>
      <c r="O768" s="64"/>
      <c r="P768" s="64"/>
      <c r="Q768" s="64"/>
      <c r="R768" s="64"/>
      <c r="S768" s="64"/>
      <c r="T768" s="64"/>
      <c r="U768" s="64"/>
      <c r="V768" s="64"/>
      <c r="W768" s="64"/>
      <c r="X768" s="64"/>
      <c r="Y768" s="64"/>
      <c r="Z768" s="64"/>
      <c r="AA768" s="64"/>
      <c r="AB768" s="64"/>
      <c r="AC768" s="64"/>
      <c r="AD768" s="64"/>
      <c r="AE768" s="64"/>
      <c r="AF768" s="64"/>
      <c r="AG768" s="64"/>
      <c r="AH768" s="64"/>
      <c r="AI768" s="64"/>
      <c r="AJ768" s="64"/>
      <c r="AK768" s="64"/>
      <c r="AL768" s="64"/>
      <c r="AM768" s="64"/>
      <c r="AN768" s="64"/>
      <c r="AO768" s="64"/>
      <c r="AP768" s="64"/>
      <c r="AQ768" s="64"/>
      <c r="AR768" s="64"/>
      <c r="AS768" s="64"/>
      <c r="AT768" s="64"/>
      <c r="AU768" s="64"/>
      <c r="AV768" s="64"/>
      <c r="AW768" s="64"/>
      <c r="AX768" s="64"/>
      <c r="AY768" s="64"/>
      <c r="AZ768" s="64"/>
      <c r="BA768" s="64"/>
      <c r="BB768" s="64"/>
      <c r="BF768" s="64"/>
      <c r="BG768" s="64"/>
      <c r="BH768" s="64"/>
      <c r="BI768" s="64"/>
      <c r="BJ768" s="64"/>
      <c r="BK768" s="64"/>
      <c r="BL768" s="64"/>
      <c r="BM768" s="68" t="s">
        <v>1095</v>
      </c>
      <c r="BO768" s="64"/>
      <c r="BP768" s="64"/>
    </row>
    <row r="769" spans="1:68" hidden="1">
      <c r="A769" s="13"/>
      <c r="B769" s="1"/>
      <c r="C769" s="1"/>
      <c r="D769" s="24"/>
      <c r="E769" s="11"/>
      <c r="F769" s="11"/>
      <c r="G769" s="15"/>
      <c r="H769" s="11"/>
      <c r="I769" s="1"/>
      <c r="J769" s="1"/>
      <c r="K769" s="1"/>
      <c r="L769" s="1"/>
      <c r="M769" s="64"/>
      <c r="N769" s="64"/>
      <c r="O769" s="64"/>
      <c r="P769" s="64"/>
      <c r="Q769" s="64"/>
      <c r="R769" s="64"/>
      <c r="S769" s="64"/>
      <c r="T769" s="64"/>
      <c r="U769" s="64"/>
      <c r="V769" s="64"/>
      <c r="W769" s="64"/>
      <c r="X769" s="64"/>
      <c r="Y769" s="64"/>
      <c r="Z769" s="64"/>
      <c r="AA769" s="64"/>
      <c r="AB769" s="64"/>
      <c r="AC769" s="64"/>
      <c r="AD769" s="64"/>
      <c r="AE769" s="64"/>
      <c r="AF769" s="64"/>
      <c r="AG769" s="64"/>
      <c r="AH769" s="64"/>
      <c r="AI769" s="64"/>
      <c r="AJ769" s="64"/>
      <c r="AK769" s="64"/>
      <c r="AL769" s="64"/>
      <c r="AM769" s="64"/>
      <c r="AN769" s="64"/>
      <c r="AO769" s="64"/>
      <c r="AP769" s="64"/>
      <c r="AQ769" s="64"/>
      <c r="AR769" s="64"/>
      <c r="AS769" s="64"/>
      <c r="AT769" s="64"/>
      <c r="AU769" s="64"/>
      <c r="AV769" s="64"/>
      <c r="AW769" s="64"/>
      <c r="AX769" s="64"/>
      <c r="AY769" s="64"/>
      <c r="AZ769" s="64"/>
      <c r="BA769" s="64"/>
      <c r="BB769" s="64"/>
      <c r="BF769" s="64"/>
      <c r="BG769" s="64"/>
      <c r="BH769" s="64"/>
      <c r="BI769" s="64"/>
      <c r="BJ769" s="64"/>
      <c r="BK769" s="64"/>
      <c r="BL769" s="64"/>
      <c r="BM769" s="68" t="s">
        <v>1096</v>
      </c>
      <c r="BO769" s="64"/>
      <c r="BP769" s="64"/>
    </row>
    <row r="770" spans="1:68" hidden="1">
      <c r="A770" s="13"/>
      <c r="B770" s="1"/>
      <c r="C770" s="1"/>
      <c r="D770" s="24"/>
      <c r="E770" s="11"/>
      <c r="F770" s="11"/>
      <c r="G770" s="15"/>
      <c r="H770" s="11"/>
      <c r="I770" s="1"/>
      <c r="J770" s="1"/>
      <c r="K770" s="1"/>
      <c r="L770" s="1"/>
      <c r="M770" s="64"/>
      <c r="N770" s="64"/>
      <c r="O770" s="64"/>
      <c r="P770" s="64"/>
      <c r="Q770" s="64"/>
      <c r="R770" s="64"/>
      <c r="S770" s="64"/>
      <c r="T770" s="64"/>
      <c r="U770" s="64"/>
      <c r="V770" s="64"/>
      <c r="W770" s="64"/>
      <c r="X770" s="64"/>
      <c r="Y770" s="64"/>
      <c r="Z770" s="64"/>
      <c r="AA770" s="64"/>
      <c r="AB770" s="64"/>
      <c r="AC770" s="64"/>
      <c r="AD770" s="64"/>
      <c r="AE770" s="64"/>
      <c r="AF770" s="64"/>
      <c r="AG770" s="64"/>
      <c r="AH770" s="64"/>
      <c r="AI770" s="64"/>
      <c r="AJ770" s="64"/>
      <c r="AK770" s="64"/>
      <c r="AL770" s="64"/>
      <c r="AM770" s="64"/>
      <c r="AN770" s="64"/>
      <c r="AO770" s="64"/>
      <c r="AP770" s="64"/>
      <c r="AQ770" s="64"/>
      <c r="AR770" s="64"/>
      <c r="AS770" s="64"/>
      <c r="AT770" s="64"/>
      <c r="AU770" s="64"/>
      <c r="AV770" s="64"/>
      <c r="AW770" s="64"/>
      <c r="AX770" s="64"/>
      <c r="AY770" s="64"/>
      <c r="AZ770" s="64"/>
      <c r="BA770" s="64"/>
      <c r="BB770" s="64"/>
      <c r="BF770" s="64"/>
      <c r="BG770" s="64"/>
      <c r="BH770" s="64"/>
      <c r="BI770" s="64"/>
      <c r="BJ770" s="64"/>
      <c r="BK770" s="64"/>
      <c r="BL770" s="64"/>
      <c r="BM770" s="68" t="s">
        <v>1097</v>
      </c>
      <c r="BO770" s="64"/>
      <c r="BP770" s="64"/>
    </row>
    <row r="771" spans="1:68" hidden="1">
      <c r="A771" s="13"/>
      <c r="B771" s="1"/>
      <c r="C771" s="1"/>
      <c r="D771" s="24"/>
      <c r="E771" s="11"/>
      <c r="F771" s="11"/>
      <c r="G771" s="15"/>
      <c r="H771" s="11"/>
      <c r="I771" s="1"/>
      <c r="J771" s="1"/>
      <c r="K771" s="1"/>
      <c r="L771" s="1"/>
      <c r="M771" s="64"/>
      <c r="N771" s="64"/>
      <c r="O771" s="64"/>
      <c r="P771" s="64"/>
      <c r="Q771" s="64"/>
      <c r="R771" s="64"/>
      <c r="S771" s="64"/>
      <c r="T771" s="64"/>
      <c r="U771" s="64"/>
      <c r="V771" s="64"/>
      <c r="W771" s="64"/>
      <c r="X771" s="64"/>
      <c r="Y771" s="64"/>
      <c r="Z771" s="64"/>
      <c r="AA771" s="64"/>
      <c r="AB771" s="64"/>
      <c r="AC771" s="64"/>
      <c r="AD771" s="64"/>
      <c r="AE771" s="64"/>
      <c r="AF771" s="64"/>
      <c r="AG771" s="64"/>
      <c r="AH771" s="64"/>
      <c r="AI771" s="64"/>
      <c r="AJ771" s="64"/>
      <c r="AK771" s="64"/>
      <c r="AL771" s="64"/>
      <c r="AM771" s="64"/>
      <c r="AN771" s="64"/>
      <c r="AO771" s="64"/>
      <c r="AP771" s="64"/>
      <c r="AQ771" s="64"/>
      <c r="AR771" s="64"/>
      <c r="AS771" s="64"/>
      <c r="AT771" s="64"/>
      <c r="AU771" s="64"/>
      <c r="AV771" s="64"/>
      <c r="AW771" s="64"/>
      <c r="AX771" s="64"/>
      <c r="AY771" s="64"/>
      <c r="AZ771" s="64"/>
      <c r="BA771" s="64"/>
      <c r="BB771" s="64"/>
      <c r="BF771" s="64"/>
      <c r="BG771" s="64"/>
      <c r="BH771" s="64"/>
      <c r="BI771" s="64"/>
      <c r="BJ771" s="64"/>
      <c r="BK771" s="64"/>
      <c r="BL771" s="64"/>
      <c r="BM771" s="68" t="s">
        <v>1098</v>
      </c>
      <c r="BO771" s="64"/>
      <c r="BP771" s="64"/>
    </row>
    <row r="772" spans="1:68" hidden="1">
      <c r="A772" s="13"/>
      <c r="B772" s="1"/>
      <c r="C772" s="1"/>
      <c r="D772" s="24"/>
      <c r="E772" s="11"/>
      <c r="F772" s="11"/>
      <c r="G772" s="15"/>
      <c r="H772" s="11"/>
      <c r="I772" s="1"/>
      <c r="J772" s="1"/>
      <c r="K772" s="1"/>
      <c r="L772" s="1"/>
      <c r="M772" s="64"/>
      <c r="N772" s="64"/>
      <c r="O772" s="64"/>
      <c r="P772" s="64"/>
      <c r="Q772" s="64"/>
      <c r="R772" s="64"/>
      <c r="S772" s="64"/>
      <c r="T772" s="64"/>
      <c r="U772" s="64"/>
      <c r="V772" s="64"/>
      <c r="W772" s="64"/>
      <c r="X772" s="64"/>
      <c r="Y772" s="64"/>
      <c r="Z772" s="64"/>
      <c r="AA772" s="64"/>
      <c r="AB772" s="64"/>
      <c r="AC772" s="64"/>
      <c r="AD772" s="64"/>
      <c r="AE772" s="64"/>
      <c r="AF772" s="64"/>
      <c r="AG772" s="64"/>
      <c r="AH772" s="64"/>
      <c r="AI772" s="64"/>
      <c r="AJ772" s="64"/>
      <c r="AK772" s="64"/>
      <c r="AL772" s="64"/>
      <c r="AM772" s="64"/>
      <c r="AN772" s="64"/>
      <c r="AO772" s="64"/>
      <c r="AP772" s="64"/>
      <c r="AQ772" s="64"/>
      <c r="AR772" s="64"/>
      <c r="AS772" s="64"/>
      <c r="AT772" s="64"/>
      <c r="AU772" s="64"/>
      <c r="AV772" s="64"/>
      <c r="AW772" s="64"/>
      <c r="AX772" s="64"/>
      <c r="AY772" s="64"/>
      <c r="AZ772" s="64"/>
      <c r="BA772" s="64"/>
      <c r="BB772" s="64"/>
      <c r="BF772" s="64"/>
      <c r="BG772" s="64"/>
      <c r="BH772" s="64"/>
      <c r="BI772" s="64"/>
      <c r="BJ772" s="64"/>
      <c r="BK772" s="64"/>
      <c r="BL772" s="64"/>
      <c r="BM772" s="68" t="s">
        <v>1099</v>
      </c>
      <c r="BO772" s="64"/>
      <c r="BP772" s="64"/>
    </row>
    <row r="773" spans="1:68" hidden="1">
      <c r="A773" s="13"/>
      <c r="B773" s="1"/>
      <c r="C773" s="1"/>
      <c r="D773" s="24"/>
      <c r="E773" s="11"/>
      <c r="F773" s="11"/>
      <c r="G773" s="15"/>
      <c r="H773" s="11"/>
      <c r="I773" s="1"/>
      <c r="J773" s="1"/>
      <c r="K773" s="1"/>
      <c r="L773" s="1"/>
      <c r="M773" s="64"/>
      <c r="N773" s="64"/>
      <c r="O773" s="64"/>
      <c r="P773" s="64"/>
      <c r="Q773" s="64"/>
      <c r="R773" s="64"/>
      <c r="S773" s="64"/>
      <c r="T773" s="64"/>
      <c r="U773" s="64"/>
      <c r="V773" s="64"/>
      <c r="W773" s="64"/>
      <c r="X773" s="64"/>
      <c r="Y773" s="64"/>
      <c r="Z773" s="64"/>
      <c r="AA773" s="64"/>
      <c r="AB773" s="64"/>
      <c r="AC773" s="64"/>
      <c r="AD773" s="64"/>
      <c r="AE773" s="64"/>
      <c r="AF773" s="64"/>
      <c r="AG773" s="64"/>
      <c r="AH773" s="64"/>
      <c r="AI773" s="64"/>
      <c r="AJ773" s="64"/>
      <c r="AK773" s="64"/>
      <c r="AL773" s="64"/>
      <c r="AM773" s="64"/>
      <c r="AN773" s="64"/>
      <c r="AO773" s="64"/>
      <c r="AP773" s="64"/>
      <c r="AQ773" s="64"/>
      <c r="AR773" s="64"/>
      <c r="AS773" s="64"/>
      <c r="AT773" s="64"/>
      <c r="AU773" s="64"/>
      <c r="AV773" s="64"/>
      <c r="AW773" s="64"/>
      <c r="AX773" s="64"/>
      <c r="AY773" s="64"/>
      <c r="AZ773" s="64"/>
      <c r="BA773" s="64"/>
      <c r="BB773" s="64"/>
      <c r="BF773" s="64"/>
      <c r="BG773" s="64"/>
      <c r="BH773" s="64"/>
      <c r="BI773" s="64"/>
      <c r="BJ773" s="64"/>
      <c r="BK773" s="64"/>
      <c r="BL773" s="64"/>
      <c r="BM773" s="68" t="s">
        <v>1100</v>
      </c>
      <c r="BO773" s="64"/>
      <c r="BP773" s="64"/>
    </row>
    <row r="774" spans="1:68" hidden="1">
      <c r="A774" s="13"/>
      <c r="B774" s="1"/>
      <c r="C774" s="1"/>
      <c r="D774" s="24"/>
      <c r="E774" s="11"/>
      <c r="F774" s="11"/>
      <c r="G774" s="15"/>
      <c r="H774" s="11"/>
      <c r="I774" s="1"/>
      <c r="J774" s="1"/>
      <c r="K774" s="1"/>
      <c r="L774" s="1"/>
      <c r="M774" s="64"/>
      <c r="N774" s="64"/>
      <c r="O774" s="64"/>
      <c r="P774" s="64"/>
      <c r="Q774" s="64"/>
      <c r="R774" s="64"/>
      <c r="S774" s="64"/>
      <c r="T774" s="64"/>
      <c r="U774" s="64"/>
      <c r="V774" s="64"/>
      <c r="W774" s="64"/>
      <c r="X774" s="64"/>
      <c r="Y774" s="64"/>
      <c r="Z774" s="64"/>
      <c r="AA774" s="64"/>
      <c r="AB774" s="64"/>
      <c r="AC774" s="64"/>
      <c r="AD774" s="64"/>
      <c r="AE774" s="64"/>
      <c r="AF774" s="64"/>
      <c r="AG774" s="64"/>
      <c r="AH774" s="64"/>
      <c r="AI774" s="64"/>
      <c r="AJ774" s="64"/>
      <c r="AK774" s="64"/>
      <c r="AL774" s="64"/>
      <c r="AM774" s="64"/>
      <c r="AN774" s="64"/>
      <c r="AO774" s="64"/>
      <c r="AP774" s="64"/>
      <c r="AQ774" s="64"/>
      <c r="AR774" s="64"/>
      <c r="AS774" s="64"/>
      <c r="AT774" s="64"/>
      <c r="AU774" s="64"/>
      <c r="AV774" s="64"/>
      <c r="AW774" s="64"/>
      <c r="AX774" s="64"/>
      <c r="AY774" s="64"/>
      <c r="AZ774" s="64"/>
      <c r="BA774" s="64"/>
      <c r="BB774" s="64"/>
      <c r="BF774" s="64"/>
      <c r="BG774" s="64"/>
      <c r="BH774" s="64"/>
      <c r="BI774" s="64"/>
      <c r="BJ774" s="64"/>
      <c r="BK774" s="64"/>
      <c r="BL774" s="64"/>
      <c r="BM774" s="68" t="s">
        <v>1101</v>
      </c>
      <c r="BO774" s="64"/>
      <c r="BP774" s="64"/>
    </row>
    <row r="775" spans="1:68" hidden="1">
      <c r="A775" s="13"/>
      <c r="B775" s="1"/>
      <c r="C775" s="1"/>
      <c r="D775" s="24"/>
      <c r="E775" s="11"/>
      <c r="F775" s="11"/>
      <c r="G775" s="15"/>
      <c r="H775" s="11"/>
      <c r="I775" s="1"/>
      <c r="J775" s="1"/>
      <c r="K775" s="1"/>
      <c r="L775" s="1"/>
      <c r="M775" s="64"/>
      <c r="N775" s="64"/>
      <c r="O775" s="64"/>
      <c r="P775" s="64"/>
      <c r="Q775" s="64"/>
      <c r="R775" s="64"/>
      <c r="S775" s="64"/>
      <c r="T775" s="64"/>
      <c r="U775" s="64"/>
      <c r="V775" s="64"/>
      <c r="W775" s="64"/>
      <c r="X775" s="64"/>
      <c r="Y775" s="64"/>
      <c r="Z775" s="64"/>
      <c r="AA775" s="64"/>
      <c r="AB775" s="64"/>
      <c r="AC775" s="64"/>
      <c r="AD775" s="64"/>
      <c r="AE775" s="64"/>
      <c r="AF775" s="64"/>
      <c r="AG775" s="64"/>
      <c r="AH775" s="64"/>
      <c r="AI775" s="64"/>
      <c r="AJ775" s="64"/>
      <c r="AK775" s="64"/>
      <c r="AL775" s="64"/>
      <c r="AM775" s="64"/>
      <c r="AN775" s="64"/>
      <c r="AO775" s="64"/>
      <c r="AP775" s="64"/>
      <c r="AQ775" s="64"/>
      <c r="AR775" s="64"/>
      <c r="AS775" s="64"/>
      <c r="AT775" s="64"/>
      <c r="AU775" s="64"/>
      <c r="AV775" s="64"/>
      <c r="AW775" s="64"/>
      <c r="AX775" s="64"/>
      <c r="AY775" s="64"/>
      <c r="AZ775" s="64"/>
      <c r="BA775" s="64"/>
      <c r="BB775" s="64"/>
      <c r="BF775" s="64"/>
      <c r="BG775" s="64"/>
      <c r="BH775" s="64"/>
      <c r="BI775" s="64"/>
      <c r="BJ775" s="64"/>
      <c r="BK775" s="64"/>
      <c r="BL775" s="64"/>
      <c r="BM775" s="68" t="s">
        <v>1102</v>
      </c>
      <c r="BO775" s="64"/>
      <c r="BP775" s="64"/>
    </row>
    <row r="776" spans="1:68" hidden="1">
      <c r="A776" s="13"/>
      <c r="B776" s="1"/>
      <c r="C776" s="1"/>
      <c r="D776" s="24"/>
      <c r="E776" s="11"/>
      <c r="F776" s="11"/>
      <c r="G776" s="15"/>
      <c r="H776" s="11"/>
      <c r="I776" s="1"/>
      <c r="J776" s="1"/>
      <c r="K776" s="1"/>
      <c r="L776" s="1"/>
      <c r="M776" s="64"/>
      <c r="N776" s="64"/>
      <c r="O776" s="64"/>
      <c r="P776" s="64"/>
      <c r="Q776" s="64"/>
      <c r="R776" s="64"/>
      <c r="S776" s="64"/>
      <c r="T776" s="64"/>
      <c r="U776" s="64"/>
      <c r="V776" s="64"/>
      <c r="W776" s="64"/>
      <c r="X776" s="64"/>
      <c r="Y776" s="64"/>
      <c r="Z776" s="64"/>
      <c r="AA776" s="64"/>
      <c r="AB776" s="64"/>
      <c r="AC776" s="64"/>
      <c r="AD776" s="64"/>
      <c r="AE776" s="64"/>
      <c r="AF776" s="64"/>
      <c r="AG776" s="64"/>
      <c r="AH776" s="64"/>
      <c r="AI776" s="64"/>
      <c r="AJ776" s="64"/>
      <c r="AK776" s="64"/>
      <c r="AL776" s="64"/>
      <c r="AM776" s="64"/>
      <c r="AN776" s="64"/>
      <c r="AO776" s="64"/>
      <c r="AP776" s="64"/>
      <c r="AQ776" s="64"/>
      <c r="AR776" s="64"/>
      <c r="AS776" s="64"/>
      <c r="AT776" s="64"/>
      <c r="AU776" s="64"/>
      <c r="AV776" s="64"/>
      <c r="AW776" s="64"/>
      <c r="AX776" s="64"/>
      <c r="AY776" s="64"/>
      <c r="AZ776" s="64"/>
      <c r="BA776" s="64"/>
      <c r="BB776" s="64"/>
      <c r="BF776" s="64"/>
      <c r="BG776" s="64"/>
      <c r="BH776" s="64"/>
      <c r="BI776" s="64"/>
      <c r="BJ776" s="64"/>
      <c r="BK776" s="64"/>
      <c r="BL776" s="64"/>
      <c r="BM776" s="68" t="s">
        <v>1103</v>
      </c>
      <c r="BO776" s="64"/>
      <c r="BP776" s="64"/>
    </row>
    <row r="777" spans="1:68" hidden="1">
      <c r="A777" s="13"/>
      <c r="B777" s="1"/>
      <c r="C777" s="1"/>
      <c r="D777" s="24"/>
      <c r="E777" s="11"/>
      <c r="F777" s="11"/>
      <c r="G777" s="15"/>
      <c r="H777" s="11"/>
      <c r="I777" s="1"/>
      <c r="J777" s="1"/>
      <c r="K777" s="1"/>
      <c r="L777" s="1"/>
      <c r="M777" s="64"/>
      <c r="N777" s="64"/>
      <c r="O777" s="64"/>
      <c r="P777" s="64"/>
      <c r="Q777" s="64"/>
      <c r="R777" s="64"/>
      <c r="S777" s="64"/>
      <c r="T777" s="64"/>
      <c r="U777" s="64"/>
      <c r="V777" s="64"/>
      <c r="W777" s="64"/>
      <c r="X777" s="64"/>
      <c r="Y777" s="64"/>
      <c r="Z777" s="64"/>
      <c r="AA777" s="64"/>
      <c r="AB777" s="64"/>
      <c r="AC777" s="64"/>
      <c r="AD777" s="64"/>
      <c r="AE777" s="64"/>
      <c r="AF777" s="64"/>
      <c r="AG777" s="64"/>
      <c r="AH777" s="64"/>
      <c r="AI777" s="64"/>
      <c r="AJ777" s="64"/>
      <c r="AK777" s="64"/>
      <c r="AL777" s="64"/>
      <c r="AM777" s="64"/>
      <c r="AN777" s="64"/>
      <c r="AO777" s="64"/>
      <c r="AP777" s="64"/>
      <c r="AQ777" s="64"/>
      <c r="AR777" s="64"/>
      <c r="AS777" s="64"/>
      <c r="AT777" s="64"/>
      <c r="AU777" s="64"/>
      <c r="AV777" s="64"/>
      <c r="AW777" s="64"/>
      <c r="AX777" s="64"/>
      <c r="AY777" s="64"/>
      <c r="AZ777" s="64"/>
      <c r="BA777" s="64"/>
      <c r="BB777" s="64"/>
      <c r="BF777" s="64"/>
      <c r="BG777" s="64"/>
      <c r="BH777" s="64"/>
      <c r="BI777" s="64"/>
      <c r="BJ777" s="64"/>
      <c r="BK777" s="64"/>
      <c r="BL777" s="64"/>
      <c r="BM777" s="68" t="s">
        <v>1104</v>
      </c>
      <c r="BO777" s="64"/>
      <c r="BP777" s="64"/>
    </row>
    <row r="778" spans="1:68" hidden="1">
      <c r="A778" s="13"/>
      <c r="B778" s="1"/>
      <c r="C778" s="1"/>
      <c r="D778" s="24"/>
      <c r="E778" s="11"/>
      <c r="F778" s="11"/>
      <c r="G778" s="15"/>
      <c r="H778" s="11"/>
      <c r="I778" s="1"/>
      <c r="J778" s="1"/>
      <c r="K778" s="1"/>
      <c r="L778" s="1"/>
      <c r="M778" s="64"/>
      <c r="N778" s="64"/>
      <c r="O778" s="64"/>
      <c r="P778" s="64"/>
      <c r="Q778" s="64"/>
      <c r="R778" s="64"/>
      <c r="S778" s="64"/>
      <c r="T778" s="64"/>
      <c r="U778" s="64"/>
      <c r="V778" s="64"/>
      <c r="W778" s="64"/>
      <c r="X778" s="64"/>
      <c r="Y778" s="64"/>
      <c r="Z778" s="64"/>
      <c r="AA778" s="64"/>
      <c r="AB778" s="64"/>
      <c r="AC778" s="64"/>
      <c r="AD778" s="64"/>
      <c r="AE778" s="64"/>
      <c r="AF778" s="64"/>
      <c r="AG778" s="64"/>
      <c r="AH778" s="64"/>
      <c r="AI778" s="64"/>
      <c r="AJ778" s="64"/>
      <c r="AK778" s="64"/>
      <c r="AL778" s="64"/>
      <c r="AM778" s="64"/>
      <c r="AN778" s="64"/>
      <c r="AO778" s="64"/>
      <c r="AP778" s="64"/>
      <c r="AQ778" s="64"/>
      <c r="AR778" s="64"/>
      <c r="AS778" s="64"/>
      <c r="AT778" s="64"/>
      <c r="AU778" s="64"/>
      <c r="AV778" s="64"/>
      <c r="AW778" s="64"/>
      <c r="AX778" s="64"/>
      <c r="AY778" s="64"/>
      <c r="AZ778" s="64"/>
      <c r="BA778" s="64"/>
      <c r="BB778" s="64"/>
      <c r="BF778" s="64"/>
      <c r="BG778" s="64"/>
      <c r="BH778" s="64"/>
      <c r="BI778" s="64"/>
      <c r="BJ778" s="64"/>
      <c r="BK778" s="64"/>
      <c r="BL778" s="64"/>
      <c r="BM778" s="68" t="s">
        <v>1105</v>
      </c>
      <c r="BO778" s="64"/>
      <c r="BP778" s="64"/>
    </row>
    <row r="779" spans="1:68" hidden="1">
      <c r="A779" s="13"/>
      <c r="B779" s="1"/>
      <c r="C779" s="1"/>
      <c r="D779" s="24"/>
      <c r="E779" s="11"/>
      <c r="F779" s="11"/>
      <c r="G779" s="15"/>
      <c r="H779" s="11"/>
      <c r="I779" s="1"/>
      <c r="J779" s="1"/>
      <c r="K779" s="1"/>
      <c r="L779" s="1"/>
      <c r="M779" s="64"/>
      <c r="N779" s="64"/>
      <c r="O779" s="64"/>
      <c r="P779" s="64"/>
      <c r="Q779" s="64"/>
      <c r="R779" s="64"/>
      <c r="S779" s="64"/>
      <c r="T779" s="64"/>
      <c r="U779" s="64"/>
      <c r="V779" s="64"/>
      <c r="W779" s="64"/>
      <c r="X779" s="64"/>
      <c r="Y779" s="64"/>
      <c r="Z779" s="64"/>
      <c r="AA779" s="64"/>
      <c r="AB779" s="64"/>
      <c r="AC779" s="64"/>
      <c r="AD779" s="64"/>
      <c r="AE779" s="64"/>
      <c r="AF779" s="64"/>
      <c r="AG779" s="64"/>
      <c r="AH779" s="64"/>
      <c r="AI779" s="64"/>
      <c r="AJ779" s="64"/>
      <c r="AK779" s="64"/>
      <c r="AL779" s="64"/>
      <c r="AM779" s="64"/>
      <c r="AN779" s="64"/>
      <c r="AO779" s="64"/>
      <c r="AP779" s="64"/>
      <c r="AQ779" s="64"/>
      <c r="AR779" s="64"/>
      <c r="AS779" s="64"/>
      <c r="AT779" s="64"/>
      <c r="AU779" s="64"/>
      <c r="AV779" s="64"/>
      <c r="AW779" s="64"/>
      <c r="AX779" s="64"/>
      <c r="AY779" s="64"/>
      <c r="AZ779" s="64"/>
      <c r="BA779" s="64"/>
      <c r="BB779" s="64"/>
      <c r="BF779" s="64"/>
      <c r="BG779" s="64"/>
      <c r="BH779" s="64"/>
      <c r="BI779" s="64"/>
      <c r="BJ779" s="64"/>
      <c r="BK779" s="64"/>
      <c r="BL779" s="64"/>
      <c r="BM779" s="68" t="s">
        <v>1106</v>
      </c>
      <c r="BO779" s="64"/>
      <c r="BP779" s="64"/>
    </row>
    <row r="780" spans="1:68" hidden="1">
      <c r="A780" s="13"/>
      <c r="B780" s="1"/>
      <c r="C780" s="1"/>
      <c r="D780" s="24"/>
      <c r="E780" s="11"/>
      <c r="F780" s="11"/>
      <c r="G780" s="15"/>
      <c r="H780" s="11"/>
      <c r="I780" s="1"/>
      <c r="J780" s="1"/>
      <c r="K780" s="1"/>
      <c r="L780" s="1"/>
      <c r="M780" s="64"/>
      <c r="N780" s="64"/>
      <c r="O780" s="64"/>
      <c r="P780" s="64"/>
      <c r="Q780" s="64"/>
      <c r="R780" s="64"/>
      <c r="S780" s="64"/>
      <c r="T780" s="64"/>
      <c r="U780" s="64"/>
      <c r="V780" s="64"/>
      <c r="W780" s="64"/>
      <c r="X780" s="64"/>
      <c r="Y780" s="64"/>
      <c r="Z780" s="64"/>
      <c r="AA780" s="64"/>
      <c r="AB780" s="64"/>
      <c r="AC780" s="64"/>
      <c r="AD780" s="64"/>
      <c r="AE780" s="64"/>
      <c r="AF780" s="64"/>
      <c r="AG780" s="64"/>
      <c r="AH780" s="64"/>
      <c r="AI780" s="64"/>
      <c r="AJ780" s="64"/>
      <c r="AK780" s="64"/>
      <c r="AL780" s="64"/>
      <c r="AM780" s="64"/>
      <c r="AN780" s="64"/>
      <c r="AO780" s="64"/>
      <c r="AP780" s="64"/>
      <c r="AQ780" s="64"/>
      <c r="AR780" s="64"/>
      <c r="AS780" s="64"/>
      <c r="AT780" s="64"/>
      <c r="AU780" s="64"/>
      <c r="AV780" s="64"/>
      <c r="AW780" s="64"/>
      <c r="AX780" s="64"/>
      <c r="AY780" s="64"/>
      <c r="AZ780" s="64"/>
      <c r="BA780" s="64"/>
      <c r="BB780" s="64"/>
      <c r="BF780" s="64"/>
      <c r="BG780" s="64"/>
      <c r="BH780" s="64"/>
      <c r="BI780" s="64"/>
      <c r="BJ780" s="64"/>
      <c r="BK780" s="64"/>
      <c r="BL780" s="64"/>
      <c r="BM780" s="68" t="s">
        <v>1107</v>
      </c>
      <c r="BO780" s="64"/>
      <c r="BP780" s="64"/>
    </row>
    <row r="781" spans="1:68" hidden="1">
      <c r="A781" s="13"/>
      <c r="B781" s="1"/>
      <c r="C781" s="1"/>
      <c r="D781" s="24"/>
      <c r="E781" s="11"/>
      <c r="F781" s="11"/>
      <c r="G781" s="15"/>
      <c r="H781" s="11"/>
      <c r="I781" s="1"/>
      <c r="J781" s="1"/>
      <c r="K781" s="1"/>
      <c r="L781" s="1"/>
      <c r="M781" s="64"/>
      <c r="N781" s="64"/>
      <c r="O781" s="64"/>
      <c r="P781" s="64"/>
      <c r="Q781" s="64"/>
      <c r="R781" s="64"/>
      <c r="S781" s="64"/>
      <c r="T781" s="64"/>
      <c r="U781" s="64"/>
      <c r="V781" s="64"/>
      <c r="W781" s="64"/>
      <c r="X781" s="64"/>
      <c r="Y781" s="64"/>
      <c r="Z781" s="64"/>
      <c r="AA781" s="64"/>
      <c r="AB781" s="64"/>
      <c r="AC781" s="64"/>
      <c r="AD781" s="64"/>
      <c r="AE781" s="64"/>
      <c r="AF781" s="64"/>
      <c r="AG781" s="64"/>
      <c r="AH781" s="64"/>
      <c r="AI781" s="64"/>
      <c r="AJ781" s="64"/>
      <c r="AK781" s="64"/>
      <c r="AL781" s="64"/>
      <c r="AM781" s="64"/>
      <c r="AN781" s="64"/>
      <c r="AO781" s="64"/>
      <c r="AP781" s="64"/>
      <c r="AQ781" s="64"/>
      <c r="AR781" s="64"/>
      <c r="AS781" s="64"/>
      <c r="AT781" s="64"/>
      <c r="AU781" s="64"/>
      <c r="AV781" s="64"/>
      <c r="AW781" s="64"/>
      <c r="AX781" s="64"/>
      <c r="AY781" s="64"/>
      <c r="AZ781" s="64"/>
      <c r="BA781" s="64"/>
      <c r="BB781" s="64"/>
      <c r="BF781" s="64"/>
      <c r="BG781" s="64"/>
      <c r="BH781" s="64"/>
      <c r="BI781" s="64"/>
      <c r="BJ781" s="64"/>
      <c r="BK781" s="64"/>
      <c r="BL781" s="64"/>
      <c r="BM781" s="68" t="s">
        <v>1108</v>
      </c>
      <c r="BO781" s="64"/>
      <c r="BP781" s="64"/>
    </row>
    <row r="782" spans="1:68" hidden="1">
      <c r="A782" s="13"/>
      <c r="B782" s="1"/>
      <c r="C782" s="1"/>
      <c r="D782" s="24"/>
      <c r="E782" s="11"/>
      <c r="F782" s="11"/>
      <c r="G782" s="15"/>
      <c r="H782" s="11"/>
      <c r="I782" s="1"/>
      <c r="J782" s="1"/>
      <c r="K782" s="1"/>
      <c r="L782" s="1"/>
      <c r="M782" s="64"/>
      <c r="N782" s="64"/>
      <c r="O782" s="64"/>
      <c r="P782" s="64"/>
      <c r="Q782" s="64"/>
      <c r="R782" s="64"/>
      <c r="S782" s="64"/>
      <c r="T782" s="64"/>
      <c r="U782" s="64"/>
      <c r="V782" s="64"/>
      <c r="W782" s="64"/>
      <c r="X782" s="64"/>
      <c r="Y782" s="64"/>
      <c r="Z782" s="64"/>
      <c r="AA782" s="64"/>
      <c r="AB782" s="64"/>
      <c r="AC782" s="64"/>
      <c r="AD782" s="64"/>
      <c r="AE782" s="64"/>
      <c r="AF782" s="64"/>
      <c r="AG782" s="64"/>
      <c r="AH782" s="64"/>
      <c r="AI782" s="64"/>
      <c r="AJ782" s="64"/>
      <c r="AK782" s="64"/>
      <c r="AL782" s="64"/>
      <c r="AM782" s="64"/>
      <c r="AN782" s="64"/>
      <c r="AO782" s="64"/>
      <c r="AP782" s="64"/>
      <c r="AQ782" s="64"/>
      <c r="AR782" s="64"/>
      <c r="AS782" s="64"/>
      <c r="AT782" s="64"/>
      <c r="AU782" s="64"/>
      <c r="AV782" s="64"/>
      <c r="AW782" s="64"/>
      <c r="AX782" s="64"/>
      <c r="AY782" s="64"/>
      <c r="AZ782" s="64"/>
      <c r="BA782" s="64"/>
      <c r="BB782" s="64"/>
      <c r="BF782" s="64"/>
      <c r="BG782" s="64"/>
      <c r="BH782" s="64"/>
      <c r="BI782" s="64"/>
      <c r="BJ782" s="64"/>
      <c r="BK782" s="64"/>
      <c r="BL782" s="64"/>
      <c r="BM782" s="68" t="s">
        <v>1109</v>
      </c>
      <c r="BO782" s="64"/>
      <c r="BP782" s="64"/>
    </row>
    <row r="783" spans="1:68" hidden="1">
      <c r="A783" s="13"/>
      <c r="B783" s="1"/>
      <c r="C783" s="1"/>
      <c r="D783" s="24"/>
      <c r="E783" s="11"/>
      <c r="F783" s="11"/>
      <c r="G783" s="15"/>
      <c r="H783" s="11"/>
      <c r="I783" s="1"/>
      <c r="J783" s="1"/>
      <c r="K783" s="1"/>
      <c r="L783" s="1"/>
      <c r="M783" s="64"/>
      <c r="N783" s="64"/>
      <c r="O783" s="64"/>
      <c r="P783" s="64"/>
      <c r="Q783" s="64"/>
      <c r="R783" s="64"/>
      <c r="S783" s="64"/>
      <c r="T783" s="64"/>
      <c r="U783" s="64"/>
      <c r="V783" s="64"/>
      <c r="W783" s="64"/>
      <c r="X783" s="64"/>
      <c r="Y783" s="64"/>
      <c r="Z783" s="64"/>
      <c r="AA783" s="64"/>
      <c r="AB783" s="64"/>
      <c r="AC783" s="64"/>
      <c r="AD783" s="64"/>
      <c r="AE783" s="64"/>
      <c r="AF783" s="64"/>
      <c r="AG783" s="64"/>
      <c r="AH783" s="64"/>
      <c r="AI783" s="64"/>
      <c r="AJ783" s="64"/>
      <c r="AK783" s="64"/>
      <c r="AL783" s="64"/>
      <c r="AM783" s="64"/>
      <c r="AN783" s="64"/>
      <c r="AO783" s="64"/>
      <c r="AP783" s="64"/>
      <c r="AQ783" s="64"/>
      <c r="AR783" s="64"/>
      <c r="AS783" s="64"/>
      <c r="AT783" s="64"/>
      <c r="AU783" s="64"/>
      <c r="AV783" s="64"/>
      <c r="AW783" s="64"/>
      <c r="AX783" s="64"/>
      <c r="AY783" s="64"/>
      <c r="AZ783" s="64"/>
      <c r="BA783" s="64"/>
      <c r="BB783" s="64"/>
      <c r="BF783" s="64"/>
      <c r="BG783" s="64"/>
      <c r="BH783" s="64"/>
      <c r="BI783" s="64"/>
      <c r="BJ783" s="64"/>
      <c r="BK783" s="64"/>
      <c r="BL783" s="64"/>
      <c r="BM783" s="68" t="s">
        <v>1110</v>
      </c>
      <c r="BO783" s="64"/>
      <c r="BP783" s="64"/>
    </row>
    <row r="784" spans="1:68" hidden="1">
      <c r="A784" s="13"/>
      <c r="B784" s="1"/>
      <c r="C784" s="1"/>
      <c r="D784" s="24"/>
      <c r="E784" s="11"/>
      <c r="F784" s="11"/>
      <c r="G784" s="15"/>
      <c r="H784" s="11"/>
      <c r="I784" s="1"/>
      <c r="J784" s="1"/>
      <c r="K784" s="1"/>
      <c r="L784" s="1"/>
      <c r="M784" s="64"/>
      <c r="N784" s="64"/>
      <c r="O784" s="64"/>
      <c r="P784" s="64"/>
      <c r="Q784" s="64"/>
      <c r="R784" s="64"/>
      <c r="S784" s="64"/>
      <c r="T784" s="64"/>
      <c r="U784" s="64"/>
      <c r="V784" s="64"/>
      <c r="W784" s="64"/>
      <c r="X784" s="64"/>
      <c r="Y784" s="64"/>
      <c r="Z784" s="64"/>
      <c r="AA784" s="64"/>
      <c r="AB784" s="64"/>
      <c r="AC784" s="64"/>
      <c r="AD784" s="64"/>
      <c r="AE784" s="64"/>
      <c r="AF784" s="64"/>
      <c r="AG784" s="64"/>
      <c r="AH784" s="64"/>
      <c r="AI784" s="64"/>
      <c r="AJ784" s="64"/>
      <c r="AK784" s="64"/>
      <c r="AL784" s="64"/>
      <c r="AM784" s="64"/>
      <c r="AN784" s="64"/>
      <c r="AO784" s="64"/>
      <c r="AP784" s="64"/>
      <c r="AQ784" s="64"/>
      <c r="AR784" s="64"/>
      <c r="AS784" s="64"/>
      <c r="AT784" s="64"/>
      <c r="AU784" s="64"/>
      <c r="AV784" s="64"/>
      <c r="AW784" s="64"/>
      <c r="AX784" s="64"/>
      <c r="AY784" s="64"/>
      <c r="AZ784" s="64"/>
      <c r="BA784" s="64"/>
      <c r="BB784" s="64"/>
      <c r="BF784" s="64"/>
      <c r="BG784" s="64"/>
      <c r="BH784" s="64"/>
      <c r="BI784" s="64"/>
      <c r="BJ784" s="64"/>
      <c r="BK784" s="64"/>
      <c r="BL784" s="64"/>
      <c r="BM784" s="68" t="s">
        <v>1111</v>
      </c>
      <c r="BO784" s="64"/>
      <c r="BP784" s="64"/>
    </row>
    <row r="785" spans="1:68" hidden="1">
      <c r="A785" s="13"/>
      <c r="B785" s="1"/>
      <c r="C785" s="1"/>
      <c r="D785" s="24"/>
      <c r="E785" s="11"/>
      <c r="F785" s="11"/>
      <c r="G785" s="15"/>
      <c r="H785" s="11"/>
      <c r="I785" s="1"/>
      <c r="J785" s="1"/>
      <c r="K785" s="1"/>
      <c r="L785" s="1"/>
      <c r="M785" s="64"/>
      <c r="N785" s="64"/>
      <c r="O785" s="64"/>
      <c r="P785" s="64"/>
      <c r="Q785" s="64"/>
      <c r="R785" s="64"/>
      <c r="S785" s="64"/>
      <c r="T785" s="64"/>
      <c r="U785" s="64"/>
      <c r="V785" s="64"/>
      <c r="W785" s="64"/>
      <c r="X785" s="64"/>
      <c r="Y785" s="64"/>
      <c r="Z785" s="64"/>
      <c r="AA785" s="64"/>
      <c r="AB785" s="64"/>
      <c r="AC785" s="64"/>
      <c r="AD785" s="64"/>
      <c r="AE785" s="64"/>
      <c r="AF785" s="64"/>
      <c r="AG785" s="64"/>
      <c r="AH785" s="64"/>
      <c r="AI785" s="64"/>
      <c r="AJ785" s="64"/>
      <c r="AK785" s="64"/>
      <c r="AL785" s="64"/>
      <c r="AM785" s="64"/>
      <c r="AN785" s="64"/>
      <c r="AO785" s="64"/>
      <c r="AP785" s="64"/>
      <c r="AQ785" s="64"/>
      <c r="AR785" s="64"/>
      <c r="AS785" s="64"/>
      <c r="AT785" s="64"/>
      <c r="AU785" s="64"/>
      <c r="AV785" s="64"/>
      <c r="AW785" s="64"/>
      <c r="AX785" s="64"/>
      <c r="AY785" s="64"/>
      <c r="AZ785" s="64"/>
      <c r="BA785" s="64"/>
      <c r="BB785" s="64"/>
      <c r="BF785" s="64"/>
      <c r="BG785" s="64"/>
      <c r="BH785" s="64"/>
      <c r="BI785" s="64"/>
      <c r="BJ785" s="64"/>
      <c r="BK785" s="64"/>
      <c r="BL785" s="64"/>
      <c r="BM785" s="68" t="s">
        <v>1112</v>
      </c>
      <c r="BO785" s="64"/>
      <c r="BP785" s="64"/>
    </row>
    <row r="786" spans="1:68" hidden="1">
      <c r="A786" s="13"/>
      <c r="B786" s="1"/>
      <c r="C786" s="1"/>
      <c r="D786" s="24"/>
      <c r="E786" s="11"/>
      <c r="F786" s="11"/>
      <c r="G786" s="15"/>
      <c r="H786" s="11"/>
      <c r="I786" s="1"/>
      <c r="J786" s="1"/>
      <c r="K786" s="1"/>
      <c r="L786" s="1"/>
      <c r="M786" s="64"/>
      <c r="N786" s="64"/>
      <c r="O786" s="64"/>
      <c r="P786" s="64"/>
      <c r="Q786" s="64"/>
      <c r="R786" s="64"/>
      <c r="S786" s="64"/>
      <c r="T786" s="64"/>
      <c r="U786" s="64"/>
      <c r="V786" s="64"/>
      <c r="W786" s="64"/>
      <c r="X786" s="64"/>
      <c r="Y786" s="64"/>
      <c r="Z786" s="64"/>
      <c r="AA786" s="64"/>
      <c r="AB786" s="64"/>
      <c r="AC786" s="64"/>
      <c r="AD786" s="64"/>
      <c r="AE786" s="64"/>
      <c r="AF786" s="64"/>
      <c r="AG786" s="64"/>
      <c r="AH786" s="64"/>
      <c r="AI786" s="64"/>
      <c r="AJ786" s="64"/>
      <c r="AK786" s="64"/>
      <c r="AL786" s="64"/>
      <c r="AM786" s="64"/>
      <c r="AN786" s="64"/>
      <c r="AO786" s="64"/>
      <c r="AP786" s="64"/>
      <c r="AQ786" s="64"/>
      <c r="AR786" s="64"/>
      <c r="AS786" s="64"/>
      <c r="AT786" s="64"/>
      <c r="AU786" s="64"/>
      <c r="AV786" s="64"/>
      <c r="AW786" s="64"/>
      <c r="AX786" s="64"/>
      <c r="AY786" s="64"/>
      <c r="AZ786" s="64"/>
      <c r="BA786" s="64"/>
      <c r="BB786" s="64"/>
      <c r="BF786" s="64"/>
      <c r="BG786" s="64"/>
      <c r="BH786" s="64"/>
      <c r="BI786" s="64"/>
      <c r="BJ786" s="64"/>
      <c r="BK786" s="64"/>
      <c r="BL786" s="64"/>
      <c r="BM786" s="68" t="s">
        <v>1113</v>
      </c>
      <c r="BO786" s="64"/>
      <c r="BP786" s="64"/>
    </row>
    <row r="787" spans="1:68" hidden="1">
      <c r="A787" s="13"/>
      <c r="B787" s="1"/>
      <c r="C787" s="1"/>
      <c r="D787" s="24"/>
      <c r="E787" s="11"/>
      <c r="F787" s="11"/>
      <c r="G787" s="15"/>
      <c r="H787" s="11"/>
      <c r="I787" s="1"/>
      <c r="J787" s="1"/>
      <c r="K787" s="1"/>
      <c r="L787" s="1"/>
      <c r="M787" s="64"/>
      <c r="N787" s="64"/>
      <c r="O787" s="64"/>
      <c r="P787" s="64"/>
      <c r="Q787" s="64"/>
      <c r="R787" s="64"/>
      <c r="S787" s="64"/>
      <c r="T787" s="64"/>
      <c r="U787" s="64"/>
      <c r="V787" s="64"/>
      <c r="W787" s="64"/>
      <c r="X787" s="64"/>
      <c r="Y787" s="64"/>
      <c r="Z787" s="64"/>
      <c r="AA787" s="64"/>
      <c r="AB787" s="64"/>
      <c r="AC787" s="64"/>
      <c r="AD787" s="64"/>
      <c r="AE787" s="64"/>
      <c r="AF787" s="64"/>
      <c r="AG787" s="64"/>
      <c r="AH787" s="64"/>
      <c r="AI787" s="64"/>
      <c r="AJ787" s="64"/>
      <c r="AK787" s="64"/>
      <c r="AL787" s="64"/>
      <c r="AM787" s="64"/>
      <c r="AN787" s="64"/>
      <c r="AO787" s="64"/>
      <c r="AP787" s="64"/>
      <c r="AQ787" s="64"/>
      <c r="AR787" s="64"/>
      <c r="AS787" s="64"/>
      <c r="AT787" s="64"/>
      <c r="AU787" s="64"/>
      <c r="AV787" s="64"/>
      <c r="AW787" s="64"/>
      <c r="AX787" s="64"/>
      <c r="AY787" s="64"/>
      <c r="AZ787" s="64"/>
      <c r="BA787" s="64"/>
      <c r="BB787" s="64"/>
      <c r="BF787" s="64"/>
      <c r="BG787" s="64"/>
      <c r="BH787" s="64"/>
      <c r="BI787" s="64"/>
      <c r="BJ787" s="64"/>
      <c r="BK787" s="64"/>
      <c r="BL787" s="64"/>
      <c r="BM787" s="68" t="s">
        <v>1114</v>
      </c>
      <c r="BO787" s="64"/>
      <c r="BP787" s="64"/>
    </row>
    <row r="788" spans="1:68" hidden="1">
      <c r="A788" s="13"/>
      <c r="B788" s="1"/>
      <c r="C788" s="1"/>
      <c r="D788" s="24"/>
      <c r="E788" s="11"/>
      <c r="F788" s="11"/>
      <c r="G788" s="15"/>
      <c r="H788" s="11"/>
      <c r="I788" s="1"/>
      <c r="J788" s="1"/>
      <c r="K788" s="1"/>
      <c r="L788" s="1"/>
      <c r="M788" s="64"/>
      <c r="N788" s="64"/>
      <c r="O788" s="64"/>
      <c r="P788" s="64"/>
      <c r="Q788" s="64"/>
      <c r="R788" s="64"/>
      <c r="S788" s="64"/>
      <c r="T788" s="64"/>
      <c r="U788" s="64"/>
      <c r="V788" s="64"/>
      <c r="W788" s="64"/>
      <c r="X788" s="64"/>
      <c r="Y788" s="64"/>
      <c r="Z788" s="64"/>
      <c r="AA788" s="64"/>
      <c r="AB788" s="64"/>
      <c r="AC788" s="64"/>
      <c r="AD788" s="64"/>
      <c r="AE788" s="64"/>
      <c r="AF788" s="64"/>
      <c r="AG788" s="64"/>
      <c r="AH788" s="64"/>
      <c r="AI788" s="64"/>
      <c r="AJ788" s="64"/>
      <c r="AK788" s="64"/>
      <c r="AL788" s="64"/>
      <c r="AM788" s="64"/>
      <c r="AN788" s="64"/>
      <c r="AO788" s="64"/>
      <c r="AP788" s="64"/>
      <c r="AQ788" s="64"/>
      <c r="AR788" s="64"/>
      <c r="AS788" s="64"/>
      <c r="AT788" s="64"/>
      <c r="AU788" s="64"/>
      <c r="AV788" s="64"/>
      <c r="AW788" s="64"/>
      <c r="AX788" s="64"/>
      <c r="AY788" s="64"/>
      <c r="AZ788" s="64"/>
      <c r="BA788" s="64"/>
      <c r="BB788" s="64"/>
      <c r="BF788" s="64"/>
      <c r="BG788" s="64"/>
      <c r="BH788" s="64"/>
      <c r="BI788" s="64"/>
      <c r="BJ788" s="64"/>
      <c r="BK788" s="64"/>
      <c r="BL788" s="64"/>
      <c r="BM788" s="68" t="s">
        <v>1115</v>
      </c>
      <c r="BO788" s="64"/>
      <c r="BP788" s="64"/>
    </row>
    <row r="789" spans="1:68" hidden="1">
      <c r="A789" s="13"/>
      <c r="B789" s="1"/>
      <c r="C789" s="1"/>
      <c r="D789" s="24"/>
      <c r="E789" s="11"/>
      <c r="F789" s="11"/>
      <c r="G789" s="15"/>
      <c r="H789" s="11"/>
      <c r="I789" s="1"/>
      <c r="J789" s="1"/>
      <c r="K789" s="1"/>
      <c r="L789" s="1"/>
      <c r="M789" s="64"/>
      <c r="N789" s="64"/>
      <c r="O789" s="64"/>
      <c r="P789" s="64"/>
      <c r="Q789" s="64"/>
      <c r="R789" s="64"/>
      <c r="S789" s="64"/>
      <c r="T789" s="64"/>
      <c r="U789" s="64"/>
      <c r="V789" s="64"/>
      <c r="W789" s="64"/>
      <c r="X789" s="64"/>
      <c r="Y789" s="64"/>
      <c r="Z789" s="64"/>
      <c r="AA789" s="64"/>
      <c r="AB789" s="64"/>
      <c r="AC789" s="64"/>
      <c r="AD789" s="64"/>
      <c r="AE789" s="64"/>
      <c r="AF789" s="64"/>
      <c r="AG789" s="64"/>
      <c r="AH789" s="64"/>
      <c r="AI789" s="64"/>
      <c r="AJ789" s="64"/>
      <c r="AK789" s="64"/>
      <c r="AL789" s="64"/>
      <c r="AM789" s="64"/>
      <c r="AN789" s="64"/>
      <c r="AO789" s="64"/>
      <c r="AP789" s="64"/>
      <c r="AQ789" s="64"/>
      <c r="AR789" s="64"/>
      <c r="AS789" s="64"/>
      <c r="AT789" s="64"/>
      <c r="AU789" s="64"/>
      <c r="AV789" s="64"/>
      <c r="AW789" s="64"/>
      <c r="AX789" s="64"/>
      <c r="AY789" s="64"/>
      <c r="AZ789" s="64"/>
      <c r="BA789" s="64"/>
      <c r="BB789" s="64"/>
      <c r="BF789" s="64"/>
      <c r="BG789" s="64"/>
      <c r="BH789" s="64"/>
      <c r="BI789" s="64"/>
      <c r="BJ789" s="64"/>
      <c r="BK789" s="64"/>
      <c r="BL789" s="64"/>
      <c r="BM789" s="68" t="s">
        <v>1116</v>
      </c>
      <c r="BO789" s="64"/>
      <c r="BP789" s="64"/>
    </row>
    <row r="790" spans="1:68" hidden="1">
      <c r="A790" s="13"/>
      <c r="B790" s="1"/>
      <c r="C790" s="1"/>
      <c r="D790" s="24"/>
      <c r="E790" s="11"/>
      <c r="F790" s="11"/>
      <c r="G790" s="15"/>
      <c r="H790" s="11"/>
      <c r="I790" s="1"/>
      <c r="J790" s="1"/>
      <c r="K790" s="1"/>
      <c r="L790" s="1"/>
      <c r="M790" s="64"/>
      <c r="N790" s="64"/>
      <c r="O790" s="64"/>
      <c r="P790" s="64"/>
      <c r="Q790" s="64"/>
      <c r="R790" s="64"/>
      <c r="S790" s="64"/>
      <c r="T790" s="64"/>
      <c r="U790" s="64"/>
      <c r="V790" s="64"/>
      <c r="W790" s="64"/>
      <c r="X790" s="64"/>
      <c r="Y790" s="64"/>
      <c r="Z790" s="64"/>
      <c r="AA790" s="64"/>
      <c r="AB790" s="64"/>
      <c r="AC790" s="64"/>
      <c r="AD790" s="64"/>
      <c r="AE790" s="64"/>
      <c r="AF790" s="64"/>
      <c r="AG790" s="64"/>
      <c r="AH790" s="64"/>
      <c r="AI790" s="64"/>
      <c r="AJ790" s="64"/>
      <c r="AK790" s="64"/>
      <c r="AL790" s="64"/>
      <c r="AM790" s="64"/>
      <c r="AN790" s="64"/>
      <c r="AO790" s="64"/>
      <c r="AP790" s="64"/>
      <c r="AQ790" s="64"/>
      <c r="AR790" s="64"/>
      <c r="AS790" s="64"/>
      <c r="AT790" s="64"/>
      <c r="AU790" s="64"/>
      <c r="AV790" s="64"/>
      <c r="AW790" s="64"/>
      <c r="AX790" s="64"/>
      <c r="AY790" s="64"/>
      <c r="AZ790" s="64"/>
      <c r="BA790" s="64"/>
      <c r="BB790" s="64"/>
      <c r="BF790" s="64"/>
      <c r="BG790" s="64"/>
      <c r="BH790" s="64"/>
      <c r="BI790" s="64"/>
      <c r="BJ790" s="64"/>
      <c r="BK790" s="64"/>
      <c r="BL790" s="64"/>
      <c r="BM790" s="68" t="s">
        <v>1117</v>
      </c>
      <c r="BO790" s="64"/>
      <c r="BP790" s="64"/>
    </row>
    <row r="791" spans="1:68" hidden="1">
      <c r="A791" s="13"/>
      <c r="B791" s="1"/>
      <c r="C791" s="1"/>
      <c r="D791" s="24"/>
      <c r="E791" s="11"/>
      <c r="F791" s="11"/>
      <c r="G791" s="15"/>
      <c r="H791" s="11"/>
      <c r="I791" s="1"/>
      <c r="J791" s="1"/>
      <c r="K791" s="1"/>
      <c r="L791" s="1"/>
      <c r="M791" s="64"/>
      <c r="N791" s="64"/>
      <c r="O791" s="64"/>
      <c r="P791" s="64"/>
      <c r="Q791" s="64"/>
      <c r="R791" s="64"/>
      <c r="S791" s="64"/>
      <c r="T791" s="64"/>
      <c r="U791" s="64"/>
      <c r="V791" s="64"/>
      <c r="W791" s="64"/>
      <c r="X791" s="64"/>
      <c r="Y791" s="64"/>
      <c r="Z791" s="64"/>
      <c r="AA791" s="64"/>
      <c r="AB791" s="64"/>
      <c r="AC791" s="64"/>
      <c r="AD791" s="64"/>
      <c r="AE791" s="64"/>
      <c r="AF791" s="64"/>
      <c r="AG791" s="64"/>
      <c r="AH791" s="64"/>
      <c r="AI791" s="64"/>
      <c r="AJ791" s="64"/>
      <c r="AK791" s="64"/>
      <c r="AL791" s="64"/>
      <c r="AM791" s="64"/>
      <c r="AN791" s="64"/>
      <c r="AO791" s="64"/>
      <c r="AP791" s="64"/>
      <c r="AQ791" s="64"/>
      <c r="AR791" s="64"/>
      <c r="AS791" s="64"/>
      <c r="AT791" s="64"/>
      <c r="AU791" s="64"/>
      <c r="AV791" s="64"/>
      <c r="AW791" s="64"/>
      <c r="AX791" s="64"/>
      <c r="AY791" s="64"/>
      <c r="AZ791" s="64"/>
      <c r="BA791" s="64"/>
      <c r="BB791" s="64"/>
      <c r="BF791" s="64"/>
      <c r="BG791" s="64"/>
      <c r="BH791" s="64"/>
      <c r="BI791" s="64"/>
      <c r="BJ791" s="64"/>
      <c r="BK791" s="64"/>
      <c r="BL791" s="64"/>
      <c r="BM791" s="68" t="s">
        <v>1118</v>
      </c>
      <c r="BO791" s="64"/>
      <c r="BP791" s="64"/>
    </row>
    <row r="792" spans="1:68" hidden="1">
      <c r="A792" s="13"/>
      <c r="B792" s="1"/>
      <c r="C792" s="1"/>
      <c r="D792" s="24"/>
      <c r="E792" s="11"/>
      <c r="F792" s="11"/>
      <c r="G792" s="15"/>
      <c r="H792" s="11"/>
      <c r="I792" s="1"/>
      <c r="J792" s="1"/>
      <c r="K792" s="1"/>
      <c r="L792" s="1"/>
      <c r="M792" s="64"/>
      <c r="N792" s="64"/>
      <c r="O792" s="64"/>
      <c r="P792" s="64"/>
      <c r="Q792" s="64"/>
      <c r="R792" s="64"/>
      <c r="S792" s="64"/>
      <c r="T792" s="64"/>
      <c r="U792" s="64"/>
      <c r="V792" s="64"/>
      <c r="W792" s="64"/>
      <c r="X792" s="64"/>
      <c r="Y792" s="64"/>
      <c r="Z792" s="64"/>
      <c r="AA792" s="64"/>
      <c r="AB792" s="64"/>
      <c r="AC792" s="64"/>
      <c r="AD792" s="64"/>
      <c r="AE792" s="64"/>
      <c r="AF792" s="64"/>
      <c r="AG792" s="64"/>
      <c r="AH792" s="64"/>
      <c r="AI792" s="64"/>
      <c r="AJ792" s="64"/>
      <c r="AK792" s="64"/>
      <c r="AL792" s="64"/>
      <c r="AM792" s="64"/>
      <c r="AN792" s="64"/>
      <c r="AO792" s="64"/>
      <c r="AP792" s="64"/>
      <c r="AQ792" s="64"/>
      <c r="AR792" s="64"/>
      <c r="AS792" s="64"/>
      <c r="AT792" s="64"/>
      <c r="AU792" s="64"/>
      <c r="AV792" s="64"/>
      <c r="AW792" s="64"/>
      <c r="AX792" s="64"/>
      <c r="AY792" s="64"/>
      <c r="AZ792" s="64"/>
      <c r="BA792" s="64"/>
      <c r="BB792" s="64"/>
      <c r="BF792" s="64"/>
      <c r="BG792" s="64"/>
      <c r="BH792" s="64"/>
      <c r="BI792" s="64"/>
      <c r="BJ792" s="64"/>
      <c r="BK792" s="64"/>
      <c r="BL792" s="64"/>
      <c r="BM792" s="68" t="s">
        <v>1119</v>
      </c>
      <c r="BO792" s="64"/>
      <c r="BP792" s="64"/>
    </row>
    <row r="793" spans="1:68" hidden="1">
      <c r="A793" s="13"/>
      <c r="B793" s="1"/>
      <c r="C793" s="1"/>
      <c r="D793" s="24"/>
      <c r="E793" s="11"/>
      <c r="F793" s="11"/>
      <c r="G793" s="15"/>
      <c r="H793" s="11"/>
      <c r="I793" s="1"/>
      <c r="J793" s="1"/>
      <c r="K793" s="1"/>
      <c r="L793" s="1"/>
      <c r="M793" s="64"/>
      <c r="N793" s="64"/>
      <c r="O793" s="64"/>
      <c r="P793" s="64"/>
      <c r="Q793" s="64"/>
      <c r="R793" s="64"/>
      <c r="S793" s="64"/>
      <c r="T793" s="64"/>
      <c r="U793" s="64"/>
      <c r="V793" s="64"/>
      <c r="W793" s="64"/>
      <c r="X793" s="64"/>
      <c r="Y793" s="64"/>
      <c r="Z793" s="64"/>
      <c r="AA793" s="64"/>
      <c r="AB793" s="64"/>
      <c r="AC793" s="64"/>
      <c r="AD793" s="64"/>
      <c r="AE793" s="64"/>
      <c r="AF793" s="64"/>
      <c r="AG793" s="64"/>
      <c r="AH793" s="64"/>
      <c r="AI793" s="64"/>
      <c r="AJ793" s="64"/>
      <c r="AK793" s="64"/>
      <c r="AL793" s="64"/>
      <c r="AM793" s="64"/>
      <c r="AN793" s="64"/>
      <c r="AO793" s="64"/>
      <c r="AP793" s="64"/>
      <c r="AQ793" s="64"/>
      <c r="AR793" s="64"/>
      <c r="AS793" s="64"/>
      <c r="AT793" s="64"/>
      <c r="AU793" s="64"/>
      <c r="AV793" s="64"/>
      <c r="AW793" s="64"/>
      <c r="AX793" s="64"/>
      <c r="AY793" s="64"/>
      <c r="AZ793" s="64"/>
      <c r="BA793" s="64"/>
      <c r="BB793" s="64"/>
      <c r="BF793" s="64"/>
      <c r="BG793" s="64"/>
      <c r="BH793" s="64"/>
      <c r="BI793" s="64"/>
      <c r="BJ793" s="64"/>
      <c r="BK793" s="64"/>
      <c r="BL793" s="64"/>
      <c r="BM793" s="68" t="s">
        <v>1120</v>
      </c>
      <c r="BO793" s="64"/>
      <c r="BP793" s="64"/>
    </row>
    <row r="794" spans="1:68" hidden="1">
      <c r="A794" s="13"/>
      <c r="B794" s="1"/>
      <c r="C794" s="1"/>
      <c r="D794" s="24"/>
      <c r="E794" s="11"/>
      <c r="F794" s="11"/>
      <c r="G794" s="15"/>
      <c r="H794" s="11"/>
      <c r="I794" s="1"/>
      <c r="J794" s="1"/>
      <c r="K794" s="1"/>
      <c r="L794" s="1"/>
      <c r="M794" s="64"/>
      <c r="N794" s="64"/>
      <c r="O794" s="64"/>
      <c r="P794" s="64"/>
      <c r="Q794" s="64"/>
      <c r="R794" s="64"/>
      <c r="S794" s="64"/>
      <c r="T794" s="64"/>
      <c r="U794" s="64"/>
      <c r="V794" s="64"/>
      <c r="W794" s="64"/>
      <c r="X794" s="64"/>
      <c r="Y794" s="64"/>
      <c r="Z794" s="64"/>
      <c r="AA794" s="64"/>
      <c r="AB794" s="64"/>
      <c r="AC794" s="64"/>
      <c r="AD794" s="64"/>
      <c r="AE794" s="64"/>
      <c r="AF794" s="64"/>
      <c r="AG794" s="64"/>
      <c r="AH794" s="64"/>
      <c r="AI794" s="64"/>
      <c r="AJ794" s="64"/>
      <c r="AK794" s="64"/>
      <c r="AL794" s="64"/>
      <c r="AM794" s="64"/>
      <c r="AN794" s="64"/>
      <c r="AO794" s="64"/>
      <c r="AP794" s="64"/>
      <c r="AQ794" s="64"/>
      <c r="AR794" s="64"/>
      <c r="AS794" s="64"/>
      <c r="AT794" s="64"/>
      <c r="AU794" s="64"/>
      <c r="AV794" s="64"/>
      <c r="AW794" s="64"/>
      <c r="AX794" s="64"/>
      <c r="AY794" s="64"/>
      <c r="AZ794" s="64"/>
      <c r="BA794" s="64"/>
      <c r="BB794" s="64"/>
      <c r="BF794" s="64"/>
      <c r="BG794" s="64"/>
      <c r="BH794" s="64"/>
      <c r="BI794" s="64"/>
      <c r="BJ794" s="64"/>
      <c r="BK794" s="64"/>
      <c r="BL794" s="64"/>
      <c r="BM794" s="68" t="s">
        <v>1121</v>
      </c>
      <c r="BO794" s="64"/>
      <c r="BP794" s="64"/>
    </row>
    <row r="795" spans="1:68" hidden="1">
      <c r="A795" s="13"/>
      <c r="B795" s="1"/>
      <c r="C795" s="1"/>
      <c r="D795" s="24"/>
      <c r="E795" s="11"/>
      <c r="F795" s="11"/>
      <c r="G795" s="15"/>
      <c r="H795" s="11"/>
      <c r="I795" s="1"/>
      <c r="J795" s="1"/>
      <c r="K795" s="1"/>
      <c r="L795" s="1"/>
      <c r="M795" s="64"/>
      <c r="N795" s="64"/>
      <c r="O795" s="64"/>
      <c r="P795" s="64"/>
      <c r="Q795" s="64"/>
      <c r="R795" s="64"/>
      <c r="S795" s="64"/>
      <c r="T795" s="64"/>
      <c r="U795" s="64"/>
      <c r="V795" s="64"/>
      <c r="W795" s="64"/>
      <c r="X795" s="64"/>
      <c r="Y795" s="64"/>
      <c r="Z795" s="64"/>
      <c r="AA795" s="64"/>
      <c r="AB795" s="64"/>
      <c r="AC795" s="64"/>
      <c r="AD795" s="64"/>
      <c r="AE795" s="64"/>
      <c r="AF795" s="64"/>
      <c r="AG795" s="64"/>
      <c r="AH795" s="64"/>
      <c r="AI795" s="64"/>
      <c r="AJ795" s="64"/>
      <c r="AK795" s="64"/>
      <c r="AL795" s="64"/>
      <c r="AM795" s="64"/>
      <c r="AN795" s="64"/>
      <c r="AO795" s="64"/>
      <c r="AP795" s="64"/>
      <c r="AQ795" s="64"/>
      <c r="AR795" s="64"/>
      <c r="AS795" s="64"/>
      <c r="AT795" s="64"/>
      <c r="AU795" s="64"/>
      <c r="AV795" s="64"/>
      <c r="AW795" s="64"/>
      <c r="AX795" s="64"/>
      <c r="AY795" s="64"/>
      <c r="AZ795" s="64"/>
      <c r="BA795" s="64"/>
      <c r="BB795" s="64"/>
      <c r="BF795" s="64"/>
      <c r="BG795" s="64"/>
      <c r="BH795" s="64"/>
      <c r="BI795" s="64"/>
      <c r="BJ795" s="64"/>
      <c r="BK795" s="64"/>
      <c r="BL795" s="64"/>
      <c r="BM795" s="68" t="s">
        <v>1122</v>
      </c>
      <c r="BO795" s="64"/>
      <c r="BP795" s="64"/>
    </row>
    <row r="796" spans="1:68" hidden="1">
      <c r="A796" s="13"/>
      <c r="B796" s="1"/>
      <c r="C796" s="1"/>
      <c r="D796" s="24"/>
      <c r="E796" s="11"/>
      <c r="F796" s="11"/>
      <c r="G796" s="15"/>
      <c r="H796" s="11"/>
      <c r="I796" s="1"/>
      <c r="J796" s="1"/>
      <c r="K796" s="1"/>
      <c r="L796" s="1"/>
      <c r="M796" s="64"/>
      <c r="N796" s="64"/>
      <c r="O796" s="64"/>
      <c r="P796" s="64"/>
      <c r="Q796" s="64"/>
      <c r="R796" s="64"/>
      <c r="S796" s="64"/>
      <c r="T796" s="64"/>
      <c r="U796" s="64"/>
      <c r="V796" s="64"/>
      <c r="W796" s="64"/>
      <c r="X796" s="64"/>
      <c r="Y796" s="64"/>
      <c r="Z796" s="64"/>
      <c r="AA796" s="64"/>
      <c r="AB796" s="64"/>
      <c r="AC796" s="64"/>
      <c r="AD796" s="64"/>
      <c r="AE796" s="64"/>
      <c r="AF796" s="64"/>
      <c r="AG796" s="64"/>
      <c r="AH796" s="64"/>
      <c r="AI796" s="64"/>
      <c r="AJ796" s="64"/>
      <c r="AK796" s="64"/>
      <c r="AL796" s="64"/>
      <c r="AM796" s="64"/>
      <c r="AN796" s="64"/>
      <c r="AO796" s="64"/>
      <c r="AP796" s="64"/>
      <c r="AQ796" s="64"/>
      <c r="AR796" s="64"/>
      <c r="AS796" s="64"/>
      <c r="AT796" s="64"/>
      <c r="AU796" s="64"/>
      <c r="AV796" s="64"/>
      <c r="AW796" s="64"/>
      <c r="AX796" s="64"/>
      <c r="AY796" s="64"/>
      <c r="AZ796" s="64"/>
      <c r="BA796" s="64"/>
      <c r="BB796" s="64"/>
      <c r="BF796" s="64"/>
      <c r="BG796" s="64"/>
      <c r="BH796" s="64"/>
      <c r="BI796" s="64"/>
      <c r="BJ796" s="64"/>
      <c r="BK796" s="64"/>
      <c r="BL796" s="64"/>
      <c r="BM796" s="68" t="s">
        <v>1123</v>
      </c>
      <c r="BO796" s="64"/>
      <c r="BP796" s="64"/>
    </row>
    <row r="797" spans="1:68" hidden="1">
      <c r="A797" s="13"/>
      <c r="B797" s="1"/>
      <c r="C797" s="1"/>
      <c r="D797" s="24"/>
      <c r="E797" s="11"/>
      <c r="F797" s="11"/>
      <c r="G797" s="15"/>
      <c r="H797" s="11"/>
      <c r="I797" s="1"/>
      <c r="J797" s="1"/>
      <c r="K797" s="1"/>
      <c r="L797" s="1"/>
      <c r="M797" s="64"/>
      <c r="N797" s="64"/>
      <c r="O797" s="64"/>
      <c r="P797" s="64"/>
      <c r="Q797" s="64"/>
      <c r="R797" s="64"/>
      <c r="S797" s="64"/>
      <c r="T797" s="64"/>
      <c r="U797" s="64"/>
      <c r="V797" s="64"/>
      <c r="W797" s="64"/>
      <c r="X797" s="64"/>
      <c r="Y797" s="64"/>
      <c r="Z797" s="64"/>
      <c r="AA797" s="64"/>
      <c r="AB797" s="64"/>
      <c r="AC797" s="64"/>
      <c r="AD797" s="64"/>
      <c r="AE797" s="64"/>
      <c r="AF797" s="64"/>
      <c r="AG797" s="64"/>
      <c r="AH797" s="64"/>
      <c r="AI797" s="64"/>
      <c r="AJ797" s="64"/>
      <c r="AK797" s="64"/>
      <c r="AL797" s="64"/>
      <c r="AM797" s="64"/>
      <c r="AN797" s="64"/>
      <c r="AO797" s="64"/>
      <c r="AP797" s="64"/>
      <c r="AQ797" s="64"/>
      <c r="AR797" s="64"/>
      <c r="AS797" s="64"/>
      <c r="AT797" s="64"/>
      <c r="AU797" s="64"/>
      <c r="AV797" s="64"/>
      <c r="AW797" s="64"/>
      <c r="AX797" s="64"/>
      <c r="AY797" s="64"/>
      <c r="AZ797" s="64"/>
      <c r="BA797" s="64"/>
      <c r="BB797" s="64"/>
      <c r="BF797" s="64"/>
      <c r="BG797" s="64"/>
      <c r="BH797" s="64"/>
      <c r="BI797" s="64"/>
      <c r="BJ797" s="64"/>
      <c r="BK797" s="64"/>
      <c r="BL797" s="64"/>
      <c r="BM797" s="68" t="s">
        <v>1124</v>
      </c>
      <c r="BO797" s="64"/>
      <c r="BP797" s="64"/>
    </row>
    <row r="798" spans="1:68" hidden="1">
      <c r="A798" s="13"/>
      <c r="B798" s="1"/>
      <c r="C798" s="1"/>
      <c r="D798" s="24"/>
      <c r="E798" s="11"/>
      <c r="F798" s="11"/>
      <c r="G798" s="15"/>
      <c r="H798" s="11"/>
      <c r="I798" s="1"/>
      <c r="J798" s="1"/>
      <c r="K798" s="1"/>
      <c r="L798" s="1"/>
      <c r="M798" s="64"/>
      <c r="N798" s="64"/>
      <c r="O798" s="64"/>
      <c r="P798" s="64"/>
      <c r="Q798" s="64"/>
      <c r="R798" s="64"/>
      <c r="S798" s="64"/>
      <c r="T798" s="64"/>
      <c r="U798" s="64"/>
      <c r="V798" s="64"/>
      <c r="W798" s="64"/>
      <c r="X798" s="64"/>
      <c r="Y798" s="64"/>
      <c r="Z798" s="64"/>
      <c r="AA798" s="64"/>
      <c r="AB798" s="64"/>
      <c r="AC798" s="64"/>
      <c r="AD798" s="64"/>
      <c r="AE798" s="64"/>
      <c r="AF798" s="64"/>
      <c r="AG798" s="64"/>
      <c r="AH798" s="64"/>
      <c r="AI798" s="64"/>
      <c r="AJ798" s="64"/>
      <c r="AK798" s="64"/>
      <c r="AL798" s="64"/>
      <c r="AM798" s="64"/>
      <c r="AN798" s="64"/>
      <c r="AO798" s="64"/>
      <c r="AP798" s="64"/>
      <c r="AQ798" s="64"/>
      <c r="AR798" s="64"/>
      <c r="AS798" s="64"/>
      <c r="AT798" s="64"/>
      <c r="AU798" s="64"/>
      <c r="AV798" s="64"/>
      <c r="AW798" s="64"/>
      <c r="AX798" s="64"/>
      <c r="AY798" s="64"/>
      <c r="AZ798" s="64"/>
      <c r="BA798" s="64"/>
      <c r="BB798" s="64"/>
      <c r="BF798" s="64"/>
      <c r="BG798" s="64"/>
      <c r="BH798" s="64"/>
      <c r="BI798" s="64"/>
      <c r="BJ798" s="64"/>
      <c r="BK798" s="64"/>
      <c r="BL798" s="64"/>
      <c r="BM798" s="68" t="s">
        <v>1125</v>
      </c>
      <c r="BO798" s="64"/>
      <c r="BP798" s="64"/>
    </row>
    <row r="799" spans="1:68" hidden="1">
      <c r="A799" s="13"/>
      <c r="B799" s="1"/>
      <c r="C799" s="1"/>
      <c r="D799" s="24"/>
      <c r="E799" s="11"/>
      <c r="F799" s="11"/>
      <c r="G799" s="15"/>
      <c r="H799" s="11"/>
      <c r="I799" s="1"/>
      <c r="J799" s="1"/>
      <c r="K799" s="1"/>
      <c r="L799" s="1"/>
      <c r="M799" s="64"/>
      <c r="N799" s="64"/>
      <c r="O799" s="64"/>
      <c r="P799" s="64"/>
      <c r="Q799" s="64"/>
      <c r="R799" s="64"/>
      <c r="S799" s="64"/>
      <c r="T799" s="64"/>
      <c r="U799" s="64"/>
      <c r="V799" s="64"/>
      <c r="W799" s="64"/>
      <c r="X799" s="64"/>
      <c r="Y799" s="64"/>
      <c r="Z799" s="64"/>
      <c r="AA799" s="64"/>
      <c r="AB799" s="64"/>
      <c r="AC799" s="64"/>
      <c r="AD799" s="64"/>
      <c r="AE799" s="64"/>
      <c r="AF799" s="64"/>
      <c r="AG799" s="64"/>
      <c r="AH799" s="64"/>
      <c r="AI799" s="64"/>
      <c r="AJ799" s="64"/>
      <c r="AK799" s="64"/>
      <c r="AL799" s="64"/>
      <c r="AM799" s="64"/>
      <c r="AN799" s="64"/>
      <c r="AO799" s="64"/>
      <c r="AP799" s="64"/>
      <c r="AQ799" s="64"/>
      <c r="AR799" s="64"/>
      <c r="AS799" s="64"/>
      <c r="AT799" s="64"/>
      <c r="AU799" s="64"/>
      <c r="AV799" s="64"/>
      <c r="AW799" s="64"/>
      <c r="AX799" s="64"/>
      <c r="AY799" s="64"/>
      <c r="AZ799" s="64"/>
      <c r="BA799" s="64"/>
      <c r="BB799" s="64"/>
      <c r="BF799" s="64"/>
      <c r="BG799" s="64"/>
      <c r="BH799" s="64"/>
      <c r="BI799" s="64"/>
      <c r="BJ799" s="64"/>
      <c r="BK799" s="64"/>
      <c r="BL799" s="64"/>
      <c r="BM799" s="68" t="s">
        <v>1126</v>
      </c>
      <c r="BO799" s="64"/>
      <c r="BP799" s="64"/>
    </row>
    <row r="800" spans="1:68" hidden="1">
      <c r="A800" s="13"/>
      <c r="B800" s="1"/>
      <c r="C800" s="1"/>
      <c r="D800" s="24"/>
      <c r="E800" s="11"/>
      <c r="F800" s="11"/>
      <c r="G800" s="15"/>
      <c r="H800" s="11"/>
      <c r="I800" s="1"/>
      <c r="J800" s="1"/>
      <c r="K800" s="1"/>
      <c r="L800" s="1"/>
      <c r="M800" s="64"/>
      <c r="N800" s="64"/>
      <c r="O800" s="64"/>
      <c r="P800" s="64"/>
      <c r="Q800" s="64"/>
      <c r="R800" s="64"/>
      <c r="S800" s="64"/>
      <c r="T800" s="64"/>
      <c r="U800" s="64"/>
      <c r="V800" s="64"/>
      <c r="W800" s="64"/>
      <c r="X800" s="64"/>
      <c r="Y800" s="64"/>
      <c r="Z800" s="64"/>
      <c r="AA800" s="64"/>
      <c r="AB800" s="64"/>
      <c r="AC800" s="64"/>
      <c r="AD800" s="64"/>
      <c r="AE800" s="64"/>
      <c r="AF800" s="64"/>
      <c r="AG800" s="64"/>
      <c r="AH800" s="64"/>
      <c r="AI800" s="64"/>
      <c r="AJ800" s="64"/>
      <c r="AK800" s="64"/>
      <c r="AL800" s="64"/>
      <c r="AM800" s="64"/>
      <c r="AN800" s="64"/>
      <c r="AO800" s="64"/>
      <c r="AP800" s="64"/>
      <c r="AQ800" s="64"/>
      <c r="AR800" s="64"/>
      <c r="AS800" s="64"/>
      <c r="AT800" s="64"/>
      <c r="AU800" s="64"/>
      <c r="AV800" s="64"/>
      <c r="AW800" s="64"/>
      <c r="AX800" s="64"/>
      <c r="AY800" s="64"/>
      <c r="AZ800" s="64"/>
      <c r="BA800" s="64"/>
      <c r="BB800" s="64"/>
      <c r="BF800" s="64"/>
      <c r="BG800" s="64"/>
      <c r="BH800" s="64"/>
      <c r="BI800" s="64"/>
      <c r="BJ800" s="64"/>
      <c r="BK800" s="64"/>
      <c r="BL800" s="64"/>
      <c r="BM800" s="68" t="s">
        <v>1127</v>
      </c>
      <c r="BO800" s="64"/>
      <c r="BP800" s="64"/>
    </row>
    <row r="801" spans="1:68" hidden="1">
      <c r="A801" s="13"/>
      <c r="B801" s="1"/>
      <c r="C801" s="1"/>
      <c r="D801" s="24"/>
      <c r="E801" s="11"/>
      <c r="F801" s="11"/>
      <c r="G801" s="15"/>
      <c r="H801" s="11"/>
      <c r="I801" s="1"/>
      <c r="J801" s="1"/>
      <c r="K801" s="1"/>
      <c r="L801" s="1"/>
      <c r="M801" s="64"/>
      <c r="N801" s="64"/>
      <c r="O801" s="64"/>
      <c r="P801" s="64"/>
      <c r="Q801" s="64"/>
      <c r="R801" s="64"/>
      <c r="S801" s="64"/>
      <c r="T801" s="64"/>
      <c r="U801" s="64"/>
      <c r="V801" s="64"/>
      <c r="W801" s="64"/>
      <c r="X801" s="64"/>
      <c r="Y801" s="64"/>
      <c r="Z801" s="64"/>
      <c r="AA801" s="64"/>
      <c r="AB801" s="64"/>
      <c r="AC801" s="64"/>
      <c r="AD801" s="64"/>
      <c r="AE801" s="64"/>
      <c r="AF801" s="64"/>
      <c r="AG801" s="64"/>
      <c r="AH801" s="64"/>
      <c r="AI801" s="64"/>
      <c r="AJ801" s="64"/>
      <c r="AK801" s="64"/>
      <c r="AL801" s="64"/>
      <c r="AM801" s="64"/>
      <c r="AN801" s="64"/>
      <c r="AO801" s="64"/>
      <c r="AP801" s="64"/>
      <c r="AQ801" s="64"/>
      <c r="AR801" s="64"/>
      <c r="AS801" s="64"/>
      <c r="AT801" s="64"/>
      <c r="AU801" s="64"/>
      <c r="AV801" s="64"/>
      <c r="AW801" s="64"/>
      <c r="AX801" s="64"/>
      <c r="AY801" s="64"/>
      <c r="AZ801" s="64"/>
      <c r="BA801" s="64"/>
      <c r="BB801" s="64"/>
      <c r="BF801" s="64"/>
      <c r="BG801" s="64"/>
      <c r="BH801" s="64"/>
      <c r="BI801" s="64"/>
      <c r="BJ801" s="64"/>
      <c r="BK801" s="64"/>
      <c r="BL801" s="64"/>
      <c r="BM801" s="68" t="s">
        <v>1128</v>
      </c>
      <c r="BO801" s="64"/>
      <c r="BP801" s="64"/>
    </row>
    <row r="802" spans="1:68" hidden="1">
      <c r="A802" s="13"/>
      <c r="B802" s="1"/>
      <c r="C802" s="1"/>
      <c r="D802" s="24"/>
      <c r="E802" s="11"/>
      <c r="F802" s="11"/>
      <c r="G802" s="15"/>
      <c r="H802" s="11"/>
      <c r="I802" s="1"/>
      <c r="J802" s="1"/>
      <c r="K802" s="1"/>
      <c r="L802" s="1"/>
      <c r="M802" s="64"/>
      <c r="N802" s="64"/>
      <c r="O802" s="64"/>
      <c r="P802" s="64"/>
      <c r="Q802" s="64"/>
      <c r="R802" s="64"/>
      <c r="S802" s="64"/>
      <c r="T802" s="64"/>
      <c r="U802" s="64"/>
      <c r="V802" s="64"/>
      <c r="W802" s="64"/>
      <c r="X802" s="64"/>
      <c r="Y802" s="64"/>
      <c r="Z802" s="64"/>
      <c r="AA802" s="64"/>
      <c r="AB802" s="64"/>
      <c r="AC802" s="64"/>
      <c r="AD802" s="64"/>
      <c r="AE802" s="64"/>
      <c r="AF802" s="64"/>
      <c r="AG802" s="64"/>
      <c r="AH802" s="64"/>
      <c r="AI802" s="64"/>
      <c r="AJ802" s="64"/>
      <c r="AK802" s="64"/>
      <c r="AL802" s="64"/>
      <c r="AM802" s="64"/>
      <c r="AN802" s="64"/>
      <c r="AO802" s="64"/>
      <c r="AP802" s="64"/>
      <c r="AQ802" s="64"/>
      <c r="AR802" s="64"/>
      <c r="AS802" s="64"/>
      <c r="AT802" s="64"/>
      <c r="AU802" s="64"/>
      <c r="AV802" s="64"/>
      <c r="AW802" s="64"/>
      <c r="AX802" s="64"/>
      <c r="AY802" s="64"/>
      <c r="AZ802" s="64"/>
      <c r="BA802" s="64"/>
      <c r="BB802" s="64"/>
      <c r="BF802" s="64"/>
      <c r="BG802" s="64"/>
      <c r="BH802" s="64"/>
      <c r="BI802" s="64"/>
      <c r="BJ802" s="64"/>
      <c r="BK802" s="64"/>
      <c r="BL802" s="64"/>
      <c r="BM802" s="68" t="s">
        <v>1129</v>
      </c>
      <c r="BO802" s="64"/>
      <c r="BP802" s="64"/>
    </row>
    <row r="803" spans="1:68" hidden="1">
      <c r="A803" s="13"/>
      <c r="B803" s="1"/>
      <c r="C803" s="1"/>
      <c r="D803" s="24"/>
      <c r="E803" s="11"/>
      <c r="F803" s="11"/>
      <c r="G803" s="15"/>
      <c r="H803" s="11"/>
      <c r="I803" s="1"/>
      <c r="J803" s="1"/>
      <c r="K803" s="1"/>
      <c r="L803" s="1"/>
      <c r="M803" s="64"/>
      <c r="N803" s="64"/>
      <c r="O803" s="64"/>
      <c r="P803" s="64"/>
      <c r="Q803" s="64"/>
      <c r="R803" s="64"/>
      <c r="S803" s="64"/>
      <c r="T803" s="64"/>
      <c r="U803" s="64"/>
      <c r="V803" s="64"/>
      <c r="W803" s="64"/>
      <c r="X803" s="64"/>
      <c r="Y803" s="64"/>
      <c r="Z803" s="64"/>
      <c r="AA803" s="64"/>
      <c r="AB803" s="64"/>
      <c r="AC803" s="64"/>
      <c r="AD803" s="64"/>
      <c r="AE803" s="64"/>
      <c r="AF803" s="64"/>
      <c r="AG803" s="64"/>
      <c r="AH803" s="64"/>
      <c r="AI803" s="64"/>
      <c r="AJ803" s="64"/>
      <c r="AK803" s="64"/>
      <c r="AL803" s="64"/>
      <c r="AM803" s="64"/>
      <c r="AN803" s="64"/>
      <c r="AO803" s="64"/>
      <c r="AP803" s="64"/>
      <c r="AQ803" s="64"/>
      <c r="AR803" s="64"/>
      <c r="AS803" s="64"/>
      <c r="AT803" s="64"/>
      <c r="AU803" s="64"/>
      <c r="AV803" s="64"/>
      <c r="AW803" s="64"/>
      <c r="AX803" s="64"/>
      <c r="AY803" s="64"/>
      <c r="AZ803" s="64"/>
      <c r="BA803" s="64"/>
      <c r="BB803" s="64"/>
      <c r="BF803" s="64"/>
      <c r="BG803" s="64"/>
      <c r="BH803" s="64"/>
      <c r="BI803" s="64"/>
      <c r="BJ803" s="64"/>
      <c r="BK803" s="64"/>
      <c r="BL803" s="64"/>
      <c r="BM803" s="68" t="s">
        <v>1130</v>
      </c>
      <c r="BO803" s="64"/>
      <c r="BP803" s="64"/>
    </row>
    <row r="804" spans="1:68" hidden="1">
      <c r="A804" s="13"/>
      <c r="B804" s="1"/>
      <c r="C804" s="1"/>
      <c r="D804" s="24"/>
      <c r="E804" s="11"/>
      <c r="F804" s="11"/>
      <c r="G804" s="15"/>
      <c r="H804" s="11"/>
      <c r="I804" s="1"/>
      <c r="J804" s="1"/>
      <c r="K804" s="1"/>
      <c r="L804" s="1"/>
      <c r="M804" s="64"/>
      <c r="N804" s="64"/>
      <c r="O804" s="64"/>
      <c r="P804" s="64"/>
      <c r="Q804" s="64"/>
      <c r="R804" s="64"/>
      <c r="S804" s="64"/>
      <c r="T804" s="64"/>
      <c r="U804" s="64"/>
      <c r="V804" s="64"/>
      <c r="W804" s="64"/>
      <c r="X804" s="64"/>
      <c r="Y804" s="64"/>
      <c r="Z804" s="64"/>
      <c r="AA804" s="64"/>
      <c r="AB804" s="64"/>
      <c r="AC804" s="64"/>
      <c r="AD804" s="64"/>
      <c r="AE804" s="64"/>
      <c r="AF804" s="64"/>
      <c r="AG804" s="64"/>
      <c r="AH804" s="64"/>
      <c r="AI804" s="64"/>
      <c r="AJ804" s="64"/>
      <c r="AK804" s="64"/>
      <c r="AL804" s="64"/>
      <c r="AM804" s="64"/>
      <c r="AN804" s="64"/>
      <c r="AO804" s="64"/>
      <c r="AP804" s="64"/>
      <c r="AQ804" s="64"/>
      <c r="AR804" s="64"/>
      <c r="AS804" s="64"/>
      <c r="AT804" s="64"/>
      <c r="AU804" s="64"/>
      <c r="AV804" s="64"/>
      <c r="AW804" s="64"/>
      <c r="AX804" s="64"/>
      <c r="AY804" s="64"/>
      <c r="AZ804" s="64"/>
      <c r="BA804" s="64"/>
      <c r="BB804" s="64"/>
      <c r="BF804" s="64"/>
      <c r="BG804" s="64"/>
      <c r="BH804" s="64"/>
      <c r="BI804" s="64"/>
      <c r="BJ804" s="64"/>
      <c r="BK804" s="64"/>
      <c r="BL804" s="64"/>
      <c r="BM804" s="68" t="s">
        <v>1131</v>
      </c>
      <c r="BO804" s="64"/>
      <c r="BP804" s="64"/>
    </row>
    <row r="805" spans="1:68" hidden="1">
      <c r="A805" s="13"/>
      <c r="B805" s="1"/>
      <c r="C805" s="1"/>
      <c r="D805" s="24"/>
      <c r="E805" s="11"/>
      <c r="F805" s="11"/>
      <c r="G805" s="15"/>
      <c r="H805" s="11"/>
      <c r="I805" s="1"/>
      <c r="J805" s="1"/>
      <c r="K805" s="1"/>
      <c r="L805" s="1"/>
      <c r="M805" s="64"/>
      <c r="N805" s="64"/>
      <c r="O805" s="64"/>
      <c r="P805" s="64"/>
      <c r="Q805" s="64"/>
      <c r="R805" s="64"/>
      <c r="S805" s="64"/>
      <c r="T805" s="64"/>
      <c r="U805" s="64"/>
      <c r="V805" s="64"/>
      <c r="W805" s="64"/>
      <c r="X805" s="64"/>
      <c r="Y805" s="64"/>
      <c r="Z805" s="64"/>
      <c r="AA805" s="64"/>
      <c r="AB805" s="64"/>
      <c r="AC805" s="64"/>
      <c r="AD805" s="64"/>
      <c r="AE805" s="64"/>
      <c r="AF805" s="64"/>
      <c r="AG805" s="64"/>
      <c r="AH805" s="64"/>
      <c r="AI805" s="64"/>
      <c r="AJ805" s="64"/>
      <c r="AK805" s="64"/>
      <c r="AL805" s="64"/>
      <c r="AM805" s="64"/>
      <c r="AN805" s="64"/>
      <c r="AO805" s="64"/>
      <c r="AP805" s="64"/>
      <c r="AQ805" s="64"/>
      <c r="AR805" s="64"/>
      <c r="AS805" s="64"/>
      <c r="AT805" s="64"/>
      <c r="AU805" s="64"/>
      <c r="AV805" s="64"/>
      <c r="AW805" s="64"/>
      <c r="AX805" s="64"/>
      <c r="AY805" s="64"/>
      <c r="AZ805" s="64"/>
      <c r="BA805" s="64"/>
      <c r="BB805" s="64"/>
      <c r="BF805" s="64"/>
      <c r="BG805" s="64"/>
      <c r="BH805" s="64"/>
      <c r="BI805" s="64"/>
      <c r="BJ805" s="64"/>
      <c r="BK805" s="64"/>
      <c r="BL805" s="64"/>
      <c r="BM805" s="68" t="s">
        <v>1132</v>
      </c>
      <c r="BO805" s="64"/>
      <c r="BP805" s="64"/>
    </row>
    <row r="806" spans="1:68" hidden="1">
      <c r="A806" s="13"/>
      <c r="B806" s="1"/>
      <c r="C806" s="1"/>
      <c r="D806" s="24"/>
      <c r="E806" s="11"/>
      <c r="F806" s="11"/>
      <c r="G806" s="15"/>
      <c r="H806" s="11"/>
      <c r="I806" s="1"/>
      <c r="J806" s="1"/>
      <c r="K806" s="1"/>
      <c r="L806" s="1"/>
      <c r="M806" s="64"/>
      <c r="N806" s="64"/>
      <c r="O806" s="64"/>
      <c r="P806" s="64"/>
      <c r="Q806" s="64"/>
      <c r="R806" s="64"/>
      <c r="S806" s="64"/>
      <c r="T806" s="64"/>
      <c r="U806" s="64"/>
      <c r="V806" s="64"/>
      <c r="W806" s="64"/>
      <c r="X806" s="64"/>
      <c r="Y806" s="64"/>
      <c r="Z806" s="64"/>
      <c r="AA806" s="64"/>
      <c r="AB806" s="64"/>
      <c r="AC806" s="64"/>
      <c r="AD806" s="64"/>
      <c r="AE806" s="64"/>
      <c r="AF806" s="64"/>
      <c r="AG806" s="64"/>
      <c r="AH806" s="64"/>
      <c r="AI806" s="64"/>
      <c r="AJ806" s="64"/>
      <c r="AK806" s="64"/>
      <c r="AL806" s="64"/>
      <c r="AM806" s="64"/>
      <c r="AN806" s="64"/>
      <c r="AO806" s="64"/>
      <c r="AP806" s="64"/>
      <c r="AQ806" s="64"/>
      <c r="AR806" s="64"/>
      <c r="AS806" s="64"/>
      <c r="AT806" s="64"/>
      <c r="AU806" s="64"/>
      <c r="AV806" s="64"/>
      <c r="AW806" s="64"/>
      <c r="AX806" s="64"/>
      <c r="AY806" s="64"/>
      <c r="AZ806" s="64"/>
      <c r="BA806" s="64"/>
      <c r="BB806" s="64"/>
      <c r="BF806" s="64"/>
      <c r="BG806" s="64"/>
      <c r="BH806" s="64"/>
      <c r="BI806" s="64"/>
      <c r="BJ806" s="64"/>
      <c r="BK806" s="64"/>
      <c r="BL806" s="64"/>
      <c r="BM806" s="68" t="s">
        <v>1133</v>
      </c>
      <c r="BO806" s="64"/>
      <c r="BP806" s="64"/>
    </row>
    <row r="807" spans="1:68" hidden="1">
      <c r="A807" s="13"/>
      <c r="B807" s="1"/>
      <c r="C807" s="1"/>
      <c r="D807" s="24"/>
      <c r="E807" s="11"/>
      <c r="F807" s="11"/>
      <c r="G807" s="15"/>
      <c r="H807" s="11"/>
      <c r="I807" s="1"/>
      <c r="J807" s="1"/>
      <c r="K807" s="1"/>
      <c r="L807" s="1"/>
      <c r="M807" s="64"/>
      <c r="N807" s="64"/>
      <c r="O807" s="64"/>
      <c r="P807" s="64"/>
      <c r="Q807" s="64"/>
      <c r="R807" s="64"/>
      <c r="S807" s="64"/>
      <c r="T807" s="64"/>
      <c r="U807" s="64"/>
      <c r="V807" s="64"/>
      <c r="W807" s="64"/>
      <c r="X807" s="64"/>
      <c r="Y807" s="64"/>
      <c r="Z807" s="64"/>
      <c r="AA807" s="64"/>
      <c r="AB807" s="64"/>
      <c r="AC807" s="64"/>
      <c r="AD807" s="64"/>
      <c r="AE807" s="64"/>
      <c r="AF807" s="64"/>
      <c r="AG807" s="64"/>
      <c r="AH807" s="64"/>
      <c r="AI807" s="64"/>
      <c r="AJ807" s="64"/>
      <c r="AK807" s="64"/>
      <c r="AL807" s="64"/>
      <c r="AM807" s="64"/>
      <c r="AN807" s="64"/>
      <c r="AO807" s="64"/>
      <c r="AP807" s="64"/>
      <c r="AQ807" s="64"/>
      <c r="AR807" s="64"/>
      <c r="AS807" s="64"/>
      <c r="AT807" s="64"/>
      <c r="AU807" s="64"/>
      <c r="AV807" s="64"/>
      <c r="AW807" s="64"/>
      <c r="AX807" s="64"/>
      <c r="AY807" s="64"/>
      <c r="AZ807" s="64"/>
      <c r="BA807" s="64"/>
      <c r="BB807" s="64"/>
      <c r="BF807" s="64"/>
      <c r="BG807" s="64"/>
      <c r="BH807" s="64"/>
      <c r="BI807" s="64"/>
      <c r="BJ807" s="64"/>
      <c r="BK807" s="64"/>
      <c r="BL807" s="64"/>
      <c r="BM807" s="68" t="s">
        <v>1134</v>
      </c>
      <c r="BO807" s="64"/>
      <c r="BP807" s="64"/>
    </row>
    <row r="808" spans="1:68" hidden="1">
      <c r="A808" s="13"/>
      <c r="B808" s="1"/>
      <c r="C808" s="1"/>
      <c r="D808" s="24"/>
      <c r="E808" s="11"/>
      <c r="F808" s="11"/>
      <c r="G808" s="15"/>
      <c r="H808" s="11"/>
      <c r="I808" s="1"/>
      <c r="J808" s="1"/>
      <c r="K808" s="1"/>
      <c r="L808" s="1"/>
      <c r="M808" s="64"/>
      <c r="N808" s="64"/>
      <c r="O808" s="64"/>
      <c r="P808" s="64"/>
      <c r="Q808" s="64"/>
      <c r="R808" s="64"/>
      <c r="S808" s="64"/>
      <c r="T808" s="64"/>
      <c r="U808" s="64"/>
      <c r="V808" s="64"/>
      <c r="W808" s="64"/>
      <c r="X808" s="64"/>
      <c r="Y808" s="64"/>
      <c r="Z808" s="64"/>
      <c r="AA808" s="64"/>
      <c r="AB808" s="64"/>
      <c r="AC808" s="64"/>
      <c r="AD808" s="64"/>
      <c r="AE808" s="64"/>
      <c r="AF808" s="64"/>
      <c r="AG808" s="64"/>
      <c r="AH808" s="64"/>
      <c r="AI808" s="64"/>
      <c r="AJ808" s="64"/>
      <c r="AK808" s="64"/>
      <c r="AL808" s="64"/>
      <c r="AM808" s="64"/>
      <c r="AN808" s="64"/>
      <c r="AO808" s="64"/>
      <c r="AP808" s="64"/>
      <c r="AQ808" s="64"/>
      <c r="AR808" s="64"/>
      <c r="AS808" s="64"/>
      <c r="AT808" s="64"/>
      <c r="AU808" s="64"/>
      <c r="AV808" s="64"/>
      <c r="AW808" s="64"/>
      <c r="AX808" s="64"/>
      <c r="AY808" s="64"/>
      <c r="AZ808" s="64"/>
      <c r="BA808" s="64"/>
      <c r="BB808" s="64"/>
      <c r="BF808" s="64"/>
      <c r="BG808" s="64"/>
      <c r="BH808" s="64"/>
      <c r="BI808" s="64"/>
      <c r="BJ808" s="64"/>
      <c r="BK808" s="64"/>
      <c r="BL808" s="64"/>
      <c r="BM808" s="68" t="s">
        <v>1135</v>
      </c>
      <c r="BO808" s="64"/>
      <c r="BP808" s="64"/>
    </row>
    <row r="809" spans="1:68" hidden="1">
      <c r="A809" s="13"/>
      <c r="B809" s="1"/>
      <c r="C809" s="1"/>
      <c r="D809" s="24"/>
      <c r="E809" s="11"/>
      <c r="F809" s="11"/>
      <c r="G809" s="15"/>
      <c r="H809" s="11"/>
      <c r="I809" s="1"/>
      <c r="J809" s="1"/>
      <c r="K809" s="1"/>
      <c r="L809" s="1"/>
      <c r="M809" s="64"/>
      <c r="N809" s="64"/>
      <c r="O809" s="64"/>
      <c r="P809" s="64"/>
      <c r="Q809" s="64"/>
      <c r="R809" s="64"/>
      <c r="S809" s="64"/>
      <c r="T809" s="64"/>
      <c r="U809" s="64"/>
      <c r="V809" s="64"/>
      <c r="W809" s="64"/>
      <c r="X809" s="64"/>
      <c r="Y809" s="64"/>
      <c r="Z809" s="64"/>
      <c r="AA809" s="64"/>
      <c r="AB809" s="64"/>
      <c r="AC809" s="64"/>
      <c r="AD809" s="64"/>
      <c r="AE809" s="64"/>
      <c r="AF809" s="64"/>
      <c r="AG809" s="64"/>
      <c r="AH809" s="64"/>
      <c r="AI809" s="64"/>
      <c r="AJ809" s="64"/>
      <c r="AK809" s="64"/>
      <c r="AL809" s="64"/>
      <c r="AM809" s="64"/>
      <c r="AN809" s="64"/>
      <c r="AO809" s="64"/>
      <c r="AP809" s="64"/>
      <c r="AQ809" s="64"/>
      <c r="AR809" s="64"/>
      <c r="AS809" s="64"/>
      <c r="AT809" s="64"/>
      <c r="AU809" s="64"/>
      <c r="AV809" s="64"/>
      <c r="AW809" s="64"/>
      <c r="AX809" s="64"/>
      <c r="AY809" s="64"/>
      <c r="AZ809" s="64"/>
      <c r="BA809" s="64"/>
      <c r="BB809" s="64"/>
      <c r="BF809" s="64"/>
      <c r="BG809" s="64"/>
      <c r="BH809" s="64"/>
      <c r="BI809" s="64"/>
      <c r="BJ809" s="64"/>
      <c r="BK809" s="64"/>
      <c r="BL809" s="64"/>
      <c r="BM809" s="68" t="s">
        <v>1136</v>
      </c>
      <c r="BO809" s="64"/>
      <c r="BP809" s="64"/>
    </row>
    <row r="810" spans="1:68" hidden="1">
      <c r="A810" s="13"/>
      <c r="B810" s="1"/>
      <c r="C810" s="1"/>
      <c r="D810" s="24"/>
      <c r="E810" s="11"/>
      <c r="F810" s="11"/>
      <c r="G810" s="15"/>
      <c r="H810" s="11"/>
      <c r="I810" s="1"/>
      <c r="J810" s="1"/>
      <c r="K810" s="1"/>
      <c r="L810" s="1"/>
      <c r="M810" s="64"/>
      <c r="N810" s="64"/>
      <c r="O810" s="64"/>
      <c r="P810" s="64"/>
      <c r="Q810" s="64"/>
      <c r="R810" s="64"/>
      <c r="S810" s="64"/>
      <c r="T810" s="64"/>
      <c r="U810" s="64"/>
      <c r="V810" s="64"/>
      <c r="W810" s="64"/>
      <c r="X810" s="64"/>
      <c r="Y810" s="64"/>
      <c r="Z810" s="64"/>
      <c r="AA810" s="64"/>
      <c r="AB810" s="64"/>
      <c r="AC810" s="64"/>
      <c r="AD810" s="64"/>
      <c r="AE810" s="64"/>
      <c r="AF810" s="64"/>
      <c r="AG810" s="64"/>
      <c r="AH810" s="64"/>
      <c r="AI810" s="64"/>
      <c r="AJ810" s="64"/>
      <c r="AK810" s="64"/>
      <c r="AL810" s="64"/>
      <c r="AM810" s="64"/>
      <c r="AN810" s="64"/>
      <c r="AO810" s="64"/>
      <c r="AP810" s="64"/>
      <c r="AQ810" s="64"/>
      <c r="AR810" s="64"/>
      <c r="AS810" s="64"/>
      <c r="AT810" s="64"/>
      <c r="AU810" s="64"/>
      <c r="AV810" s="64"/>
      <c r="AW810" s="64"/>
      <c r="AX810" s="64"/>
      <c r="AY810" s="64"/>
      <c r="AZ810" s="64"/>
      <c r="BA810" s="64"/>
      <c r="BB810" s="64"/>
      <c r="BF810" s="64"/>
      <c r="BG810" s="64"/>
      <c r="BH810" s="64"/>
      <c r="BI810" s="64"/>
      <c r="BJ810" s="64"/>
      <c r="BK810" s="64"/>
      <c r="BL810" s="64"/>
      <c r="BM810" s="68" t="s">
        <v>1137</v>
      </c>
      <c r="BO810" s="64"/>
      <c r="BP810" s="64"/>
    </row>
    <row r="811" spans="1:68" hidden="1">
      <c r="A811" s="13"/>
      <c r="B811" s="1"/>
      <c r="C811" s="1"/>
      <c r="D811" s="24"/>
      <c r="E811" s="11"/>
      <c r="F811" s="11"/>
      <c r="G811" s="15"/>
      <c r="H811" s="11"/>
      <c r="I811" s="1"/>
      <c r="J811" s="1"/>
      <c r="K811" s="1"/>
      <c r="L811" s="1"/>
      <c r="M811" s="64"/>
      <c r="N811" s="64"/>
      <c r="O811" s="64"/>
      <c r="P811" s="64"/>
      <c r="Q811" s="64"/>
      <c r="R811" s="64"/>
      <c r="S811" s="64"/>
      <c r="T811" s="64"/>
      <c r="U811" s="64"/>
      <c r="V811" s="64"/>
      <c r="W811" s="64"/>
      <c r="X811" s="64"/>
      <c r="Y811" s="64"/>
      <c r="Z811" s="64"/>
      <c r="AA811" s="64"/>
      <c r="AB811" s="64"/>
      <c r="AC811" s="64"/>
      <c r="AD811" s="64"/>
      <c r="AE811" s="64"/>
      <c r="AF811" s="64"/>
      <c r="AG811" s="64"/>
      <c r="AH811" s="64"/>
      <c r="AI811" s="64"/>
      <c r="AJ811" s="64"/>
      <c r="AK811" s="64"/>
      <c r="AL811" s="64"/>
      <c r="AM811" s="64"/>
      <c r="AN811" s="64"/>
      <c r="AO811" s="64"/>
      <c r="AP811" s="64"/>
      <c r="AQ811" s="64"/>
      <c r="AR811" s="64"/>
      <c r="AS811" s="64"/>
      <c r="AT811" s="64"/>
      <c r="AU811" s="64"/>
      <c r="AV811" s="64"/>
      <c r="AW811" s="64"/>
      <c r="AX811" s="64"/>
      <c r="AY811" s="64"/>
      <c r="AZ811" s="64"/>
      <c r="BA811" s="64"/>
      <c r="BB811" s="64"/>
      <c r="BF811" s="64"/>
      <c r="BG811" s="64"/>
      <c r="BH811" s="64"/>
      <c r="BI811" s="64"/>
      <c r="BJ811" s="64"/>
      <c r="BK811" s="64"/>
      <c r="BL811" s="64"/>
      <c r="BM811" s="68" t="s">
        <v>1138</v>
      </c>
      <c r="BO811" s="64"/>
      <c r="BP811" s="64"/>
    </row>
    <row r="812" spans="1:68" hidden="1">
      <c r="A812" s="13"/>
      <c r="B812" s="1"/>
      <c r="C812" s="1"/>
      <c r="D812" s="24"/>
      <c r="E812" s="11"/>
      <c r="F812" s="11"/>
      <c r="G812" s="15"/>
      <c r="H812" s="11"/>
      <c r="I812" s="1"/>
      <c r="J812" s="1"/>
      <c r="K812" s="1"/>
      <c r="L812" s="1"/>
      <c r="M812" s="64"/>
      <c r="N812" s="64"/>
      <c r="O812" s="64"/>
      <c r="P812" s="64"/>
      <c r="Q812" s="64"/>
      <c r="R812" s="64"/>
      <c r="S812" s="64"/>
      <c r="T812" s="64"/>
      <c r="U812" s="64"/>
      <c r="V812" s="64"/>
      <c r="W812" s="64"/>
      <c r="X812" s="64"/>
      <c r="Y812" s="64"/>
      <c r="Z812" s="64"/>
      <c r="AA812" s="64"/>
      <c r="AB812" s="64"/>
      <c r="AC812" s="64"/>
      <c r="AD812" s="64"/>
      <c r="AE812" s="64"/>
      <c r="AF812" s="64"/>
      <c r="AG812" s="64"/>
      <c r="AH812" s="64"/>
      <c r="AI812" s="64"/>
      <c r="AJ812" s="64"/>
      <c r="AK812" s="64"/>
      <c r="AL812" s="64"/>
      <c r="AM812" s="64"/>
      <c r="AN812" s="64"/>
      <c r="AO812" s="64"/>
      <c r="AP812" s="64"/>
      <c r="AQ812" s="64"/>
      <c r="AR812" s="64"/>
      <c r="AS812" s="64"/>
      <c r="AT812" s="64"/>
      <c r="AU812" s="64"/>
      <c r="AV812" s="64"/>
      <c r="AW812" s="64"/>
      <c r="AX812" s="64"/>
      <c r="AY812" s="64"/>
      <c r="AZ812" s="64"/>
      <c r="BA812" s="64"/>
      <c r="BB812" s="64"/>
      <c r="BF812" s="64"/>
      <c r="BG812" s="64"/>
      <c r="BH812" s="64"/>
      <c r="BI812" s="64"/>
      <c r="BJ812" s="64"/>
      <c r="BK812" s="64"/>
      <c r="BL812" s="64"/>
      <c r="BM812" s="68" t="s">
        <v>1139</v>
      </c>
      <c r="BO812" s="64"/>
      <c r="BP812" s="64"/>
    </row>
    <row r="813" spans="1:68" hidden="1">
      <c r="A813" s="13"/>
      <c r="B813" s="1"/>
      <c r="C813" s="1"/>
      <c r="D813" s="24"/>
      <c r="E813" s="11"/>
      <c r="F813" s="11"/>
      <c r="G813" s="15"/>
      <c r="H813" s="11"/>
      <c r="I813" s="1"/>
      <c r="J813" s="1"/>
      <c r="K813" s="1"/>
      <c r="L813" s="1"/>
      <c r="M813" s="64"/>
      <c r="N813" s="64"/>
      <c r="O813" s="64"/>
      <c r="P813" s="64"/>
      <c r="Q813" s="64"/>
      <c r="R813" s="64"/>
      <c r="S813" s="64"/>
      <c r="T813" s="64"/>
      <c r="U813" s="64"/>
      <c r="V813" s="64"/>
      <c r="W813" s="64"/>
      <c r="X813" s="64"/>
      <c r="Y813" s="64"/>
      <c r="Z813" s="64"/>
      <c r="AA813" s="64"/>
      <c r="AB813" s="64"/>
      <c r="AC813" s="64"/>
      <c r="AD813" s="64"/>
      <c r="AE813" s="64"/>
      <c r="AF813" s="64"/>
      <c r="AG813" s="64"/>
      <c r="AH813" s="64"/>
      <c r="AI813" s="64"/>
      <c r="AJ813" s="64"/>
      <c r="AK813" s="64"/>
      <c r="AL813" s="64"/>
      <c r="AM813" s="64"/>
      <c r="AN813" s="64"/>
      <c r="AO813" s="64"/>
      <c r="AP813" s="64"/>
      <c r="AQ813" s="64"/>
      <c r="AR813" s="64"/>
      <c r="AS813" s="64"/>
      <c r="AT813" s="64"/>
      <c r="AU813" s="64"/>
      <c r="AV813" s="64"/>
      <c r="AW813" s="64"/>
      <c r="AX813" s="64"/>
      <c r="AY813" s="64"/>
      <c r="AZ813" s="64"/>
      <c r="BA813" s="64"/>
      <c r="BB813" s="64"/>
      <c r="BF813" s="64"/>
      <c r="BG813" s="64"/>
      <c r="BH813" s="64"/>
      <c r="BI813" s="64"/>
      <c r="BJ813" s="64"/>
      <c r="BK813" s="64"/>
      <c r="BL813" s="64"/>
      <c r="BM813" s="68" t="s">
        <v>1140</v>
      </c>
      <c r="BO813" s="64"/>
      <c r="BP813" s="64"/>
    </row>
    <row r="814" spans="1:68" hidden="1">
      <c r="A814" s="13"/>
      <c r="B814" s="1"/>
      <c r="C814" s="1"/>
      <c r="D814" s="24"/>
      <c r="E814" s="11"/>
      <c r="F814" s="11"/>
      <c r="G814" s="15"/>
      <c r="H814" s="11"/>
      <c r="I814" s="1"/>
      <c r="J814" s="1"/>
      <c r="K814" s="1"/>
      <c r="L814" s="1"/>
      <c r="M814" s="64"/>
      <c r="N814" s="64"/>
      <c r="O814" s="64"/>
      <c r="P814" s="64"/>
      <c r="Q814" s="64"/>
      <c r="R814" s="64"/>
      <c r="S814" s="64"/>
      <c r="T814" s="64"/>
      <c r="U814" s="64"/>
      <c r="V814" s="64"/>
      <c r="W814" s="64"/>
      <c r="X814" s="64"/>
      <c r="Y814" s="64"/>
      <c r="Z814" s="64"/>
      <c r="AA814" s="64"/>
      <c r="AB814" s="64"/>
      <c r="AC814" s="64"/>
      <c r="AD814" s="64"/>
      <c r="AE814" s="64"/>
      <c r="AF814" s="64"/>
      <c r="AG814" s="64"/>
      <c r="AH814" s="64"/>
      <c r="AI814" s="64"/>
      <c r="AJ814" s="64"/>
      <c r="AK814" s="64"/>
      <c r="AL814" s="64"/>
      <c r="AM814" s="64"/>
      <c r="AN814" s="64"/>
      <c r="AO814" s="64"/>
      <c r="AP814" s="64"/>
      <c r="AQ814" s="64"/>
      <c r="AR814" s="64"/>
      <c r="AS814" s="64"/>
      <c r="AT814" s="64"/>
      <c r="AU814" s="64"/>
      <c r="AV814" s="64"/>
      <c r="AW814" s="64"/>
      <c r="AX814" s="64"/>
      <c r="AY814" s="64"/>
      <c r="AZ814" s="64"/>
      <c r="BA814" s="64"/>
      <c r="BB814" s="64"/>
      <c r="BF814" s="64"/>
      <c r="BG814" s="64"/>
      <c r="BH814" s="64"/>
      <c r="BI814" s="64"/>
      <c r="BJ814" s="64"/>
      <c r="BK814" s="64"/>
      <c r="BL814" s="64"/>
      <c r="BM814" s="68" t="s">
        <v>1141</v>
      </c>
      <c r="BO814" s="64"/>
      <c r="BP814" s="64"/>
    </row>
    <row r="815" spans="1:68" hidden="1">
      <c r="A815" s="13"/>
      <c r="B815" s="1"/>
      <c r="C815" s="1"/>
      <c r="D815" s="24"/>
      <c r="E815" s="11"/>
      <c r="F815" s="11"/>
      <c r="G815" s="15"/>
      <c r="H815" s="11"/>
      <c r="I815" s="1"/>
      <c r="J815" s="1"/>
      <c r="K815" s="1"/>
      <c r="L815" s="1"/>
      <c r="M815" s="64"/>
      <c r="N815" s="64"/>
      <c r="O815" s="64"/>
      <c r="P815" s="64"/>
      <c r="Q815" s="64"/>
      <c r="R815" s="64"/>
      <c r="S815" s="64"/>
      <c r="T815" s="64"/>
      <c r="U815" s="64"/>
      <c r="V815" s="64"/>
      <c r="W815" s="64"/>
      <c r="X815" s="64"/>
      <c r="Y815" s="64"/>
      <c r="Z815" s="64"/>
      <c r="AA815" s="64"/>
      <c r="AB815" s="64"/>
      <c r="AC815" s="64"/>
      <c r="AD815" s="64"/>
      <c r="AE815" s="64"/>
      <c r="AF815" s="64"/>
      <c r="AG815" s="64"/>
      <c r="AH815" s="64"/>
      <c r="AI815" s="64"/>
      <c r="AJ815" s="64"/>
      <c r="AK815" s="64"/>
      <c r="AL815" s="64"/>
      <c r="AM815" s="64"/>
      <c r="AN815" s="64"/>
      <c r="AO815" s="64"/>
      <c r="AP815" s="64"/>
      <c r="AQ815" s="64"/>
      <c r="AR815" s="64"/>
      <c r="AS815" s="64"/>
      <c r="AT815" s="64"/>
      <c r="AU815" s="64"/>
      <c r="AV815" s="64"/>
      <c r="AW815" s="64"/>
      <c r="AX815" s="64"/>
      <c r="AY815" s="64"/>
      <c r="AZ815" s="64"/>
      <c r="BA815" s="64"/>
      <c r="BB815" s="64"/>
      <c r="BF815" s="64"/>
      <c r="BG815" s="64"/>
      <c r="BH815" s="64"/>
      <c r="BI815" s="64"/>
      <c r="BJ815" s="64"/>
      <c r="BK815" s="64"/>
      <c r="BL815" s="64"/>
      <c r="BM815" s="68" t="s">
        <v>1142</v>
      </c>
      <c r="BO815" s="64"/>
      <c r="BP815" s="64"/>
    </row>
    <row r="816" spans="1:68" hidden="1">
      <c r="A816" s="13"/>
      <c r="B816" s="1"/>
      <c r="C816" s="1"/>
      <c r="D816" s="24"/>
      <c r="E816" s="11"/>
      <c r="F816" s="11"/>
      <c r="G816" s="15"/>
      <c r="H816" s="11"/>
      <c r="I816" s="1"/>
      <c r="J816" s="1"/>
      <c r="K816" s="1"/>
      <c r="L816" s="1"/>
      <c r="M816" s="64"/>
      <c r="N816" s="64"/>
      <c r="O816" s="64"/>
      <c r="P816" s="64"/>
      <c r="Q816" s="64"/>
      <c r="R816" s="64"/>
      <c r="S816" s="64"/>
      <c r="T816" s="64"/>
      <c r="U816" s="64"/>
      <c r="V816" s="64"/>
      <c r="W816" s="64"/>
      <c r="X816" s="64"/>
      <c r="Y816" s="64"/>
      <c r="Z816" s="64"/>
      <c r="AA816" s="64"/>
      <c r="AB816" s="64"/>
      <c r="AC816" s="64"/>
      <c r="AD816" s="64"/>
      <c r="AE816" s="64"/>
      <c r="AF816" s="64"/>
      <c r="AG816" s="64"/>
      <c r="AH816" s="64"/>
      <c r="AI816" s="64"/>
      <c r="AJ816" s="64"/>
      <c r="AK816" s="64"/>
      <c r="AL816" s="64"/>
      <c r="AM816" s="64"/>
      <c r="AN816" s="64"/>
      <c r="AO816" s="64"/>
      <c r="AP816" s="64"/>
      <c r="AQ816" s="64"/>
      <c r="AR816" s="64"/>
      <c r="AS816" s="64"/>
      <c r="AT816" s="64"/>
      <c r="AU816" s="64"/>
      <c r="AV816" s="64"/>
      <c r="AW816" s="64"/>
      <c r="AX816" s="64"/>
      <c r="AY816" s="64"/>
      <c r="AZ816" s="64"/>
      <c r="BA816" s="64"/>
      <c r="BB816" s="64"/>
      <c r="BF816" s="64"/>
      <c r="BG816" s="64"/>
      <c r="BH816" s="64"/>
      <c r="BI816" s="64"/>
      <c r="BJ816" s="64"/>
      <c r="BK816" s="64"/>
      <c r="BL816" s="64"/>
      <c r="BM816" s="68" t="s">
        <v>1143</v>
      </c>
      <c r="BO816" s="64"/>
      <c r="BP816" s="64"/>
    </row>
    <row r="817" spans="1:68" hidden="1">
      <c r="A817" s="13"/>
      <c r="B817" s="1"/>
      <c r="C817" s="1"/>
      <c r="D817" s="24"/>
      <c r="E817" s="11"/>
      <c r="F817" s="11"/>
      <c r="G817" s="15"/>
      <c r="H817" s="11"/>
      <c r="I817" s="1"/>
      <c r="J817" s="1"/>
      <c r="K817" s="1"/>
      <c r="L817" s="1"/>
      <c r="M817" s="64"/>
      <c r="N817" s="64"/>
      <c r="O817" s="64"/>
      <c r="P817" s="64"/>
      <c r="Q817" s="64"/>
      <c r="R817" s="64"/>
      <c r="S817" s="64"/>
      <c r="T817" s="64"/>
      <c r="U817" s="64"/>
      <c r="V817" s="64"/>
      <c r="W817" s="64"/>
      <c r="X817" s="64"/>
      <c r="Y817" s="64"/>
      <c r="Z817" s="64"/>
      <c r="AA817" s="64"/>
      <c r="AB817" s="64"/>
      <c r="AC817" s="64"/>
      <c r="AD817" s="64"/>
      <c r="AE817" s="64"/>
      <c r="AF817" s="64"/>
      <c r="AG817" s="64"/>
      <c r="AH817" s="64"/>
      <c r="AI817" s="64"/>
      <c r="AJ817" s="64"/>
      <c r="AK817" s="64"/>
      <c r="AL817" s="64"/>
      <c r="AM817" s="64"/>
      <c r="AN817" s="64"/>
      <c r="AO817" s="64"/>
      <c r="AP817" s="64"/>
      <c r="AQ817" s="64"/>
      <c r="AR817" s="64"/>
      <c r="AS817" s="64"/>
      <c r="AT817" s="64"/>
      <c r="AU817" s="64"/>
      <c r="AV817" s="64"/>
      <c r="AW817" s="64"/>
      <c r="AX817" s="64"/>
      <c r="AY817" s="64"/>
      <c r="AZ817" s="64"/>
      <c r="BA817" s="64"/>
      <c r="BB817" s="64"/>
      <c r="BF817" s="64"/>
      <c r="BG817" s="64"/>
      <c r="BH817" s="64"/>
      <c r="BI817" s="64"/>
      <c r="BJ817" s="64"/>
      <c r="BK817" s="64"/>
      <c r="BL817" s="64"/>
      <c r="BM817" s="68" t="s">
        <v>1144</v>
      </c>
      <c r="BO817" s="64"/>
      <c r="BP817" s="64"/>
    </row>
    <row r="818" spans="1:68" hidden="1">
      <c r="A818" s="13"/>
      <c r="B818" s="1"/>
      <c r="C818" s="1"/>
      <c r="D818" s="24"/>
      <c r="E818" s="11"/>
      <c r="F818" s="11"/>
      <c r="G818" s="15"/>
      <c r="H818" s="11"/>
      <c r="I818" s="1"/>
      <c r="J818" s="1"/>
      <c r="K818" s="1"/>
      <c r="L818" s="1"/>
      <c r="M818" s="64"/>
      <c r="N818" s="64"/>
      <c r="O818" s="64"/>
      <c r="P818" s="64"/>
      <c r="Q818" s="64"/>
      <c r="R818" s="64"/>
      <c r="S818" s="64"/>
      <c r="T818" s="64"/>
      <c r="U818" s="64"/>
      <c r="V818" s="64"/>
      <c r="W818" s="64"/>
      <c r="X818" s="64"/>
      <c r="Y818" s="64"/>
      <c r="Z818" s="64"/>
      <c r="AA818" s="64"/>
      <c r="AB818" s="64"/>
      <c r="AC818" s="64"/>
      <c r="AD818" s="64"/>
      <c r="AE818" s="64"/>
      <c r="AF818" s="64"/>
      <c r="AG818" s="64"/>
      <c r="AH818" s="64"/>
      <c r="AI818" s="64"/>
      <c r="AJ818" s="64"/>
      <c r="AK818" s="64"/>
      <c r="AL818" s="64"/>
      <c r="AM818" s="64"/>
      <c r="AN818" s="64"/>
      <c r="AO818" s="64"/>
      <c r="AP818" s="64"/>
      <c r="AQ818" s="64"/>
      <c r="AR818" s="64"/>
      <c r="AS818" s="64"/>
      <c r="AT818" s="64"/>
      <c r="AU818" s="64"/>
      <c r="AV818" s="64"/>
      <c r="AW818" s="64"/>
      <c r="AX818" s="64"/>
      <c r="AY818" s="64"/>
      <c r="AZ818" s="64"/>
      <c r="BA818" s="64"/>
      <c r="BB818" s="64"/>
      <c r="BF818" s="64"/>
      <c r="BG818" s="64"/>
      <c r="BH818" s="64"/>
      <c r="BI818" s="64"/>
      <c r="BJ818" s="64"/>
      <c r="BK818" s="64"/>
      <c r="BL818" s="64"/>
      <c r="BM818" s="68" t="s">
        <v>1145</v>
      </c>
      <c r="BO818" s="64"/>
      <c r="BP818" s="64"/>
    </row>
    <row r="819" spans="1:68" hidden="1">
      <c r="A819" s="13"/>
      <c r="B819" s="1"/>
      <c r="C819" s="1"/>
      <c r="D819" s="24"/>
      <c r="E819" s="11"/>
      <c r="F819" s="11"/>
      <c r="G819" s="15"/>
      <c r="H819" s="11"/>
      <c r="I819" s="1"/>
      <c r="J819" s="1"/>
      <c r="K819" s="1"/>
      <c r="L819" s="1"/>
      <c r="M819" s="64"/>
      <c r="N819" s="64"/>
      <c r="O819" s="64"/>
      <c r="P819" s="64"/>
      <c r="Q819" s="64"/>
      <c r="R819" s="64"/>
      <c r="S819" s="64"/>
      <c r="T819" s="64"/>
      <c r="U819" s="64"/>
      <c r="V819" s="64"/>
      <c r="W819" s="64"/>
      <c r="X819" s="64"/>
      <c r="Y819" s="64"/>
      <c r="Z819" s="64"/>
      <c r="AA819" s="64"/>
      <c r="AB819" s="64"/>
      <c r="AC819" s="64"/>
      <c r="AD819" s="64"/>
      <c r="AE819" s="64"/>
      <c r="AF819" s="64"/>
      <c r="AG819" s="64"/>
      <c r="AH819" s="64"/>
      <c r="AI819" s="64"/>
      <c r="AJ819" s="64"/>
      <c r="AK819" s="64"/>
      <c r="AL819" s="64"/>
      <c r="AM819" s="64"/>
      <c r="AN819" s="64"/>
      <c r="AO819" s="64"/>
      <c r="AP819" s="64"/>
      <c r="AQ819" s="64"/>
      <c r="AR819" s="64"/>
      <c r="AS819" s="64"/>
      <c r="AT819" s="64"/>
      <c r="AU819" s="64"/>
      <c r="AV819" s="64"/>
      <c r="AW819" s="64"/>
      <c r="AX819" s="64"/>
      <c r="AY819" s="64"/>
      <c r="AZ819" s="64"/>
      <c r="BA819" s="64"/>
      <c r="BB819" s="64"/>
      <c r="BF819" s="64"/>
      <c r="BG819" s="64"/>
      <c r="BH819" s="64"/>
      <c r="BI819" s="64"/>
      <c r="BJ819" s="64"/>
      <c r="BK819" s="64"/>
      <c r="BL819" s="64"/>
      <c r="BM819" s="68" t="s">
        <v>1146</v>
      </c>
      <c r="BO819" s="64"/>
      <c r="BP819" s="64"/>
    </row>
    <row r="820" spans="1:68" hidden="1">
      <c r="A820" s="13"/>
      <c r="B820" s="1"/>
      <c r="C820" s="1"/>
      <c r="D820" s="24"/>
      <c r="E820" s="11"/>
      <c r="F820" s="11"/>
      <c r="G820" s="15"/>
      <c r="H820" s="11"/>
      <c r="I820" s="1"/>
      <c r="J820" s="1"/>
      <c r="K820" s="1"/>
      <c r="L820" s="1"/>
      <c r="M820" s="64"/>
      <c r="N820" s="64"/>
      <c r="O820" s="64"/>
      <c r="P820" s="64"/>
      <c r="Q820" s="64"/>
      <c r="R820" s="64"/>
      <c r="S820" s="64"/>
      <c r="T820" s="64"/>
      <c r="U820" s="64"/>
      <c r="V820" s="64"/>
      <c r="W820" s="64"/>
      <c r="X820" s="64"/>
      <c r="Y820" s="64"/>
      <c r="Z820" s="64"/>
      <c r="AA820" s="64"/>
      <c r="AB820" s="64"/>
      <c r="AC820" s="64"/>
      <c r="AD820" s="64"/>
      <c r="AE820" s="64"/>
      <c r="AF820" s="64"/>
      <c r="AG820" s="64"/>
      <c r="AH820" s="64"/>
      <c r="AI820" s="64"/>
      <c r="AJ820" s="64"/>
      <c r="AK820" s="64"/>
      <c r="AL820" s="64"/>
      <c r="AM820" s="64"/>
      <c r="AN820" s="64"/>
      <c r="AO820" s="64"/>
      <c r="AP820" s="64"/>
      <c r="AQ820" s="64"/>
      <c r="AR820" s="64"/>
      <c r="AS820" s="64"/>
      <c r="AT820" s="64"/>
      <c r="AU820" s="64"/>
      <c r="AV820" s="64"/>
      <c r="AW820" s="64"/>
      <c r="AX820" s="64"/>
      <c r="AY820" s="64"/>
      <c r="AZ820" s="64"/>
      <c r="BA820" s="64"/>
      <c r="BB820" s="64"/>
      <c r="BF820" s="64"/>
      <c r="BG820" s="64"/>
      <c r="BH820" s="64"/>
      <c r="BI820" s="64"/>
      <c r="BJ820" s="64"/>
      <c r="BK820" s="64"/>
      <c r="BL820" s="64"/>
      <c r="BM820" s="68" t="s">
        <v>1147</v>
      </c>
      <c r="BO820" s="64"/>
      <c r="BP820" s="64"/>
    </row>
    <row r="821" spans="1:68" hidden="1">
      <c r="A821" s="13"/>
      <c r="B821" s="1"/>
      <c r="C821" s="1"/>
      <c r="D821" s="24"/>
      <c r="E821" s="11"/>
      <c r="F821" s="11"/>
      <c r="G821" s="15"/>
      <c r="H821" s="11"/>
      <c r="I821" s="1"/>
      <c r="J821" s="1"/>
      <c r="K821" s="1"/>
      <c r="L821" s="1"/>
      <c r="M821" s="64"/>
      <c r="N821" s="64"/>
      <c r="O821" s="64"/>
      <c r="P821" s="64"/>
      <c r="Q821" s="64"/>
      <c r="R821" s="64"/>
      <c r="S821" s="64"/>
      <c r="T821" s="64"/>
      <c r="U821" s="64"/>
      <c r="V821" s="64"/>
      <c r="W821" s="64"/>
      <c r="X821" s="64"/>
      <c r="Y821" s="64"/>
      <c r="Z821" s="64"/>
      <c r="AA821" s="64"/>
      <c r="AB821" s="64"/>
      <c r="AC821" s="64"/>
      <c r="AD821" s="64"/>
      <c r="AE821" s="64"/>
      <c r="AF821" s="64"/>
      <c r="AG821" s="64"/>
      <c r="AH821" s="64"/>
      <c r="AI821" s="64"/>
      <c r="AJ821" s="64"/>
      <c r="AK821" s="64"/>
      <c r="AL821" s="64"/>
      <c r="AM821" s="64"/>
      <c r="AN821" s="64"/>
      <c r="AO821" s="64"/>
      <c r="AP821" s="64"/>
      <c r="AQ821" s="64"/>
      <c r="AR821" s="64"/>
      <c r="AS821" s="64"/>
      <c r="AT821" s="64"/>
      <c r="AU821" s="64"/>
      <c r="AV821" s="64"/>
      <c r="AW821" s="64"/>
      <c r="AX821" s="64"/>
      <c r="AY821" s="64"/>
      <c r="AZ821" s="64"/>
      <c r="BA821" s="64"/>
      <c r="BB821" s="64"/>
      <c r="BF821" s="64"/>
      <c r="BG821" s="64"/>
      <c r="BH821" s="64"/>
      <c r="BI821" s="64"/>
      <c r="BJ821" s="64"/>
      <c r="BK821" s="64"/>
      <c r="BL821" s="64"/>
      <c r="BM821" s="68" t="s">
        <v>1148</v>
      </c>
      <c r="BO821" s="64"/>
      <c r="BP821" s="64"/>
    </row>
    <row r="822" spans="1:68" hidden="1">
      <c r="A822" s="13"/>
      <c r="B822" s="1"/>
      <c r="C822" s="1"/>
      <c r="D822" s="24"/>
      <c r="E822" s="11"/>
      <c r="F822" s="11"/>
      <c r="G822" s="15"/>
      <c r="H822" s="11"/>
      <c r="I822" s="1"/>
      <c r="J822" s="1"/>
      <c r="K822" s="1"/>
      <c r="L822" s="1"/>
      <c r="M822" s="64"/>
      <c r="N822" s="64"/>
      <c r="O822" s="64"/>
      <c r="P822" s="64"/>
      <c r="Q822" s="64"/>
      <c r="R822" s="64"/>
      <c r="S822" s="64"/>
      <c r="T822" s="64"/>
      <c r="U822" s="64"/>
      <c r="V822" s="64"/>
      <c r="W822" s="64"/>
      <c r="X822" s="64"/>
      <c r="Y822" s="64"/>
      <c r="Z822" s="64"/>
      <c r="AA822" s="64"/>
      <c r="AB822" s="64"/>
      <c r="AC822" s="64"/>
      <c r="AD822" s="64"/>
      <c r="AE822" s="64"/>
      <c r="AF822" s="64"/>
      <c r="AG822" s="64"/>
      <c r="AH822" s="64"/>
      <c r="AI822" s="64"/>
      <c r="AJ822" s="64"/>
      <c r="AK822" s="64"/>
      <c r="AL822" s="64"/>
      <c r="AM822" s="64"/>
      <c r="AN822" s="64"/>
      <c r="AO822" s="64"/>
      <c r="AP822" s="64"/>
      <c r="AQ822" s="64"/>
      <c r="AR822" s="64"/>
      <c r="AS822" s="64"/>
      <c r="AT822" s="64"/>
      <c r="AU822" s="64"/>
      <c r="AV822" s="64"/>
      <c r="AW822" s="64"/>
      <c r="AX822" s="64"/>
      <c r="AY822" s="64"/>
      <c r="AZ822" s="64"/>
      <c r="BA822" s="64"/>
      <c r="BB822" s="64"/>
      <c r="BF822" s="64"/>
      <c r="BG822" s="64"/>
      <c r="BH822" s="64"/>
      <c r="BI822" s="64"/>
      <c r="BJ822" s="64"/>
      <c r="BK822" s="64"/>
      <c r="BL822" s="64"/>
      <c r="BM822" s="68" t="s">
        <v>1149</v>
      </c>
      <c r="BO822" s="64"/>
      <c r="BP822" s="64"/>
    </row>
    <row r="823" spans="1:68" hidden="1">
      <c r="A823" s="13"/>
      <c r="B823" s="1"/>
      <c r="C823" s="1"/>
      <c r="D823" s="24"/>
      <c r="E823" s="11"/>
      <c r="F823" s="11"/>
      <c r="G823" s="15"/>
      <c r="H823" s="11"/>
      <c r="I823" s="1"/>
      <c r="J823" s="1"/>
      <c r="K823" s="1"/>
      <c r="L823" s="1"/>
      <c r="M823" s="64"/>
      <c r="N823" s="64"/>
      <c r="O823" s="64"/>
      <c r="P823" s="64"/>
      <c r="Q823" s="64"/>
      <c r="R823" s="64"/>
      <c r="S823" s="64"/>
      <c r="T823" s="64"/>
      <c r="U823" s="64"/>
      <c r="V823" s="64"/>
      <c r="W823" s="64"/>
      <c r="X823" s="64"/>
      <c r="Y823" s="64"/>
      <c r="Z823" s="64"/>
      <c r="AA823" s="64"/>
      <c r="AB823" s="64"/>
      <c r="AC823" s="64"/>
      <c r="AD823" s="64"/>
      <c r="AE823" s="64"/>
      <c r="AF823" s="64"/>
      <c r="AG823" s="64"/>
      <c r="AH823" s="64"/>
      <c r="AI823" s="64"/>
      <c r="AJ823" s="64"/>
      <c r="AK823" s="64"/>
      <c r="AL823" s="64"/>
      <c r="AM823" s="64"/>
      <c r="AN823" s="64"/>
      <c r="AO823" s="64"/>
      <c r="AP823" s="64"/>
      <c r="AQ823" s="64"/>
      <c r="AR823" s="64"/>
      <c r="AS823" s="64"/>
      <c r="AT823" s="64"/>
      <c r="AU823" s="64"/>
      <c r="AV823" s="64"/>
      <c r="AW823" s="64"/>
      <c r="AX823" s="64"/>
      <c r="AY823" s="64"/>
      <c r="AZ823" s="64"/>
      <c r="BA823" s="64"/>
      <c r="BB823" s="64"/>
      <c r="BF823" s="64"/>
      <c r="BG823" s="64"/>
      <c r="BH823" s="64"/>
      <c r="BI823" s="64"/>
      <c r="BJ823" s="64"/>
      <c r="BK823" s="64"/>
      <c r="BL823" s="64"/>
      <c r="BM823" s="68" t="s">
        <v>1150</v>
      </c>
      <c r="BO823" s="64"/>
      <c r="BP823" s="64"/>
    </row>
    <row r="824" spans="1:68" hidden="1">
      <c r="A824" s="13"/>
      <c r="B824" s="1"/>
      <c r="C824" s="1"/>
      <c r="D824" s="24"/>
      <c r="E824" s="11"/>
      <c r="F824" s="11"/>
      <c r="G824" s="15"/>
      <c r="H824" s="11"/>
      <c r="I824" s="1"/>
      <c r="J824" s="1"/>
      <c r="K824" s="1"/>
      <c r="L824" s="1"/>
      <c r="M824" s="64"/>
      <c r="N824" s="64"/>
      <c r="O824" s="64"/>
      <c r="P824" s="64"/>
      <c r="Q824" s="64"/>
      <c r="R824" s="64"/>
      <c r="S824" s="64"/>
      <c r="T824" s="64"/>
      <c r="U824" s="64"/>
      <c r="V824" s="64"/>
      <c r="W824" s="64"/>
      <c r="X824" s="64"/>
      <c r="Y824" s="64"/>
      <c r="Z824" s="64"/>
      <c r="AA824" s="64"/>
      <c r="AB824" s="64"/>
      <c r="AC824" s="64"/>
      <c r="AD824" s="64"/>
      <c r="AE824" s="64"/>
      <c r="AF824" s="64"/>
      <c r="AG824" s="64"/>
      <c r="AH824" s="64"/>
      <c r="AI824" s="64"/>
      <c r="AJ824" s="64"/>
      <c r="AK824" s="64"/>
      <c r="AL824" s="64"/>
      <c r="AM824" s="64"/>
      <c r="AN824" s="64"/>
      <c r="AO824" s="64"/>
      <c r="AP824" s="64"/>
      <c r="AQ824" s="64"/>
      <c r="AR824" s="64"/>
      <c r="AS824" s="64"/>
      <c r="AT824" s="64"/>
      <c r="AU824" s="64"/>
      <c r="AV824" s="64"/>
      <c r="AW824" s="64"/>
      <c r="AX824" s="64"/>
      <c r="AY824" s="64"/>
      <c r="AZ824" s="64"/>
      <c r="BA824" s="64"/>
      <c r="BB824" s="64"/>
      <c r="BF824" s="64"/>
      <c r="BG824" s="64"/>
      <c r="BH824" s="64"/>
      <c r="BI824" s="64"/>
      <c r="BJ824" s="64"/>
      <c r="BK824" s="64"/>
      <c r="BL824" s="64"/>
      <c r="BM824" s="68" t="s">
        <v>1151</v>
      </c>
      <c r="BO824" s="64"/>
      <c r="BP824" s="64"/>
    </row>
    <row r="825" spans="1:68" hidden="1">
      <c r="A825" s="13"/>
      <c r="B825" s="1"/>
      <c r="C825" s="1"/>
      <c r="D825" s="24"/>
      <c r="E825" s="11"/>
      <c r="F825" s="11"/>
      <c r="G825" s="15"/>
      <c r="H825" s="11"/>
      <c r="I825" s="1"/>
      <c r="J825" s="1"/>
      <c r="K825" s="1"/>
      <c r="L825" s="1"/>
      <c r="M825" s="64"/>
      <c r="N825" s="64"/>
      <c r="O825" s="64"/>
      <c r="P825" s="64"/>
      <c r="Q825" s="64"/>
      <c r="R825" s="64"/>
      <c r="S825" s="64"/>
      <c r="T825" s="64"/>
      <c r="U825" s="64"/>
      <c r="V825" s="64"/>
      <c r="W825" s="64"/>
      <c r="X825" s="64"/>
      <c r="Y825" s="64"/>
      <c r="Z825" s="64"/>
      <c r="AA825" s="64"/>
      <c r="AB825" s="64"/>
      <c r="AC825" s="64"/>
      <c r="AD825" s="64"/>
      <c r="AE825" s="64"/>
      <c r="AF825" s="64"/>
      <c r="AG825" s="64"/>
      <c r="AH825" s="64"/>
      <c r="AI825" s="64"/>
      <c r="AJ825" s="64"/>
      <c r="AK825" s="64"/>
      <c r="AL825" s="64"/>
      <c r="AM825" s="64"/>
      <c r="AN825" s="64"/>
      <c r="AO825" s="64"/>
      <c r="AP825" s="64"/>
      <c r="AQ825" s="64"/>
      <c r="AR825" s="64"/>
      <c r="AS825" s="64"/>
      <c r="AT825" s="64"/>
      <c r="AU825" s="64"/>
      <c r="AV825" s="64"/>
      <c r="AW825" s="64"/>
      <c r="AX825" s="64"/>
      <c r="AY825" s="64"/>
      <c r="AZ825" s="64"/>
      <c r="BA825" s="64"/>
      <c r="BB825" s="64"/>
      <c r="BF825" s="64"/>
      <c r="BG825" s="64"/>
      <c r="BH825" s="64"/>
      <c r="BI825" s="64"/>
      <c r="BJ825" s="64"/>
      <c r="BK825" s="64"/>
      <c r="BL825" s="64"/>
      <c r="BM825" s="68" t="s">
        <v>1152</v>
      </c>
      <c r="BO825" s="64"/>
      <c r="BP825" s="64"/>
    </row>
    <row r="826" spans="1:68" hidden="1">
      <c r="A826" s="13"/>
      <c r="B826" s="1"/>
      <c r="C826" s="1"/>
      <c r="D826" s="24"/>
      <c r="E826" s="11"/>
      <c r="F826" s="11"/>
      <c r="G826" s="15"/>
      <c r="H826" s="11"/>
      <c r="I826" s="1"/>
      <c r="J826" s="1"/>
      <c r="K826" s="1"/>
      <c r="L826" s="1"/>
      <c r="M826" s="64"/>
      <c r="N826" s="64"/>
      <c r="O826" s="64"/>
      <c r="P826" s="64"/>
      <c r="Q826" s="64"/>
      <c r="R826" s="64"/>
      <c r="S826" s="64"/>
      <c r="T826" s="64"/>
      <c r="U826" s="64"/>
      <c r="V826" s="64"/>
      <c r="W826" s="64"/>
      <c r="X826" s="64"/>
      <c r="Y826" s="64"/>
      <c r="Z826" s="64"/>
      <c r="AA826" s="64"/>
      <c r="AB826" s="64"/>
      <c r="AC826" s="64"/>
      <c r="AD826" s="64"/>
      <c r="AE826" s="64"/>
      <c r="AF826" s="64"/>
      <c r="AG826" s="64"/>
      <c r="AH826" s="64"/>
      <c r="AI826" s="64"/>
      <c r="AJ826" s="64"/>
      <c r="AK826" s="64"/>
      <c r="AL826" s="64"/>
      <c r="AM826" s="64"/>
      <c r="AN826" s="64"/>
      <c r="AO826" s="64"/>
      <c r="AP826" s="64"/>
      <c r="AQ826" s="64"/>
      <c r="AR826" s="64"/>
      <c r="AS826" s="64"/>
      <c r="AT826" s="64"/>
      <c r="AU826" s="64"/>
      <c r="AV826" s="64"/>
      <c r="AW826" s="64"/>
      <c r="AX826" s="64"/>
      <c r="AY826" s="64"/>
      <c r="AZ826" s="64"/>
      <c r="BA826" s="64"/>
      <c r="BB826" s="64"/>
      <c r="BF826" s="64"/>
      <c r="BG826" s="64"/>
      <c r="BH826" s="64"/>
      <c r="BI826" s="64"/>
      <c r="BJ826" s="64"/>
      <c r="BK826" s="64"/>
      <c r="BL826" s="64"/>
      <c r="BM826" s="68" t="s">
        <v>1153</v>
      </c>
      <c r="BO826" s="64"/>
      <c r="BP826" s="64"/>
    </row>
    <row r="827" spans="1:68" hidden="1">
      <c r="A827" s="13"/>
      <c r="B827" s="1"/>
      <c r="C827" s="1"/>
      <c r="D827" s="24"/>
      <c r="E827" s="11"/>
      <c r="F827" s="11"/>
      <c r="G827" s="15"/>
      <c r="H827" s="11"/>
      <c r="I827" s="1"/>
      <c r="J827" s="1"/>
      <c r="K827" s="1"/>
      <c r="L827" s="1"/>
      <c r="M827" s="64"/>
      <c r="N827" s="64"/>
      <c r="O827" s="64"/>
      <c r="P827" s="64"/>
      <c r="Q827" s="64"/>
      <c r="R827" s="64"/>
      <c r="S827" s="64"/>
      <c r="T827" s="64"/>
      <c r="U827" s="64"/>
      <c r="V827" s="64"/>
      <c r="W827" s="64"/>
      <c r="X827" s="64"/>
      <c r="Y827" s="64"/>
      <c r="Z827" s="64"/>
      <c r="AA827" s="64"/>
      <c r="AB827" s="64"/>
      <c r="AC827" s="64"/>
      <c r="AD827" s="64"/>
      <c r="AE827" s="64"/>
      <c r="AF827" s="64"/>
      <c r="AG827" s="64"/>
      <c r="AH827" s="64"/>
      <c r="AI827" s="64"/>
      <c r="AJ827" s="64"/>
      <c r="AK827" s="64"/>
      <c r="AL827" s="64"/>
      <c r="AM827" s="64"/>
      <c r="AN827" s="64"/>
      <c r="AO827" s="64"/>
      <c r="AP827" s="64"/>
      <c r="AQ827" s="64"/>
      <c r="AR827" s="64"/>
      <c r="AS827" s="64"/>
      <c r="AT827" s="64"/>
      <c r="AU827" s="64"/>
      <c r="AV827" s="64"/>
      <c r="AW827" s="64"/>
      <c r="AX827" s="64"/>
      <c r="AY827" s="64"/>
      <c r="AZ827" s="64"/>
      <c r="BA827" s="64"/>
      <c r="BB827" s="64"/>
      <c r="BF827" s="64"/>
      <c r="BG827" s="64"/>
      <c r="BH827" s="64"/>
      <c r="BI827" s="64"/>
      <c r="BJ827" s="64"/>
      <c r="BK827" s="64"/>
      <c r="BL827" s="64"/>
      <c r="BM827" s="68" t="s">
        <v>1154</v>
      </c>
      <c r="BO827" s="64"/>
      <c r="BP827" s="64"/>
    </row>
    <row r="828" spans="1:68" hidden="1">
      <c r="A828" s="13"/>
      <c r="B828" s="1"/>
      <c r="C828" s="1"/>
      <c r="D828" s="24"/>
      <c r="E828" s="11"/>
      <c r="F828" s="11"/>
      <c r="G828" s="15"/>
      <c r="H828" s="11"/>
      <c r="I828" s="1"/>
      <c r="J828" s="1"/>
      <c r="K828" s="1"/>
      <c r="L828" s="1"/>
      <c r="M828" s="64"/>
      <c r="N828" s="64"/>
      <c r="O828" s="64"/>
      <c r="P828" s="64"/>
      <c r="Q828" s="64"/>
      <c r="R828" s="64"/>
      <c r="S828" s="64"/>
      <c r="T828" s="64"/>
      <c r="U828" s="64"/>
      <c r="V828" s="64"/>
      <c r="W828" s="64"/>
      <c r="X828" s="64"/>
      <c r="Y828" s="64"/>
      <c r="Z828" s="64"/>
      <c r="AA828" s="64"/>
      <c r="AB828" s="64"/>
      <c r="AC828" s="64"/>
      <c r="AD828" s="64"/>
      <c r="AE828" s="64"/>
      <c r="AF828" s="64"/>
      <c r="AG828" s="64"/>
      <c r="AH828" s="64"/>
      <c r="AI828" s="64"/>
      <c r="AJ828" s="64"/>
      <c r="AK828" s="64"/>
      <c r="AL828" s="64"/>
      <c r="AM828" s="64"/>
      <c r="AN828" s="64"/>
      <c r="AO828" s="64"/>
      <c r="AP828" s="64"/>
      <c r="AQ828" s="64"/>
      <c r="AR828" s="64"/>
      <c r="AS828" s="64"/>
      <c r="AT828" s="64"/>
      <c r="AU828" s="64"/>
      <c r="AV828" s="64"/>
      <c r="AW828" s="64"/>
      <c r="AX828" s="64"/>
      <c r="AY828" s="64"/>
      <c r="AZ828" s="64"/>
      <c r="BA828" s="64"/>
      <c r="BB828" s="64"/>
      <c r="BF828" s="64"/>
      <c r="BG828" s="64"/>
      <c r="BH828" s="64"/>
      <c r="BI828" s="64"/>
      <c r="BJ828" s="64"/>
      <c r="BK828" s="64"/>
      <c r="BL828" s="64"/>
      <c r="BM828" s="68" t="s">
        <v>1155</v>
      </c>
      <c r="BO828" s="64"/>
      <c r="BP828" s="64"/>
    </row>
    <row r="829" spans="1:68" hidden="1">
      <c r="A829" s="13"/>
      <c r="B829" s="1"/>
      <c r="C829" s="1"/>
      <c r="D829" s="24"/>
      <c r="E829" s="11"/>
      <c r="F829" s="11"/>
      <c r="G829" s="15"/>
      <c r="H829" s="11"/>
      <c r="I829" s="1"/>
      <c r="J829" s="1"/>
      <c r="K829" s="1"/>
      <c r="L829" s="1"/>
      <c r="M829" s="64"/>
      <c r="N829" s="64"/>
      <c r="O829" s="64"/>
      <c r="P829" s="64"/>
      <c r="Q829" s="64"/>
      <c r="R829" s="64"/>
      <c r="S829" s="64"/>
      <c r="T829" s="64"/>
      <c r="U829" s="64"/>
      <c r="V829" s="64"/>
      <c r="W829" s="64"/>
      <c r="X829" s="64"/>
      <c r="Y829" s="64"/>
      <c r="Z829" s="64"/>
      <c r="AA829" s="64"/>
      <c r="AB829" s="64"/>
      <c r="AC829" s="64"/>
      <c r="AD829" s="64"/>
      <c r="AE829" s="64"/>
      <c r="AF829" s="64"/>
      <c r="AG829" s="64"/>
      <c r="AH829" s="64"/>
      <c r="AI829" s="64"/>
      <c r="AJ829" s="64"/>
      <c r="AK829" s="64"/>
      <c r="AL829" s="64"/>
      <c r="AM829" s="64"/>
      <c r="AN829" s="64"/>
      <c r="AO829" s="64"/>
      <c r="AP829" s="64"/>
      <c r="AQ829" s="64"/>
      <c r="AR829" s="64"/>
      <c r="AS829" s="64"/>
      <c r="AT829" s="64"/>
      <c r="AU829" s="64"/>
      <c r="AV829" s="64"/>
      <c r="AW829" s="64"/>
      <c r="AX829" s="64"/>
      <c r="AY829" s="64"/>
      <c r="AZ829" s="64"/>
      <c r="BA829" s="64"/>
      <c r="BB829" s="64"/>
      <c r="BF829" s="64"/>
      <c r="BG829" s="64"/>
      <c r="BH829" s="64"/>
      <c r="BI829" s="64"/>
      <c r="BJ829" s="64"/>
      <c r="BK829" s="64"/>
      <c r="BL829" s="64"/>
      <c r="BM829" s="68" t="s">
        <v>1156</v>
      </c>
      <c r="BO829" s="64"/>
      <c r="BP829" s="64"/>
    </row>
    <row r="830" spans="1:68" hidden="1">
      <c r="A830" s="13"/>
      <c r="B830" s="1"/>
      <c r="C830" s="1"/>
      <c r="D830" s="24"/>
      <c r="E830" s="11"/>
      <c r="F830" s="11"/>
      <c r="G830" s="15"/>
      <c r="H830" s="11"/>
      <c r="I830" s="1"/>
      <c r="J830" s="1"/>
      <c r="K830" s="1"/>
      <c r="L830" s="1"/>
      <c r="M830" s="64"/>
      <c r="N830" s="64"/>
      <c r="O830" s="64"/>
      <c r="P830" s="64"/>
      <c r="Q830" s="64"/>
      <c r="R830" s="64"/>
      <c r="S830" s="64"/>
      <c r="T830" s="64"/>
      <c r="U830" s="64"/>
      <c r="V830" s="64"/>
      <c r="W830" s="64"/>
      <c r="X830" s="64"/>
      <c r="Y830" s="64"/>
      <c r="Z830" s="64"/>
      <c r="AA830" s="64"/>
      <c r="AB830" s="64"/>
      <c r="AC830" s="64"/>
      <c r="AD830" s="64"/>
      <c r="AE830" s="64"/>
      <c r="AF830" s="64"/>
      <c r="AG830" s="64"/>
      <c r="AH830" s="64"/>
      <c r="AI830" s="64"/>
      <c r="AJ830" s="64"/>
      <c r="AK830" s="64"/>
      <c r="AL830" s="64"/>
      <c r="AM830" s="64"/>
      <c r="AN830" s="64"/>
      <c r="AO830" s="64"/>
      <c r="AP830" s="64"/>
      <c r="AQ830" s="64"/>
      <c r="AR830" s="64"/>
      <c r="AS830" s="64"/>
      <c r="AT830" s="64"/>
      <c r="AU830" s="64"/>
      <c r="AV830" s="64"/>
      <c r="AW830" s="64"/>
      <c r="AX830" s="64"/>
      <c r="AY830" s="64"/>
      <c r="AZ830" s="64"/>
      <c r="BA830" s="64"/>
      <c r="BB830" s="64"/>
      <c r="BF830" s="64"/>
      <c r="BG830" s="64"/>
      <c r="BH830" s="64"/>
      <c r="BI830" s="64"/>
      <c r="BJ830" s="64"/>
      <c r="BK830" s="64"/>
      <c r="BL830" s="64"/>
      <c r="BM830" s="68" t="s">
        <v>1157</v>
      </c>
      <c r="BO830" s="64"/>
      <c r="BP830" s="64"/>
    </row>
    <row r="831" spans="1:68" hidden="1">
      <c r="A831" s="13"/>
      <c r="B831" s="1"/>
      <c r="C831" s="1"/>
      <c r="D831" s="24"/>
      <c r="E831" s="11"/>
      <c r="F831" s="11"/>
      <c r="G831" s="15"/>
      <c r="H831" s="11"/>
      <c r="I831" s="1"/>
      <c r="J831" s="1"/>
      <c r="K831" s="1"/>
      <c r="L831" s="1"/>
      <c r="M831" s="64"/>
      <c r="N831" s="64"/>
      <c r="O831" s="64"/>
      <c r="P831" s="64"/>
      <c r="Q831" s="64"/>
      <c r="R831" s="64"/>
      <c r="S831" s="64"/>
      <c r="T831" s="64"/>
      <c r="U831" s="64"/>
      <c r="V831" s="64"/>
      <c r="W831" s="64"/>
      <c r="X831" s="64"/>
      <c r="Y831" s="64"/>
      <c r="Z831" s="64"/>
      <c r="AA831" s="64"/>
      <c r="AB831" s="64"/>
      <c r="AC831" s="64"/>
      <c r="AD831" s="64"/>
      <c r="AE831" s="64"/>
      <c r="AF831" s="64"/>
      <c r="AG831" s="64"/>
      <c r="AH831" s="64"/>
      <c r="AI831" s="64"/>
      <c r="AJ831" s="64"/>
      <c r="AK831" s="64"/>
      <c r="AL831" s="64"/>
      <c r="AM831" s="64"/>
      <c r="AN831" s="64"/>
      <c r="AO831" s="64"/>
      <c r="AP831" s="64"/>
      <c r="AQ831" s="64"/>
      <c r="AR831" s="64"/>
      <c r="AS831" s="64"/>
      <c r="AT831" s="64"/>
      <c r="AU831" s="64"/>
      <c r="AV831" s="64"/>
      <c r="AW831" s="64"/>
      <c r="AX831" s="64"/>
      <c r="AY831" s="64"/>
      <c r="AZ831" s="64"/>
      <c r="BA831" s="64"/>
      <c r="BB831" s="64"/>
      <c r="BF831" s="64"/>
      <c r="BG831" s="64"/>
      <c r="BH831" s="64"/>
      <c r="BI831" s="64"/>
      <c r="BJ831" s="64"/>
      <c r="BK831" s="64"/>
      <c r="BL831" s="64"/>
      <c r="BM831" s="68" t="s">
        <v>1158</v>
      </c>
      <c r="BO831" s="64"/>
      <c r="BP831" s="64"/>
    </row>
    <row r="832" spans="1:68" hidden="1">
      <c r="A832" s="13"/>
      <c r="B832" s="1"/>
      <c r="C832" s="1"/>
      <c r="D832" s="24"/>
      <c r="E832" s="11"/>
      <c r="F832" s="11"/>
      <c r="G832" s="15"/>
      <c r="H832" s="11"/>
      <c r="I832" s="1"/>
      <c r="J832" s="1"/>
      <c r="K832" s="1"/>
      <c r="L832" s="1"/>
      <c r="M832" s="64"/>
      <c r="N832" s="64"/>
      <c r="O832" s="64"/>
      <c r="P832" s="64"/>
      <c r="Q832" s="64"/>
      <c r="R832" s="64"/>
      <c r="S832" s="64"/>
      <c r="T832" s="64"/>
      <c r="U832" s="64"/>
      <c r="V832" s="64"/>
      <c r="W832" s="64"/>
      <c r="X832" s="64"/>
      <c r="Y832" s="64"/>
      <c r="Z832" s="64"/>
      <c r="AA832" s="64"/>
      <c r="AB832" s="64"/>
      <c r="AC832" s="64"/>
      <c r="AD832" s="64"/>
      <c r="AE832" s="64"/>
      <c r="AF832" s="64"/>
      <c r="AG832" s="64"/>
      <c r="AH832" s="64"/>
      <c r="AI832" s="64"/>
      <c r="AJ832" s="64"/>
      <c r="AK832" s="64"/>
      <c r="AL832" s="64"/>
      <c r="AM832" s="64"/>
      <c r="AN832" s="64"/>
      <c r="AO832" s="64"/>
      <c r="AP832" s="64"/>
      <c r="AQ832" s="64"/>
      <c r="AR832" s="64"/>
      <c r="AS832" s="64"/>
      <c r="AT832" s="64"/>
      <c r="AU832" s="64"/>
      <c r="AV832" s="64"/>
      <c r="AW832" s="64"/>
      <c r="AX832" s="64"/>
      <c r="AY832" s="64"/>
      <c r="AZ832" s="64"/>
      <c r="BA832" s="64"/>
      <c r="BB832" s="64"/>
      <c r="BF832" s="64"/>
      <c r="BG832" s="64"/>
      <c r="BH832" s="64"/>
      <c r="BI832" s="64"/>
      <c r="BJ832" s="64"/>
      <c r="BK832" s="64"/>
      <c r="BL832" s="64"/>
      <c r="BM832" s="68" t="s">
        <v>1159</v>
      </c>
      <c r="BO832" s="64"/>
      <c r="BP832" s="64"/>
    </row>
    <row r="833" spans="1:68" hidden="1">
      <c r="A833" s="13"/>
      <c r="B833" s="1"/>
      <c r="C833" s="1"/>
      <c r="D833" s="24"/>
      <c r="E833" s="11"/>
      <c r="F833" s="11"/>
      <c r="G833" s="15"/>
      <c r="H833" s="11"/>
      <c r="I833" s="1"/>
      <c r="J833" s="1"/>
      <c r="K833" s="1"/>
      <c r="L833" s="1"/>
      <c r="M833" s="64"/>
      <c r="N833" s="64"/>
      <c r="O833" s="64"/>
      <c r="P833" s="64"/>
      <c r="Q833" s="64"/>
      <c r="R833" s="64"/>
      <c r="S833" s="64"/>
      <c r="T833" s="64"/>
      <c r="U833" s="64"/>
      <c r="V833" s="64"/>
      <c r="W833" s="64"/>
      <c r="X833" s="64"/>
      <c r="Y833" s="64"/>
      <c r="Z833" s="64"/>
      <c r="AA833" s="64"/>
      <c r="AB833" s="64"/>
      <c r="AC833" s="64"/>
      <c r="AD833" s="64"/>
      <c r="AE833" s="64"/>
      <c r="AF833" s="64"/>
      <c r="AG833" s="64"/>
      <c r="AH833" s="64"/>
      <c r="AI833" s="64"/>
      <c r="AJ833" s="64"/>
      <c r="AK833" s="64"/>
      <c r="AL833" s="64"/>
      <c r="AM833" s="64"/>
      <c r="AN833" s="64"/>
      <c r="AO833" s="64"/>
      <c r="AP833" s="64"/>
      <c r="AQ833" s="64"/>
      <c r="AR833" s="64"/>
      <c r="AS833" s="64"/>
      <c r="AT833" s="64"/>
      <c r="AU833" s="64"/>
      <c r="AV833" s="64"/>
      <c r="AW833" s="64"/>
      <c r="AX833" s="64"/>
      <c r="AY833" s="64"/>
      <c r="AZ833" s="64"/>
      <c r="BA833" s="64"/>
      <c r="BB833" s="64"/>
      <c r="BF833" s="64"/>
      <c r="BG833" s="64"/>
      <c r="BH833" s="64"/>
      <c r="BI833" s="64"/>
      <c r="BJ833" s="64"/>
      <c r="BK833" s="64"/>
      <c r="BL833" s="64"/>
      <c r="BM833" s="68" t="s">
        <v>1160</v>
      </c>
      <c r="BO833" s="64"/>
      <c r="BP833" s="64"/>
    </row>
    <row r="834" spans="1:68" hidden="1">
      <c r="A834" s="13"/>
      <c r="B834" s="1"/>
      <c r="C834" s="1"/>
      <c r="D834" s="24"/>
      <c r="E834" s="11"/>
      <c r="F834" s="11"/>
      <c r="G834" s="15"/>
      <c r="H834" s="11"/>
      <c r="I834" s="1"/>
      <c r="J834" s="1"/>
      <c r="K834" s="1"/>
      <c r="L834" s="1"/>
      <c r="M834" s="64"/>
      <c r="N834" s="64"/>
      <c r="O834" s="64"/>
      <c r="P834" s="64"/>
      <c r="Q834" s="64"/>
      <c r="R834" s="64"/>
      <c r="S834" s="64"/>
      <c r="T834" s="64"/>
      <c r="U834" s="64"/>
      <c r="V834" s="64"/>
      <c r="W834" s="64"/>
      <c r="X834" s="64"/>
      <c r="Y834" s="64"/>
      <c r="Z834" s="64"/>
      <c r="AA834" s="64"/>
      <c r="AB834" s="64"/>
      <c r="AC834" s="64"/>
      <c r="AD834" s="64"/>
      <c r="AE834" s="64"/>
      <c r="AF834" s="64"/>
      <c r="AG834" s="64"/>
      <c r="AH834" s="64"/>
      <c r="AI834" s="64"/>
      <c r="AJ834" s="64"/>
      <c r="AK834" s="64"/>
      <c r="AL834" s="64"/>
      <c r="AM834" s="64"/>
      <c r="AN834" s="64"/>
      <c r="AO834" s="64"/>
      <c r="AP834" s="64"/>
      <c r="AQ834" s="64"/>
      <c r="AR834" s="64"/>
      <c r="AS834" s="64"/>
      <c r="AT834" s="64"/>
      <c r="AU834" s="64"/>
      <c r="AV834" s="64"/>
      <c r="AW834" s="64"/>
      <c r="AX834" s="64"/>
      <c r="AY834" s="64"/>
      <c r="AZ834" s="64"/>
      <c r="BA834" s="64"/>
      <c r="BB834" s="64"/>
      <c r="BF834" s="64"/>
      <c r="BG834" s="64"/>
      <c r="BH834" s="64"/>
      <c r="BI834" s="64"/>
      <c r="BJ834" s="64"/>
      <c r="BK834" s="64"/>
      <c r="BL834" s="64"/>
      <c r="BM834" s="68" t="s">
        <v>1161</v>
      </c>
      <c r="BO834" s="64"/>
      <c r="BP834" s="64"/>
    </row>
    <row r="835" spans="1:68" hidden="1">
      <c r="A835" s="13"/>
      <c r="B835" s="1"/>
      <c r="C835" s="1"/>
      <c r="D835" s="24"/>
      <c r="E835" s="11"/>
      <c r="F835" s="11"/>
      <c r="G835" s="15"/>
      <c r="H835" s="11"/>
      <c r="I835" s="1"/>
      <c r="J835" s="1"/>
      <c r="K835" s="1"/>
      <c r="L835" s="1"/>
      <c r="M835" s="64"/>
      <c r="N835" s="64"/>
      <c r="O835" s="64"/>
      <c r="P835" s="64"/>
      <c r="Q835" s="64"/>
      <c r="R835" s="64"/>
      <c r="S835" s="64"/>
      <c r="T835" s="64"/>
      <c r="U835" s="64"/>
      <c r="V835" s="64"/>
      <c r="W835" s="64"/>
      <c r="X835" s="64"/>
      <c r="Y835" s="64"/>
      <c r="Z835" s="64"/>
      <c r="AA835" s="64"/>
      <c r="AB835" s="64"/>
      <c r="AC835" s="64"/>
      <c r="AD835" s="64"/>
      <c r="AE835" s="64"/>
      <c r="AF835" s="64"/>
      <c r="AG835" s="64"/>
      <c r="AH835" s="64"/>
      <c r="AI835" s="64"/>
      <c r="AJ835" s="64"/>
      <c r="AK835" s="64"/>
      <c r="AL835" s="64"/>
      <c r="AM835" s="64"/>
      <c r="AN835" s="64"/>
      <c r="AO835" s="64"/>
      <c r="AP835" s="64"/>
      <c r="AQ835" s="64"/>
      <c r="AR835" s="64"/>
      <c r="AS835" s="64"/>
      <c r="AT835" s="64"/>
      <c r="AU835" s="64"/>
      <c r="AV835" s="64"/>
      <c r="AW835" s="64"/>
      <c r="AX835" s="64"/>
      <c r="AY835" s="64"/>
      <c r="AZ835" s="64"/>
      <c r="BA835" s="64"/>
      <c r="BB835" s="64"/>
      <c r="BF835" s="64"/>
      <c r="BG835" s="64"/>
      <c r="BH835" s="64"/>
      <c r="BI835" s="64"/>
      <c r="BJ835" s="64"/>
      <c r="BK835" s="64"/>
      <c r="BL835" s="64"/>
      <c r="BM835" s="68" t="s">
        <v>1162</v>
      </c>
      <c r="BO835" s="64"/>
      <c r="BP835" s="64"/>
    </row>
    <row r="836" spans="1:68" hidden="1">
      <c r="A836" s="13"/>
      <c r="B836" s="1"/>
      <c r="C836" s="1"/>
      <c r="D836" s="24"/>
      <c r="E836" s="11"/>
      <c r="F836" s="11"/>
      <c r="G836" s="15"/>
      <c r="H836" s="11"/>
      <c r="I836" s="1"/>
      <c r="J836" s="1"/>
      <c r="K836" s="1"/>
      <c r="L836" s="1"/>
      <c r="M836" s="64"/>
      <c r="N836" s="64"/>
      <c r="O836" s="64"/>
      <c r="P836" s="64"/>
      <c r="Q836" s="64"/>
      <c r="R836" s="64"/>
      <c r="S836" s="64"/>
      <c r="T836" s="64"/>
      <c r="U836" s="64"/>
      <c r="V836" s="64"/>
      <c r="W836" s="64"/>
      <c r="X836" s="64"/>
      <c r="Y836" s="64"/>
      <c r="Z836" s="64"/>
      <c r="AA836" s="64"/>
      <c r="AB836" s="64"/>
      <c r="AC836" s="64"/>
      <c r="AD836" s="64"/>
      <c r="AE836" s="64"/>
      <c r="AF836" s="64"/>
      <c r="AG836" s="64"/>
      <c r="AH836" s="64"/>
      <c r="AI836" s="64"/>
      <c r="AJ836" s="64"/>
      <c r="AK836" s="64"/>
      <c r="AL836" s="64"/>
      <c r="AM836" s="64"/>
      <c r="AN836" s="64"/>
      <c r="AO836" s="64"/>
      <c r="AP836" s="64"/>
      <c r="AQ836" s="64"/>
      <c r="AR836" s="64"/>
      <c r="AS836" s="64"/>
      <c r="AT836" s="64"/>
      <c r="AU836" s="64"/>
      <c r="AV836" s="64"/>
      <c r="AW836" s="64"/>
      <c r="AX836" s="64"/>
      <c r="AY836" s="64"/>
      <c r="AZ836" s="64"/>
      <c r="BA836" s="64"/>
      <c r="BB836" s="64"/>
      <c r="BF836" s="64"/>
      <c r="BG836" s="64"/>
      <c r="BH836" s="64"/>
      <c r="BI836" s="64"/>
      <c r="BJ836" s="64"/>
      <c r="BK836" s="64"/>
      <c r="BL836" s="64"/>
      <c r="BM836" s="68" t="s">
        <v>1163</v>
      </c>
      <c r="BO836" s="64"/>
      <c r="BP836" s="64"/>
    </row>
    <row r="837" spans="1:68" hidden="1">
      <c r="A837" s="13"/>
      <c r="B837" s="1"/>
      <c r="C837" s="1"/>
      <c r="D837" s="24"/>
      <c r="E837" s="11"/>
      <c r="F837" s="11"/>
      <c r="G837" s="15"/>
      <c r="H837" s="11"/>
      <c r="I837" s="1"/>
      <c r="J837" s="1"/>
      <c r="K837" s="1"/>
      <c r="L837" s="1"/>
      <c r="M837" s="64"/>
      <c r="N837" s="64"/>
      <c r="O837" s="64"/>
      <c r="P837" s="64"/>
      <c r="Q837" s="64"/>
      <c r="R837" s="64"/>
      <c r="S837" s="64"/>
      <c r="T837" s="64"/>
      <c r="U837" s="64"/>
      <c r="V837" s="64"/>
      <c r="W837" s="64"/>
      <c r="X837" s="64"/>
      <c r="Y837" s="64"/>
      <c r="Z837" s="64"/>
      <c r="AA837" s="64"/>
      <c r="AB837" s="64"/>
      <c r="AC837" s="64"/>
      <c r="AD837" s="64"/>
      <c r="AE837" s="64"/>
      <c r="AF837" s="64"/>
      <c r="AG837" s="64"/>
      <c r="AH837" s="64"/>
      <c r="AI837" s="64"/>
      <c r="AJ837" s="64"/>
      <c r="AK837" s="64"/>
      <c r="AL837" s="64"/>
      <c r="AM837" s="64"/>
      <c r="AN837" s="64"/>
      <c r="AO837" s="64"/>
      <c r="AP837" s="64"/>
      <c r="AQ837" s="64"/>
      <c r="AR837" s="64"/>
      <c r="AS837" s="64"/>
      <c r="AT837" s="64"/>
      <c r="AU837" s="64"/>
      <c r="AV837" s="64"/>
      <c r="AW837" s="64"/>
      <c r="AX837" s="64"/>
      <c r="AY837" s="64"/>
      <c r="AZ837" s="64"/>
      <c r="BA837" s="64"/>
      <c r="BB837" s="64"/>
      <c r="BF837" s="64"/>
      <c r="BG837" s="64"/>
      <c r="BH837" s="64"/>
      <c r="BI837" s="64"/>
      <c r="BJ837" s="64"/>
      <c r="BK837" s="64"/>
      <c r="BL837" s="64"/>
      <c r="BM837" s="68" t="s">
        <v>1164</v>
      </c>
      <c r="BO837" s="64"/>
      <c r="BP837" s="64"/>
    </row>
    <row r="838" spans="1:68" hidden="1">
      <c r="A838" s="13"/>
      <c r="B838" s="1"/>
      <c r="C838" s="1"/>
      <c r="D838" s="24"/>
      <c r="E838" s="11"/>
      <c r="F838" s="11"/>
      <c r="G838" s="15"/>
      <c r="H838" s="11"/>
      <c r="I838" s="1"/>
      <c r="J838" s="1"/>
      <c r="K838" s="1"/>
      <c r="L838" s="1"/>
      <c r="M838" s="64"/>
      <c r="N838" s="64"/>
      <c r="O838" s="64"/>
      <c r="P838" s="64"/>
      <c r="Q838" s="64"/>
      <c r="R838" s="64"/>
      <c r="S838" s="64"/>
      <c r="T838" s="64"/>
      <c r="U838" s="64"/>
      <c r="V838" s="64"/>
      <c r="W838" s="64"/>
      <c r="X838" s="64"/>
      <c r="Y838" s="64"/>
      <c r="Z838" s="64"/>
      <c r="AA838" s="64"/>
      <c r="AB838" s="64"/>
      <c r="AC838" s="64"/>
      <c r="AD838" s="64"/>
      <c r="AE838" s="64"/>
      <c r="AF838" s="64"/>
      <c r="AG838" s="64"/>
      <c r="AH838" s="64"/>
      <c r="AI838" s="64"/>
      <c r="AJ838" s="64"/>
      <c r="AK838" s="64"/>
      <c r="AL838" s="64"/>
      <c r="AM838" s="64"/>
      <c r="AN838" s="64"/>
      <c r="AO838" s="64"/>
      <c r="AP838" s="64"/>
      <c r="AQ838" s="64"/>
      <c r="AR838" s="64"/>
      <c r="AS838" s="64"/>
      <c r="AT838" s="64"/>
      <c r="AU838" s="64"/>
      <c r="AV838" s="64"/>
      <c r="AW838" s="64"/>
      <c r="AX838" s="64"/>
      <c r="AY838" s="64"/>
      <c r="AZ838" s="64"/>
      <c r="BA838" s="64"/>
      <c r="BB838" s="64"/>
      <c r="BF838" s="64"/>
      <c r="BG838" s="64"/>
      <c r="BH838" s="64"/>
      <c r="BI838" s="64"/>
      <c r="BJ838" s="64"/>
      <c r="BK838" s="64"/>
      <c r="BL838" s="64"/>
      <c r="BM838" s="68" t="s">
        <v>1165</v>
      </c>
      <c r="BO838" s="64"/>
      <c r="BP838" s="64"/>
    </row>
    <row r="839" spans="1:68" hidden="1">
      <c r="A839" s="13"/>
      <c r="B839" s="1"/>
      <c r="C839" s="1"/>
      <c r="D839" s="24"/>
      <c r="E839" s="11"/>
      <c r="F839" s="11"/>
      <c r="G839" s="15"/>
      <c r="H839" s="11"/>
      <c r="I839" s="1"/>
      <c r="J839" s="1"/>
      <c r="K839" s="1"/>
      <c r="L839" s="1"/>
      <c r="M839" s="64"/>
      <c r="N839" s="64"/>
      <c r="O839" s="64"/>
      <c r="P839" s="64"/>
      <c r="Q839" s="64"/>
      <c r="R839" s="64"/>
      <c r="S839" s="64"/>
      <c r="T839" s="64"/>
      <c r="U839" s="64"/>
      <c r="V839" s="64"/>
      <c r="W839" s="64"/>
      <c r="X839" s="64"/>
      <c r="Y839" s="64"/>
      <c r="Z839" s="64"/>
      <c r="AA839" s="64"/>
      <c r="AB839" s="64"/>
      <c r="AC839" s="64"/>
      <c r="AD839" s="64"/>
      <c r="AE839" s="64"/>
      <c r="AF839" s="64"/>
      <c r="AG839" s="64"/>
      <c r="AH839" s="64"/>
      <c r="AI839" s="64"/>
      <c r="AJ839" s="64"/>
      <c r="AK839" s="64"/>
      <c r="AL839" s="64"/>
      <c r="AM839" s="64"/>
      <c r="AN839" s="64"/>
      <c r="AO839" s="64"/>
      <c r="AP839" s="64"/>
      <c r="AQ839" s="64"/>
      <c r="AR839" s="64"/>
      <c r="AS839" s="64"/>
      <c r="AT839" s="64"/>
      <c r="AU839" s="64"/>
      <c r="AV839" s="64"/>
      <c r="AW839" s="64"/>
      <c r="AX839" s="64"/>
      <c r="AY839" s="64"/>
      <c r="AZ839" s="64"/>
      <c r="BA839" s="64"/>
      <c r="BB839" s="64"/>
      <c r="BF839" s="64"/>
      <c r="BG839" s="64"/>
      <c r="BH839" s="64"/>
      <c r="BI839" s="64"/>
      <c r="BJ839" s="64"/>
      <c r="BK839" s="64"/>
      <c r="BL839" s="64"/>
      <c r="BM839" s="68" t="s">
        <v>1166</v>
      </c>
      <c r="BO839" s="64"/>
      <c r="BP839" s="64"/>
    </row>
    <row r="840" spans="1:68" hidden="1">
      <c r="A840" s="13"/>
      <c r="B840" s="1"/>
      <c r="C840" s="1"/>
      <c r="D840" s="24"/>
      <c r="E840" s="11"/>
      <c r="F840" s="11"/>
      <c r="G840" s="15"/>
      <c r="H840" s="11"/>
      <c r="I840" s="1"/>
      <c r="J840" s="1"/>
      <c r="K840" s="1"/>
      <c r="L840" s="1"/>
      <c r="M840" s="64"/>
      <c r="N840" s="64"/>
      <c r="O840" s="64"/>
      <c r="P840" s="64"/>
      <c r="Q840" s="64"/>
      <c r="R840" s="64"/>
      <c r="S840" s="64"/>
      <c r="T840" s="64"/>
      <c r="U840" s="64"/>
      <c r="V840" s="64"/>
      <c r="W840" s="64"/>
      <c r="X840" s="64"/>
      <c r="Y840" s="64"/>
      <c r="Z840" s="64"/>
      <c r="AA840" s="64"/>
      <c r="AB840" s="64"/>
      <c r="AC840" s="64"/>
      <c r="AD840" s="64"/>
      <c r="AE840" s="64"/>
      <c r="AF840" s="64"/>
      <c r="AG840" s="64"/>
      <c r="AH840" s="64"/>
      <c r="AI840" s="64"/>
      <c r="AJ840" s="64"/>
      <c r="AK840" s="64"/>
      <c r="AL840" s="64"/>
      <c r="AM840" s="64"/>
      <c r="AN840" s="64"/>
      <c r="AO840" s="64"/>
      <c r="AP840" s="64"/>
      <c r="AQ840" s="64"/>
      <c r="AR840" s="64"/>
      <c r="AS840" s="64"/>
      <c r="AT840" s="64"/>
      <c r="AU840" s="64"/>
      <c r="AV840" s="64"/>
      <c r="AW840" s="64"/>
      <c r="AX840" s="64"/>
      <c r="AY840" s="64"/>
      <c r="AZ840" s="64"/>
      <c r="BA840" s="64"/>
      <c r="BB840" s="64"/>
      <c r="BF840" s="64"/>
      <c r="BG840" s="64"/>
      <c r="BH840" s="64"/>
      <c r="BI840" s="64"/>
      <c r="BJ840" s="64"/>
      <c r="BK840" s="64"/>
      <c r="BL840" s="64"/>
      <c r="BM840" s="68" t="s">
        <v>1167</v>
      </c>
      <c r="BO840" s="64"/>
      <c r="BP840" s="64"/>
    </row>
    <row r="841" spans="1:68" hidden="1">
      <c r="A841" s="13"/>
      <c r="B841" s="1"/>
      <c r="C841" s="1"/>
      <c r="D841" s="24"/>
      <c r="E841" s="11"/>
      <c r="F841" s="11"/>
      <c r="G841" s="15"/>
      <c r="H841" s="11"/>
      <c r="I841" s="1"/>
      <c r="J841" s="1"/>
      <c r="K841" s="1"/>
      <c r="L841" s="1"/>
      <c r="M841" s="64"/>
      <c r="N841" s="64"/>
      <c r="O841" s="64"/>
      <c r="P841" s="64"/>
      <c r="Q841" s="64"/>
      <c r="R841" s="64"/>
      <c r="S841" s="64"/>
      <c r="T841" s="64"/>
      <c r="U841" s="64"/>
      <c r="V841" s="64"/>
      <c r="W841" s="64"/>
      <c r="X841" s="64"/>
      <c r="Y841" s="64"/>
      <c r="Z841" s="64"/>
      <c r="AA841" s="64"/>
      <c r="AB841" s="64"/>
      <c r="AC841" s="64"/>
      <c r="AD841" s="64"/>
      <c r="AE841" s="64"/>
      <c r="AF841" s="64"/>
      <c r="AG841" s="64"/>
      <c r="AH841" s="64"/>
      <c r="AI841" s="64"/>
      <c r="AJ841" s="64"/>
      <c r="AK841" s="64"/>
      <c r="AL841" s="64"/>
      <c r="AM841" s="64"/>
      <c r="AN841" s="64"/>
      <c r="AO841" s="64"/>
      <c r="AP841" s="64"/>
      <c r="AQ841" s="64"/>
      <c r="AR841" s="64"/>
      <c r="AS841" s="64"/>
      <c r="AT841" s="64"/>
      <c r="AU841" s="64"/>
      <c r="AV841" s="64"/>
      <c r="AW841" s="64"/>
      <c r="AX841" s="64"/>
      <c r="AY841" s="64"/>
      <c r="AZ841" s="64"/>
      <c r="BA841" s="64"/>
      <c r="BB841" s="64"/>
      <c r="BF841" s="64"/>
      <c r="BG841" s="64"/>
      <c r="BH841" s="64"/>
      <c r="BI841" s="64"/>
      <c r="BJ841" s="64"/>
      <c r="BK841" s="64"/>
      <c r="BL841" s="64"/>
      <c r="BM841" s="68" t="s">
        <v>1168</v>
      </c>
      <c r="BO841" s="64"/>
      <c r="BP841" s="64"/>
    </row>
    <row r="842" spans="1:68" hidden="1">
      <c r="A842" s="13"/>
      <c r="B842" s="1"/>
      <c r="C842" s="1"/>
      <c r="D842" s="24"/>
      <c r="E842" s="11"/>
      <c r="F842" s="11"/>
      <c r="G842" s="15"/>
      <c r="H842" s="11"/>
      <c r="I842" s="1"/>
      <c r="J842" s="1"/>
      <c r="K842" s="1"/>
      <c r="L842" s="1"/>
      <c r="M842" s="64"/>
      <c r="N842" s="64"/>
      <c r="O842" s="64"/>
      <c r="P842" s="64"/>
      <c r="Q842" s="64"/>
      <c r="R842" s="64"/>
      <c r="S842" s="64"/>
      <c r="T842" s="64"/>
      <c r="U842" s="64"/>
      <c r="V842" s="64"/>
      <c r="W842" s="64"/>
      <c r="X842" s="64"/>
      <c r="Y842" s="64"/>
      <c r="Z842" s="64"/>
      <c r="AA842" s="64"/>
      <c r="AB842" s="64"/>
      <c r="AC842" s="64"/>
      <c r="AD842" s="64"/>
      <c r="AE842" s="64"/>
      <c r="AF842" s="64"/>
      <c r="AG842" s="64"/>
      <c r="AH842" s="64"/>
      <c r="AI842" s="64"/>
      <c r="AJ842" s="64"/>
      <c r="AK842" s="64"/>
      <c r="AL842" s="64"/>
      <c r="AM842" s="64"/>
      <c r="AN842" s="64"/>
      <c r="AO842" s="64"/>
      <c r="AP842" s="64"/>
      <c r="AQ842" s="64"/>
      <c r="AR842" s="64"/>
      <c r="AS842" s="64"/>
      <c r="AT842" s="64"/>
      <c r="AU842" s="64"/>
      <c r="AV842" s="64"/>
      <c r="AW842" s="64"/>
      <c r="AX842" s="64"/>
      <c r="AY842" s="64"/>
      <c r="AZ842" s="64"/>
      <c r="BA842" s="64"/>
      <c r="BB842" s="64"/>
      <c r="BF842" s="64"/>
      <c r="BG842" s="64"/>
      <c r="BH842" s="64"/>
      <c r="BI842" s="64"/>
      <c r="BJ842" s="64"/>
      <c r="BK842" s="64"/>
      <c r="BL842" s="64"/>
      <c r="BM842" s="68" t="s">
        <v>1169</v>
      </c>
      <c r="BO842" s="64"/>
      <c r="BP842" s="64"/>
    </row>
    <row r="843" spans="1:68" hidden="1">
      <c r="A843" s="13"/>
      <c r="B843" s="1"/>
      <c r="C843" s="1"/>
      <c r="D843" s="24"/>
      <c r="E843" s="11"/>
      <c r="F843" s="11"/>
      <c r="G843" s="15"/>
      <c r="H843" s="11"/>
      <c r="I843" s="1"/>
      <c r="J843" s="1"/>
      <c r="K843" s="1"/>
      <c r="L843" s="1"/>
      <c r="M843" s="64"/>
      <c r="N843" s="64"/>
      <c r="O843" s="64"/>
      <c r="P843" s="64"/>
      <c r="Q843" s="64"/>
      <c r="R843" s="64"/>
      <c r="S843" s="64"/>
      <c r="T843" s="64"/>
      <c r="U843" s="64"/>
      <c r="V843" s="64"/>
      <c r="W843" s="64"/>
      <c r="X843" s="64"/>
      <c r="Y843" s="64"/>
      <c r="Z843" s="64"/>
      <c r="AA843" s="64"/>
      <c r="AB843" s="64"/>
      <c r="AC843" s="64"/>
      <c r="AD843" s="64"/>
      <c r="AE843" s="64"/>
      <c r="AF843" s="64"/>
      <c r="AG843" s="64"/>
      <c r="AH843" s="64"/>
      <c r="AI843" s="64"/>
      <c r="AJ843" s="64"/>
      <c r="AK843" s="64"/>
      <c r="AL843" s="64"/>
      <c r="AM843" s="64"/>
      <c r="AN843" s="64"/>
      <c r="AO843" s="64"/>
      <c r="AP843" s="64"/>
      <c r="AQ843" s="64"/>
      <c r="AR843" s="64"/>
      <c r="AS843" s="64"/>
      <c r="AT843" s="64"/>
      <c r="AU843" s="64"/>
      <c r="AV843" s="64"/>
      <c r="AW843" s="64"/>
      <c r="AX843" s="64"/>
      <c r="AY843" s="64"/>
      <c r="AZ843" s="64"/>
      <c r="BA843" s="64"/>
      <c r="BB843" s="64"/>
      <c r="BF843" s="64"/>
      <c r="BG843" s="64"/>
      <c r="BH843" s="64"/>
      <c r="BI843" s="64"/>
      <c r="BJ843" s="64"/>
      <c r="BK843" s="64"/>
      <c r="BL843" s="64"/>
      <c r="BM843" s="68" t="s">
        <v>1170</v>
      </c>
      <c r="BO843" s="64"/>
      <c r="BP843" s="64"/>
    </row>
    <row r="844" spans="1:68" hidden="1">
      <c r="A844" s="13"/>
      <c r="B844" s="1"/>
      <c r="C844" s="1"/>
      <c r="D844" s="24"/>
      <c r="E844" s="11"/>
      <c r="F844" s="11"/>
      <c r="G844" s="15"/>
      <c r="H844" s="11"/>
      <c r="I844" s="1"/>
      <c r="J844" s="1"/>
      <c r="K844" s="1"/>
      <c r="L844" s="1"/>
      <c r="M844" s="64"/>
      <c r="N844" s="64"/>
      <c r="O844" s="64"/>
      <c r="P844" s="64"/>
      <c r="Q844" s="64"/>
      <c r="R844" s="64"/>
      <c r="S844" s="64"/>
      <c r="T844" s="64"/>
      <c r="U844" s="64"/>
      <c r="V844" s="64"/>
      <c r="W844" s="64"/>
      <c r="X844" s="64"/>
      <c r="Y844" s="64"/>
      <c r="Z844" s="64"/>
      <c r="AA844" s="64"/>
      <c r="AB844" s="64"/>
      <c r="AC844" s="64"/>
      <c r="AD844" s="64"/>
      <c r="AE844" s="64"/>
      <c r="AF844" s="64"/>
      <c r="AG844" s="64"/>
      <c r="AH844" s="64"/>
      <c r="AI844" s="64"/>
      <c r="AJ844" s="64"/>
      <c r="AK844" s="64"/>
      <c r="AL844" s="64"/>
      <c r="AM844" s="64"/>
      <c r="AN844" s="64"/>
      <c r="AO844" s="64"/>
      <c r="AP844" s="64"/>
      <c r="AQ844" s="64"/>
      <c r="AR844" s="64"/>
      <c r="AS844" s="64"/>
      <c r="AT844" s="64"/>
      <c r="AU844" s="64"/>
      <c r="AV844" s="64"/>
      <c r="AW844" s="64"/>
      <c r="AX844" s="64"/>
      <c r="AY844" s="64"/>
      <c r="AZ844" s="64"/>
      <c r="BA844" s="64"/>
      <c r="BB844" s="64"/>
      <c r="BF844" s="64"/>
      <c r="BG844" s="64"/>
      <c r="BH844" s="64"/>
      <c r="BI844" s="64"/>
      <c r="BJ844" s="64"/>
      <c r="BK844" s="64"/>
      <c r="BL844" s="64"/>
      <c r="BM844" s="68" t="s">
        <v>1171</v>
      </c>
      <c r="BO844" s="64"/>
      <c r="BP844" s="64"/>
    </row>
    <row r="845" spans="1:68" hidden="1">
      <c r="A845" s="13"/>
      <c r="B845" s="1"/>
      <c r="C845" s="1"/>
      <c r="D845" s="24"/>
      <c r="E845" s="11"/>
      <c r="F845" s="11"/>
      <c r="G845" s="15"/>
      <c r="H845" s="11"/>
      <c r="I845" s="1"/>
      <c r="J845" s="1"/>
      <c r="K845" s="1"/>
      <c r="L845" s="1"/>
      <c r="M845" s="64"/>
      <c r="N845" s="64"/>
      <c r="O845" s="64"/>
      <c r="P845" s="64"/>
      <c r="Q845" s="64"/>
      <c r="R845" s="64"/>
      <c r="S845" s="64"/>
      <c r="T845" s="64"/>
      <c r="U845" s="64"/>
      <c r="V845" s="64"/>
      <c r="W845" s="64"/>
      <c r="X845" s="64"/>
      <c r="Y845" s="64"/>
      <c r="Z845" s="64"/>
      <c r="AA845" s="64"/>
      <c r="AB845" s="64"/>
      <c r="AC845" s="64"/>
      <c r="AD845" s="64"/>
      <c r="AE845" s="64"/>
      <c r="AF845" s="64"/>
      <c r="AG845" s="64"/>
      <c r="AH845" s="64"/>
      <c r="AI845" s="64"/>
      <c r="AJ845" s="64"/>
      <c r="AK845" s="64"/>
      <c r="AL845" s="64"/>
      <c r="AM845" s="64"/>
      <c r="AN845" s="64"/>
      <c r="AO845" s="64"/>
      <c r="AP845" s="64"/>
      <c r="AQ845" s="64"/>
      <c r="AR845" s="64"/>
      <c r="AS845" s="64"/>
      <c r="AT845" s="64"/>
      <c r="AU845" s="64"/>
      <c r="AV845" s="64"/>
      <c r="AW845" s="64"/>
      <c r="AX845" s="64"/>
      <c r="AY845" s="64"/>
      <c r="AZ845" s="64"/>
      <c r="BA845" s="64"/>
      <c r="BB845" s="64"/>
      <c r="BF845" s="64"/>
      <c r="BG845" s="64"/>
      <c r="BH845" s="64"/>
      <c r="BI845" s="64"/>
      <c r="BJ845" s="64"/>
      <c r="BK845" s="64"/>
      <c r="BL845" s="64"/>
      <c r="BM845" s="68" t="s">
        <v>1172</v>
      </c>
      <c r="BO845" s="64"/>
      <c r="BP845" s="64"/>
    </row>
    <row r="846" spans="1:68" hidden="1">
      <c r="A846" s="13"/>
      <c r="B846" s="1"/>
      <c r="C846" s="1"/>
      <c r="D846" s="24"/>
      <c r="E846" s="11"/>
      <c r="F846" s="11"/>
      <c r="G846" s="15"/>
      <c r="H846" s="11"/>
      <c r="I846" s="1"/>
      <c r="J846" s="1"/>
      <c r="K846" s="1"/>
      <c r="L846" s="1"/>
      <c r="M846" s="64"/>
      <c r="N846" s="64"/>
      <c r="O846" s="64"/>
      <c r="P846" s="64"/>
      <c r="Q846" s="64"/>
      <c r="R846" s="64"/>
      <c r="S846" s="64"/>
      <c r="T846" s="64"/>
      <c r="U846" s="64"/>
      <c r="V846" s="64"/>
      <c r="W846" s="64"/>
      <c r="X846" s="64"/>
      <c r="Y846" s="64"/>
      <c r="Z846" s="64"/>
      <c r="AA846" s="64"/>
      <c r="AB846" s="64"/>
      <c r="AC846" s="64"/>
      <c r="AD846" s="64"/>
      <c r="AE846" s="64"/>
      <c r="AF846" s="64"/>
      <c r="AG846" s="64"/>
      <c r="AH846" s="64"/>
      <c r="AI846" s="64"/>
      <c r="AJ846" s="64"/>
      <c r="AK846" s="64"/>
      <c r="AL846" s="64"/>
      <c r="AM846" s="64"/>
      <c r="AN846" s="64"/>
      <c r="AO846" s="64"/>
      <c r="AP846" s="64"/>
      <c r="AQ846" s="64"/>
      <c r="AR846" s="64"/>
      <c r="AS846" s="64"/>
      <c r="AT846" s="64"/>
      <c r="AU846" s="64"/>
      <c r="AV846" s="64"/>
      <c r="AW846" s="64"/>
      <c r="AX846" s="64"/>
      <c r="AY846" s="64"/>
      <c r="AZ846" s="64"/>
      <c r="BA846" s="64"/>
      <c r="BB846" s="64"/>
      <c r="BF846" s="64"/>
      <c r="BG846" s="64"/>
      <c r="BH846" s="64"/>
      <c r="BI846" s="64"/>
      <c r="BJ846" s="64"/>
      <c r="BK846" s="64"/>
      <c r="BL846" s="64"/>
      <c r="BM846" s="68" t="s">
        <v>1173</v>
      </c>
      <c r="BO846" s="64"/>
      <c r="BP846" s="64"/>
    </row>
    <row r="847" spans="1:68" hidden="1">
      <c r="A847" s="13"/>
      <c r="B847" s="1"/>
      <c r="C847" s="1"/>
      <c r="D847" s="24"/>
      <c r="E847" s="11"/>
      <c r="F847" s="11"/>
      <c r="G847" s="15"/>
      <c r="H847" s="11"/>
      <c r="I847" s="1"/>
      <c r="J847" s="1"/>
      <c r="K847" s="1"/>
      <c r="L847" s="1"/>
      <c r="M847" s="64"/>
      <c r="N847" s="64"/>
      <c r="O847" s="64"/>
      <c r="P847" s="64"/>
      <c r="Q847" s="64"/>
      <c r="R847" s="64"/>
      <c r="S847" s="64"/>
      <c r="T847" s="64"/>
      <c r="U847" s="64"/>
      <c r="V847" s="64"/>
      <c r="W847" s="64"/>
      <c r="X847" s="64"/>
      <c r="Y847" s="64"/>
      <c r="Z847" s="64"/>
      <c r="AA847" s="64"/>
      <c r="AB847" s="64"/>
      <c r="AC847" s="64"/>
      <c r="AD847" s="64"/>
      <c r="AE847" s="64"/>
      <c r="AF847" s="64"/>
      <c r="AG847" s="64"/>
      <c r="AH847" s="64"/>
      <c r="AI847" s="64"/>
      <c r="AJ847" s="64"/>
      <c r="AK847" s="64"/>
      <c r="AL847" s="64"/>
      <c r="AM847" s="64"/>
      <c r="AN847" s="64"/>
      <c r="AO847" s="64"/>
      <c r="AP847" s="64"/>
      <c r="AQ847" s="64"/>
      <c r="AR847" s="64"/>
      <c r="AS847" s="64"/>
      <c r="AT847" s="64"/>
      <c r="AU847" s="64"/>
      <c r="AV847" s="64"/>
      <c r="AW847" s="64"/>
      <c r="AX847" s="64"/>
      <c r="AY847" s="64"/>
      <c r="AZ847" s="64"/>
      <c r="BA847" s="64"/>
      <c r="BB847" s="64"/>
      <c r="BF847" s="64"/>
      <c r="BG847" s="64"/>
      <c r="BH847" s="64"/>
      <c r="BI847" s="64"/>
      <c r="BJ847" s="64"/>
      <c r="BK847" s="64"/>
      <c r="BL847" s="64"/>
      <c r="BM847" s="68" t="s">
        <v>1174</v>
      </c>
      <c r="BO847" s="64"/>
      <c r="BP847" s="64"/>
    </row>
    <row r="848" spans="1:68" hidden="1">
      <c r="A848" s="13"/>
      <c r="B848" s="1"/>
      <c r="C848" s="1"/>
      <c r="D848" s="24"/>
      <c r="E848" s="11"/>
      <c r="F848" s="11"/>
      <c r="G848" s="15"/>
      <c r="H848" s="11"/>
      <c r="I848" s="1"/>
      <c r="J848" s="1"/>
      <c r="K848" s="1"/>
      <c r="L848" s="1"/>
      <c r="M848" s="64"/>
      <c r="N848" s="64"/>
      <c r="O848" s="64"/>
      <c r="P848" s="64"/>
      <c r="Q848" s="64"/>
      <c r="R848" s="64"/>
      <c r="S848" s="64"/>
      <c r="T848" s="64"/>
      <c r="U848" s="64"/>
      <c r="V848" s="64"/>
      <c r="W848" s="64"/>
      <c r="X848" s="64"/>
      <c r="Y848" s="64"/>
      <c r="Z848" s="64"/>
      <c r="AA848" s="64"/>
      <c r="AB848" s="64"/>
      <c r="AC848" s="64"/>
      <c r="AD848" s="64"/>
      <c r="AE848" s="64"/>
      <c r="AF848" s="64"/>
      <c r="AG848" s="64"/>
      <c r="AH848" s="64"/>
      <c r="AI848" s="64"/>
      <c r="AJ848" s="64"/>
      <c r="AK848" s="64"/>
      <c r="AL848" s="64"/>
      <c r="AM848" s="64"/>
      <c r="AN848" s="64"/>
      <c r="AO848" s="64"/>
      <c r="AP848" s="64"/>
      <c r="AQ848" s="64"/>
      <c r="AR848" s="64"/>
      <c r="AS848" s="64"/>
      <c r="AT848" s="64"/>
      <c r="AU848" s="64"/>
      <c r="AV848" s="64"/>
      <c r="AW848" s="64"/>
      <c r="AX848" s="64"/>
      <c r="AY848" s="64"/>
      <c r="AZ848" s="64"/>
      <c r="BA848" s="64"/>
      <c r="BB848" s="64"/>
      <c r="BF848" s="64"/>
      <c r="BG848" s="64"/>
      <c r="BH848" s="64"/>
      <c r="BI848" s="64"/>
      <c r="BJ848" s="64"/>
      <c r="BK848" s="64"/>
      <c r="BL848" s="64"/>
      <c r="BM848" s="68" t="s">
        <v>1175</v>
      </c>
      <c r="BO848" s="64"/>
      <c r="BP848" s="64"/>
    </row>
    <row r="849" spans="1:68" hidden="1">
      <c r="A849" s="13"/>
      <c r="B849" s="1"/>
      <c r="C849" s="1"/>
      <c r="D849" s="24"/>
      <c r="E849" s="11"/>
      <c r="F849" s="11"/>
      <c r="G849" s="15"/>
      <c r="H849" s="11"/>
      <c r="I849" s="1"/>
      <c r="J849" s="1"/>
      <c r="K849" s="1"/>
      <c r="L849" s="1"/>
      <c r="M849" s="64"/>
      <c r="N849" s="64"/>
      <c r="O849" s="64"/>
      <c r="P849" s="64"/>
      <c r="Q849" s="64"/>
      <c r="R849" s="64"/>
      <c r="S849" s="64"/>
      <c r="T849" s="64"/>
      <c r="U849" s="64"/>
      <c r="V849" s="64"/>
      <c r="W849" s="64"/>
      <c r="X849" s="64"/>
      <c r="Y849" s="64"/>
      <c r="Z849" s="64"/>
      <c r="AA849" s="64"/>
      <c r="AB849" s="64"/>
      <c r="AC849" s="64"/>
      <c r="AD849" s="64"/>
      <c r="AE849" s="64"/>
      <c r="AF849" s="64"/>
      <c r="AG849" s="64"/>
      <c r="AH849" s="64"/>
      <c r="AI849" s="64"/>
      <c r="AJ849" s="64"/>
      <c r="AK849" s="64"/>
      <c r="AL849" s="64"/>
      <c r="AM849" s="64"/>
      <c r="AN849" s="64"/>
      <c r="AO849" s="64"/>
      <c r="AP849" s="64"/>
      <c r="AQ849" s="64"/>
      <c r="AR849" s="64"/>
      <c r="AS849" s="64"/>
      <c r="AT849" s="64"/>
      <c r="AU849" s="64"/>
      <c r="AV849" s="64"/>
      <c r="AW849" s="64"/>
      <c r="AX849" s="64"/>
      <c r="AY849" s="64"/>
      <c r="AZ849" s="64"/>
      <c r="BA849" s="64"/>
      <c r="BB849" s="64"/>
      <c r="BF849" s="64"/>
      <c r="BG849" s="64"/>
      <c r="BH849" s="64"/>
      <c r="BI849" s="64"/>
      <c r="BJ849" s="64"/>
      <c r="BK849" s="64"/>
      <c r="BL849" s="64"/>
      <c r="BM849" s="68" t="s">
        <v>1176</v>
      </c>
      <c r="BO849" s="64"/>
      <c r="BP849" s="64"/>
    </row>
    <row r="850" spans="1:68" hidden="1">
      <c r="A850" s="13"/>
      <c r="B850" s="1"/>
      <c r="C850" s="1"/>
      <c r="D850" s="24"/>
      <c r="E850" s="11"/>
      <c r="F850" s="11"/>
      <c r="G850" s="15"/>
      <c r="H850" s="11"/>
      <c r="I850" s="1"/>
      <c r="J850" s="1"/>
      <c r="K850" s="1"/>
      <c r="L850" s="1"/>
      <c r="M850" s="64"/>
      <c r="N850" s="64"/>
      <c r="O850" s="64"/>
      <c r="P850" s="64"/>
      <c r="Q850" s="64"/>
      <c r="R850" s="64"/>
      <c r="S850" s="64"/>
      <c r="T850" s="64"/>
      <c r="U850" s="64"/>
      <c r="V850" s="64"/>
      <c r="W850" s="64"/>
      <c r="X850" s="64"/>
      <c r="Y850" s="64"/>
      <c r="Z850" s="64"/>
      <c r="AA850" s="64"/>
      <c r="AB850" s="64"/>
      <c r="AC850" s="64"/>
      <c r="AD850" s="64"/>
      <c r="AE850" s="64"/>
      <c r="AF850" s="64"/>
      <c r="AG850" s="64"/>
      <c r="AH850" s="64"/>
      <c r="AI850" s="64"/>
      <c r="AJ850" s="64"/>
      <c r="AK850" s="64"/>
      <c r="AL850" s="64"/>
      <c r="AM850" s="64"/>
      <c r="AN850" s="64"/>
      <c r="AO850" s="64"/>
      <c r="AP850" s="64"/>
      <c r="AQ850" s="64"/>
      <c r="AR850" s="64"/>
      <c r="AS850" s="64"/>
      <c r="AT850" s="64"/>
      <c r="AU850" s="64"/>
      <c r="AV850" s="64"/>
      <c r="AW850" s="64"/>
      <c r="AX850" s="64"/>
      <c r="AY850" s="64"/>
      <c r="AZ850" s="64"/>
      <c r="BA850" s="64"/>
      <c r="BB850" s="64"/>
      <c r="BF850" s="64"/>
      <c r="BG850" s="64"/>
      <c r="BH850" s="64"/>
      <c r="BI850" s="64"/>
      <c r="BJ850" s="64"/>
      <c r="BK850" s="64"/>
      <c r="BL850" s="64"/>
      <c r="BM850" s="68" t="s">
        <v>1177</v>
      </c>
      <c r="BO850" s="64"/>
      <c r="BP850" s="64"/>
    </row>
    <row r="851" spans="1:68" hidden="1">
      <c r="A851" s="13"/>
      <c r="B851" s="1"/>
      <c r="C851" s="1"/>
      <c r="D851" s="24"/>
      <c r="E851" s="11"/>
      <c r="F851" s="11"/>
      <c r="G851" s="15"/>
      <c r="H851" s="11"/>
      <c r="I851" s="1"/>
      <c r="J851" s="1"/>
      <c r="K851" s="1"/>
      <c r="L851" s="1"/>
      <c r="M851" s="64"/>
      <c r="N851" s="64"/>
      <c r="O851" s="64"/>
      <c r="P851" s="64"/>
      <c r="Q851" s="64"/>
      <c r="R851" s="64"/>
      <c r="S851" s="64"/>
      <c r="T851" s="64"/>
      <c r="U851" s="64"/>
      <c r="V851" s="64"/>
      <c r="W851" s="64"/>
      <c r="X851" s="64"/>
      <c r="Y851" s="64"/>
      <c r="Z851" s="64"/>
      <c r="AA851" s="64"/>
      <c r="AB851" s="64"/>
      <c r="AC851" s="64"/>
      <c r="AD851" s="64"/>
      <c r="AE851" s="64"/>
      <c r="AF851" s="64"/>
      <c r="AG851" s="64"/>
      <c r="AH851" s="64"/>
      <c r="AI851" s="64"/>
      <c r="AJ851" s="64"/>
      <c r="AK851" s="64"/>
      <c r="AL851" s="64"/>
      <c r="AM851" s="64"/>
      <c r="AN851" s="64"/>
      <c r="AO851" s="64"/>
      <c r="AP851" s="64"/>
      <c r="AQ851" s="64"/>
      <c r="AR851" s="64"/>
      <c r="AS851" s="64"/>
      <c r="AT851" s="64"/>
      <c r="AU851" s="64"/>
      <c r="AV851" s="64"/>
      <c r="AW851" s="64"/>
      <c r="AX851" s="64"/>
      <c r="AY851" s="64"/>
      <c r="AZ851" s="64"/>
      <c r="BA851" s="64"/>
      <c r="BB851" s="64"/>
      <c r="BF851" s="64"/>
      <c r="BG851" s="64"/>
      <c r="BH851" s="64"/>
      <c r="BI851" s="64"/>
      <c r="BJ851" s="64"/>
      <c r="BK851" s="64"/>
      <c r="BL851" s="64"/>
      <c r="BM851" s="68" t="s">
        <v>1178</v>
      </c>
      <c r="BO851" s="64"/>
      <c r="BP851" s="64"/>
    </row>
    <row r="852" spans="1:68" hidden="1">
      <c r="A852" s="13"/>
      <c r="B852" s="1"/>
      <c r="C852" s="1"/>
      <c r="D852" s="24"/>
      <c r="E852" s="11"/>
      <c r="F852" s="11"/>
      <c r="G852" s="15"/>
      <c r="H852" s="11"/>
      <c r="I852" s="1"/>
      <c r="J852" s="1"/>
      <c r="K852" s="1"/>
      <c r="L852" s="1"/>
      <c r="M852" s="64"/>
      <c r="N852" s="64"/>
      <c r="O852" s="64"/>
      <c r="P852" s="64"/>
      <c r="Q852" s="64"/>
      <c r="R852" s="64"/>
      <c r="S852" s="64"/>
      <c r="T852" s="64"/>
      <c r="U852" s="64"/>
      <c r="V852" s="64"/>
      <c r="W852" s="64"/>
      <c r="X852" s="64"/>
      <c r="Y852" s="64"/>
      <c r="Z852" s="64"/>
      <c r="AA852" s="64"/>
      <c r="AB852" s="64"/>
      <c r="AC852" s="64"/>
      <c r="AD852" s="64"/>
      <c r="AE852" s="64"/>
      <c r="AF852" s="64"/>
      <c r="AG852" s="64"/>
      <c r="AH852" s="64"/>
      <c r="AI852" s="64"/>
      <c r="AJ852" s="64"/>
      <c r="AK852" s="64"/>
      <c r="AL852" s="64"/>
      <c r="AM852" s="64"/>
      <c r="AN852" s="64"/>
      <c r="AO852" s="64"/>
      <c r="AP852" s="64"/>
      <c r="AQ852" s="64"/>
      <c r="AR852" s="64"/>
      <c r="AS852" s="64"/>
      <c r="AT852" s="64"/>
      <c r="AU852" s="64"/>
      <c r="AV852" s="64"/>
      <c r="AW852" s="64"/>
      <c r="AX852" s="64"/>
      <c r="AY852" s="64"/>
      <c r="AZ852" s="64"/>
      <c r="BA852" s="64"/>
      <c r="BB852" s="64"/>
      <c r="BF852" s="64"/>
      <c r="BG852" s="64"/>
      <c r="BH852" s="64"/>
      <c r="BI852" s="64"/>
      <c r="BJ852" s="64"/>
      <c r="BK852" s="64"/>
      <c r="BL852" s="64"/>
      <c r="BM852" s="68" t="s">
        <v>1179</v>
      </c>
      <c r="BO852" s="64"/>
      <c r="BP852" s="64"/>
    </row>
    <row r="853" spans="1:68" hidden="1">
      <c r="A853" s="13"/>
      <c r="B853" s="1"/>
      <c r="C853" s="1"/>
      <c r="D853" s="24"/>
      <c r="E853" s="11"/>
      <c r="F853" s="11"/>
      <c r="G853" s="15"/>
      <c r="H853" s="11"/>
      <c r="I853" s="1"/>
      <c r="J853" s="1"/>
      <c r="K853" s="1"/>
      <c r="L853" s="1"/>
      <c r="M853" s="64"/>
      <c r="N853" s="64"/>
      <c r="O853" s="64"/>
      <c r="P853" s="64"/>
      <c r="Q853" s="64"/>
      <c r="R853" s="64"/>
      <c r="S853" s="64"/>
      <c r="T853" s="64"/>
      <c r="U853" s="64"/>
      <c r="V853" s="64"/>
      <c r="W853" s="64"/>
      <c r="X853" s="64"/>
      <c r="Y853" s="64"/>
      <c r="Z853" s="64"/>
      <c r="AA853" s="64"/>
      <c r="AB853" s="64"/>
      <c r="AC853" s="64"/>
      <c r="AD853" s="64"/>
      <c r="AE853" s="64"/>
      <c r="AF853" s="64"/>
      <c r="AG853" s="64"/>
      <c r="AH853" s="64"/>
      <c r="AI853" s="64"/>
      <c r="AJ853" s="64"/>
      <c r="AK853" s="64"/>
      <c r="AL853" s="64"/>
      <c r="AM853" s="64"/>
      <c r="AN853" s="64"/>
      <c r="AO853" s="64"/>
      <c r="AP853" s="64"/>
      <c r="AQ853" s="64"/>
      <c r="AR853" s="64"/>
      <c r="AS853" s="64"/>
      <c r="AT853" s="64"/>
      <c r="AU853" s="64"/>
      <c r="AV853" s="64"/>
      <c r="AW853" s="64"/>
      <c r="AX853" s="64"/>
      <c r="AY853" s="64"/>
      <c r="AZ853" s="64"/>
      <c r="BA853" s="64"/>
      <c r="BB853" s="64"/>
      <c r="BF853" s="64"/>
      <c r="BG853" s="64"/>
      <c r="BH853" s="64"/>
      <c r="BI853" s="64"/>
      <c r="BJ853" s="64"/>
      <c r="BK853" s="64"/>
      <c r="BL853" s="64"/>
      <c r="BM853" s="68" t="s">
        <v>1180</v>
      </c>
      <c r="BO853" s="64"/>
      <c r="BP853" s="64"/>
    </row>
    <row r="854" spans="1:68" hidden="1">
      <c r="A854" s="13"/>
      <c r="B854" s="1"/>
      <c r="C854" s="1"/>
      <c r="D854" s="24"/>
      <c r="E854" s="11"/>
      <c r="F854" s="11"/>
      <c r="G854" s="15"/>
      <c r="H854" s="11"/>
      <c r="I854" s="1"/>
      <c r="J854" s="1"/>
      <c r="K854" s="1"/>
      <c r="L854" s="1"/>
      <c r="M854" s="64"/>
      <c r="N854" s="64"/>
      <c r="O854" s="64"/>
      <c r="P854" s="64"/>
      <c r="Q854" s="64"/>
      <c r="R854" s="64"/>
      <c r="S854" s="64"/>
      <c r="T854" s="64"/>
      <c r="U854" s="64"/>
      <c r="V854" s="64"/>
      <c r="W854" s="64"/>
      <c r="X854" s="64"/>
      <c r="Y854" s="64"/>
      <c r="Z854" s="64"/>
      <c r="AA854" s="64"/>
      <c r="AB854" s="64"/>
      <c r="AC854" s="64"/>
      <c r="AD854" s="64"/>
      <c r="AE854" s="64"/>
      <c r="AF854" s="64"/>
      <c r="AG854" s="64"/>
      <c r="AH854" s="64"/>
      <c r="AI854" s="64"/>
      <c r="AJ854" s="64"/>
      <c r="AK854" s="64"/>
      <c r="AL854" s="64"/>
      <c r="AM854" s="64"/>
      <c r="AN854" s="64"/>
      <c r="AO854" s="64"/>
      <c r="AP854" s="64"/>
      <c r="AQ854" s="64"/>
      <c r="AR854" s="64"/>
      <c r="AS854" s="64"/>
      <c r="AT854" s="64"/>
      <c r="AU854" s="64"/>
      <c r="AV854" s="64"/>
      <c r="AW854" s="64"/>
      <c r="AX854" s="64"/>
      <c r="AY854" s="64"/>
      <c r="AZ854" s="64"/>
      <c r="BA854" s="64"/>
      <c r="BB854" s="64"/>
      <c r="BF854" s="64"/>
      <c r="BG854" s="64"/>
      <c r="BH854" s="64"/>
      <c r="BI854" s="64"/>
      <c r="BJ854" s="64"/>
      <c r="BK854" s="64"/>
      <c r="BL854" s="64"/>
      <c r="BM854" s="68" t="s">
        <v>1181</v>
      </c>
      <c r="BO854" s="64"/>
      <c r="BP854" s="64"/>
    </row>
    <row r="855" spans="1:68" hidden="1">
      <c r="A855" s="13"/>
      <c r="B855" s="1"/>
      <c r="C855" s="1"/>
      <c r="D855" s="24"/>
      <c r="E855" s="11"/>
      <c r="F855" s="11"/>
      <c r="G855" s="15"/>
      <c r="H855" s="11"/>
      <c r="I855" s="1"/>
      <c r="J855" s="1"/>
      <c r="K855" s="1"/>
      <c r="L855" s="1"/>
      <c r="M855" s="64"/>
      <c r="N855" s="64"/>
      <c r="O855" s="64"/>
      <c r="P855" s="64"/>
      <c r="Q855" s="64"/>
      <c r="R855" s="64"/>
      <c r="S855" s="64"/>
      <c r="T855" s="64"/>
      <c r="U855" s="64"/>
      <c r="V855" s="64"/>
      <c r="W855" s="64"/>
      <c r="X855" s="64"/>
      <c r="Y855" s="64"/>
      <c r="Z855" s="64"/>
      <c r="AA855" s="64"/>
      <c r="AB855" s="64"/>
      <c r="AC855" s="64"/>
      <c r="AD855" s="64"/>
      <c r="AE855" s="64"/>
      <c r="AF855" s="64"/>
      <c r="AG855" s="64"/>
      <c r="AH855" s="64"/>
      <c r="AI855" s="64"/>
      <c r="AJ855" s="64"/>
      <c r="AK855" s="64"/>
      <c r="AL855" s="64"/>
      <c r="AM855" s="64"/>
      <c r="AN855" s="64"/>
      <c r="AO855" s="64"/>
      <c r="AP855" s="64"/>
      <c r="AQ855" s="64"/>
      <c r="AR855" s="64"/>
      <c r="AS855" s="64"/>
      <c r="AT855" s="64"/>
      <c r="AU855" s="64"/>
      <c r="AV855" s="64"/>
      <c r="AW855" s="64"/>
      <c r="AX855" s="64"/>
      <c r="AY855" s="64"/>
      <c r="AZ855" s="64"/>
      <c r="BA855" s="64"/>
      <c r="BB855" s="64"/>
      <c r="BF855" s="64"/>
      <c r="BG855" s="64"/>
      <c r="BH855" s="64"/>
      <c r="BI855" s="64"/>
      <c r="BJ855" s="64"/>
      <c r="BK855" s="64"/>
      <c r="BL855" s="64"/>
      <c r="BM855" s="68" t="s">
        <v>1182</v>
      </c>
      <c r="BO855" s="64"/>
      <c r="BP855" s="64"/>
    </row>
    <row r="856" spans="1:68" hidden="1">
      <c r="A856" s="13"/>
      <c r="B856" s="1"/>
      <c r="C856" s="1"/>
      <c r="D856" s="24"/>
      <c r="E856" s="11"/>
      <c r="F856" s="11"/>
      <c r="G856" s="15"/>
      <c r="H856" s="11"/>
      <c r="I856" s="1"/>
      <c r="J856" s="1"/>
      <c r="K856" s="1"/>
      <c r="L856" s="1"/>
      <c r="M856" s="64"/>
      <c r="N856" s="64"/>
      <c r="O856" s="64"/>
      <c r="P856" s="64"/>
      <c r="Q856" s="64"/>
      <c r="R856" s="64"/>
      <c r="S856" s="64"/>
      <c r="T856" s="64"/>
      <c r="U856" s="64"/>
      <c r="V856" s="64"/>
      <c r="W856" s="64"/>
      <c r="X856" s="64"/>
      <c r="Y856" s="64"/>
      <c r="Z856" s="64"/>
      <c r="AA856" s="64"/>
      <c r="AB856" s="64"/>
      <c r="AC856" s="64"/>
      <c r="AD856" s="64"/>
      <c r="AE856" s="64"/>
      <c r="AF856" s="64"/>
      <c r="AG856" s="64"/>
      <c r="AH856" s="64"/>
      <c r="AI856" s="64"/>
      <c r="AJ856" s="64"/>
      <c r="AK856" s="64"/>
      <c r="AL856" s="64"/>
      <c r="AM856" s="64"/>
      <c r="AN856" s="64"/>
      <c r="AO856" s="64"/>
      <c r="AP856" s="64"/>
      <c r="AQ856" s="64"/>
      <c r="AR856" s="64"/>
      <c r="AS856" s="64"/>
      <c r="AT856" s="64"/>
      <c r="AU856" s="64"/>
      <c r="AV856" s="64"/>
      <c r="AW856" s="64"/>
      <c r="AX856" s="64"/>
      <c r="AY856" s="64"/>
      <c r="AZ856" s="64"/>
      <c r="BA856" s="64"/>
      <c r="BB856" s="64"/>
      <c r="BF856" s="64"/>
      <c r="BG856" s="64"/>
      <c r="BH856" s="64"/>
      <c r="BI856" s="64"/>
      <c r="BJ856" s="64"/>
      <c r="BK856" s="64"/>
      <c r="BL856" s="64"/>
      <c r="BM856" s="68" t="s">
        <v>1183</v>
      </c>
      <c r="BO856" s="64"/>
      <c r="BP856" s="64"/>
    </row>
    <row r="857" spans="1:68" hidden="1">
      <c r="A857" s="13"/>
      <c r="B857" s="1"/>
      <c r="C857" s="1"/>
      <c r="D857" s="24"/>
      <c r="E857" s="11"/>
      <c r="F857" s="11"/>
      <c r="G857" s="15"/>
      <c r="H857" s="11"/>
      <c r="I857" s="1"/>
      <c r="J857" s="1"/>
      <c r="K857" s="1"/>
      <c r="L857" s="1"/>
      <c r="M857" s="64"/>
      <c r="N857" s="64"/>
      <c r="O857" s="64"/>
      <c r="P857" s="64"/>
      <c r="Q857" s="64"/>
      <c r="R857" s="64"/>
      <c r="S857" s="64"/>
      <c r="T857" s="64"/>
      <c r="U857" s="64"/>
      <c r="V857" s="64"/>
      <c r="W857" s="64"/>
      <c r="X857" s="64"/>
      <c r="Y857" s="64"/>
      <c r="Z857" s="64"/>
      <c r="AA857" s="64"/>
      <c r="AB857" s="64"/>
      <c r="AC857" s="64"/>
      <c r="AD857" s="64"/>
      <c r="AE857" s="64"/>
      <c r="AF857" s="64"/>
      <c r="AG857" s="64"/>
      <c r="AH857" s="64"/>
      <c r="AI857" s="64"/>
      <c r="AJ857" s="64"/>
      <c r="AK857" s="64"/>
      <c r="AL857" s="64"/>
      <c r="AM857" s="64"/>
      <c r="AN857" s="64"/>
      <c r="AO857" s="64"/>
      <c r="AP857" s="64"/>
      <c r="AQ857" s="64"/>
      <c r="AR857" s="64"/>
      <c r="AS857" s="64"/>
      <c r="AT857" s="64"/>
      <c r="AU857" s="64"/>
      <c r="AV857" s="64"/>
      <c r="AW857" s="64"/>
      <c r="AX857" s="64"/>
      <c r="AY857" s="64"/>
      <c r="AZ857" s="64"/>
      <c r="BA857" s="64"/>
      <c r="BB857" s="64"/>
      <c r="BF857" s="64"/>
      <c r="BG857" s="64"/>
      <c r="BH857" s="64"/>
      <c r="BI857" s="64"/>
      <c r="BJ857" s="64"/>
      <c r="BK857" s="64"/>
      <c r="BL857" s="64"/>
      <c r="BM857" s="68" t="s">
        <v>1184</v>
      </c>
      <c r="BO857" s="64"/>
      <c r="BP857" s="64"/>
    </row>
    <row r="858" spans="1:68" hidden="1">
      <c r="A858" s="13"/>
      <c r="B858" s="1"/>
      <c r="C858" s="1"/>
      <c r="D858" s="24"/>
      <c r="E858" s="11"/>
      <c r="F858" s="11"/>
      <c r="G858" s="15"/>
      <c r="H858" s="11"/>
      <c r="I858" s="1"/>
      <c r="J858" s="1"/>
      <c r="K858" s="1"/>
      <c r="L858" s="1"/>
      <c r="M858" s="64"/>
      <c r="N858" s="64"/>
      <c r="O858" s="64"/>
      <c r="P858" s="64"/>
      <c r="Q858" s="64"/>
      <c r="R858" s="64"/>
      <c r="S858" s="64"/>
      <c r="T858" s="64"/>
      <c r="U858" s="64"/>
      <c r="V858" s="64"/>
      <c r="W858" s="64"/>
      <c r="X858" s="64"/>
      <c r="Y858" s="64"/>
      <c r="Z858" s="64"/>
      <c r="AA858" s="64"/>
      <c r="AB858" s="64"/>
      <c r="AC858" s="64"/>
      <c r="AD858" s="64"/>
      <c r="AE858" s="64"/>
      <c r="AF858" s="64"/>
      <c r="AG858" s="64"/>
      <c r="AH858" s="64"/>
      <c r="AI858" s="64"/>
      <c r="AJ858" s="64"/>
      <c r="AK858" s="64"/>
      <c r="AL858" s="64"/>
      <c r="AM858" s="64"/>
      <c r="AN858" s="64"/>
      <c r="AO858" s="64"/>
      <c r="AP858" s="64"/>
      <c r="AQ858" s="64"/>
      <c r="AR858" s="64"/>
      <c r="AS858" s="64"/>
      <c r="AT858" s="64"/>
      <c r="AU858" s="64"/>
      <c r="AV858" s="64"/>
      <c r="AW858" s="64"/>
      <c r="AX858" s="64"/>
      <c r="AY858" s="64"/>
      <c r="AZ858" s="64"/>
      <c r="BA858" s="64"/>
      <c r="BB858" s="64"/>
      <c r="BF858" s="64"/>
      <c r="BG858" s="64"/>
      <c r="BH858" s="64"/>
      <c r="BI858" s="64"/>
      <c r="BJ858" s="64"/>
      <c r="BK858" s="64"/>
      <c r="BL858" s="64"/>
      <c r="BM858" s="68" t="s">
        <v>1185</v>
      </c>
      <c r="BO858" s="64"/>
      <c r="BP858" s="64"/>
    </row>
    <row r="859" spans="1:68" hidden="1">
      <c r="A859" s="13"/>
      <c r="B859" s="1"/>
      <c r="C859" s="1"/>
      <c r="D859" s="24"/>
      <c r="E859" s="11"/>
      <c r="F859" s="11"/>
      <c r="G859" s="15"/>
      <c r="H859" s="11"/>
      <c r="I859" s="1"/>
      <c r="J859" s="1"/>
      <c r="K859" s="1"/>
      <c r="L859" s="1"/>
      <c r="M859" s="64"/>
      <c r="N859" s="64"/>
      <c r="O859" s="64"/>
      <c r="P859" s="64"/>
      <c r="Q859" s="64"/>
      <c r="R859" s="64"/>
      <c r="S859" s="64"/>
      <c r="T859" s="64"/>
      <c r="U859" s="64"/>
      <c r="V859" s="64"/>
      <c r="W859" s="64"/>
      <c r="X859" s="64"/>
      <c r="Y859" s="64"/>
      <c r="Z859" s="64"/>
      <c r="AA859" s="64"/>
      <c r="AB859" s="64"/>
      <c r="AC859" s="64"/>
      <c r="AD859" s="64"/>
      <c r="AE859" s="64"/>
      <c r="AF859" s="64"/>
      <c r="AG859" s="64"/>
      <c r="AH859" s="64"/>
      <c r="AI859" s="64"/>
      <c r="AJ859" s="64"/>
      <c r="AK859" s="64"/>
      <c r="AL859" s="64"/>
      <c r="AM859" s="64"/>
      <c r="AN859" s="64"/>
      <c r="AO859" s="64"/>
      <c r="AP859" s="64"/>
      <c r="AQ859" s="64"/>
      <c r="AR859" s="64"/>
      <c r="AS859" s="64"/>
      <c r="AT859" s="64"/>
      <c r="AU859" s="64"/>
      <c r="AV859" s="64"/>
      <c r="AW859" s="64"/>
      <c r="AX859" s="64"/>
      <c r="AY859" s="64"/>
      <c r="AZ859" s="64"/>
      <c r="BA859" s="64"/>
      <c r="BB859" s="64"/>
      <c r="BF859" s="64"/>
      <c r="BG859" s="64"/>
      <c r="BH859" s="64"/>
      <c r="BI859" s="64"/>
      <c r="BJ859" s="64"/>
      <c r="BK859" s="64"/>
      <c r="BL859" s="64"/>
      <c r="BM859" s="68" t="s">
        <v>1186</v>
      </c>
      <c r="BO859" s="64"/>
      <c r="BP859" s="64"/>
    </row>
    <row r="860" spans="1:68" hidden="1">
      <c r="A860" s="13"/>
      <c r="B860" s="1"/>
      <c r="C860" s="1"/>
      <c r="D860" s="24"/>
      <c r="E860" s="11"/>
      <c r="F860" s="11"/>
      <c r="G860" s="15"/>
      <c r="H860" s="11"/>
      <c r="I860" s="1"/>
      <c r="J860" s="1"/>
      <c r="K860" s="1"/>
      <c r="L860" s="1"/>
      <c r="M860" s="64"/>
      <c r="N860" s="64"/>
      <c r="O860" s="64"/>
      <c r="P860" s="64"/>
      <c r="Q860" s="64"/>
      <c r="R860" s="64"/>
      <c r="S860" s="64"/>
      <c r="T860" s="64"/>
      <c r="U860" s="64"/>
      <c r="V860" s="64"/>
      <c r="W860" s="64"/>
      <c r="X860" s="64"/>
      <c r="Y860" s="64"/>
      <c r="Z860" s="64"/>
      <c r="AA860" s="64"/>
      <c r="AB860" s="64"/>
      <c r="AC860" s="64"/>
      <c r="AD860" s="64"/>
      <c r="AE860" s="64"/>
      <c r="AF860" s="64"/>
      <c r="AG860" s="64"/>
      <c r="AH860" s="64"/>
      <c r="AI860" s="64"/>
      <c r="AJ860" s="64"/>
      <c r="AK860" s="64"/>
      <c r="AL860" s="64"/>
      <c r="AM860" s="64"/>
      <c r="AN860" s="64"/>
      <c r="AO860" s="64"/>
      <c r="AP860" s="64"/>
      <c r="AQ860" s="64"/>
      <c r="AR860" s="64"/>
      <c r="AS860" s="64"/>
      <c r="AT860" s="64"/>
      <c r="AU860" s="64"/>
      <c r="AV860" s="64"/>
      <c r="AW860" s="64"/>
      <c r="AX860" s="64"/>
      <c r="AY860" s="64"/>
      <c r="AZ860" s="64"/>
      <c r="BA860" s="64"/>
      <c r="BB860" s="64"/>
      <c r="BF860" s="64"/>
      <c r="BG860" s="64"/>
      <c r="BH860" s="64"/>
      <c r="BI860" s="64"/>
      <c r="BJ860" s="64"/>
      <c r="BK860" s="64"/>
      <c r="BL860" s="64"/>
      <c r="BM860" s="68" t="s">
        <v>1187</v>
      </c>
      <c r="BO860" s="64"/>
      <c r="BP860" s="64"/>
    </row>
    <row r="861" spans="1:68" hidden="1">
      <c r="A861" s="13"/>
      <c r="B861" s="1"/>
      <c r="C861" s="1"/>
      <c r="D861" s="24"/>
      <c r="E861" s="11"/>
      <c r="F861" s="11"/>
      <c r="G861" s="15"/>
      <c r="H861" s="11"/>
      <c r="I861" s="1"/>
      <c r="J861" s="1"/>
      <c r="K861" s="1"/>
      <c r="L861" s="1"/>
      <c r="M861" s="64"/>
      <c r="N861" s="64"/>
      <c r="O861" s="64"/>
      <c r="P861" s="64"/>
      <c r="Q861" s="64"/>
      <c r="R861" s="64"/>
      <c r="S861" s="64"/>
      <c r="T861" s="64"/>
      <c r="U861" s="64"/>
      <c r="V861" s="64"/>
      <c r="W861" s="64"/>
      <c r="X861" s="64"/>
      <c r="Y861" s="64"/>
      <c r="Z861" s="64"/>
      <c r="AA861" s="64"/>
      <c r="AB861" s="64"/>
      <c r="AC861" s="64"/>
      <c r="AD861" s="64"/>
      <c r="AE861" s="64"/>
      <c r="AF861" s="64"/>
      <c r="AG861" s="64"/>
      <c r="AH861" s="64"/>
      <c r="AI861" s="64"/>
      <c r="AJ861" s="64"/>
      <c r="AK861" s="64"/>
      <c r="AL861" s="64"/>
      <c r="AM861" s="64"/>
      <c r="AN861" s="64"/>
      <c r="AO861" s="64"/>
      <c r="AP861" s="64"/>
      <c r="AQ861" s="64"/>
      <c r="AR861" s="64"/>
      <c r="AS861" s="64"/>
      <c r="AT861" s="64"/>
      <c r="AU861" s="64"/>
      <c r="AV861" s="64"/>
      <c r="AW861" s="64"/>
      <c r="AX861" s="64"/>
      <c r="AY861" s="64"/>
      <c r="AZ861" s="64"/>
      <c r="BA861" s="64"/>
      <c r="BB861" s="64"/>
      <c r="BF861" s="64"/>
      <c r="BG861" s="64"/>
      <c r="BH861" s="64"/>
      <c r="BI861" s="64"/>
      <c r="BJ861" s="64"/>
      <c r="BK861" s="64"/>
      <c r="BL861" s="64"/>
      <c r="BM861" s="68" t="s">
        <v>1188</v>
      </c>
      <c r="BO861" s="64"/>
      <c r="BP861" s="64"/>
    </row>
    <row r="862" spans="1:68" hidden="1">
      <c r="A862" s="13"/>
      <c r="B862" s="1"/>
      <c r="C862" s="1"/>
      <c r="D862" s="24"/>
      <c r="E862" s="11"/>
      <c r="F862" s="11"/>
      <c r="G862" s="15"/>
      <c r="H862" s="11"/>
      <c r="I862" s="1"/>
      <c r="J862" s="1"/>
      <c r="K862" s="1"/>
      <c r="L862" s="1"/>
      <c r="M862" s="64"/>
      <c r="N862" s="64"/>
      <c r="O862" s="64"/>
      <c r="P862" s="64"/>
      <c r="Q862" s="64"/>
      <c r="R862" s="64"/>
      <c r="S862" s="64"/>
      <c r="T862" s="64"/>
      <c r="U862" s="64"/>
      <c r="V862" s="64"/>
      <c r="W862" s="64"/>
      <c r="X862" s="64"/>
      <c r="Y862" s="64"/>
      <c r="Z862" s="64"/>
      <c r="AA862" s="64"/>
      <c r="AB862" s="64"/>
      <c r="AC862" s="64"/>
      <c r="AD862" s="64"/>
      <c r="AE862" s="64"/>
      <c r="AF862" s="64"/>
      <c r="AG862" s="64"/>
      <c r="AH862" s="64"/>
      <c r="AI862" s="64"/>
      <c r="AJ862" s="64"/>
      <c r="AK862" s="64"/>
      <c r="AL862" s="64"/>
      <c r="AM862" s="64"/>
      <c r="AN862" s="64"/>
      <c r="AO862" s="64"/>
      <c r="AP862" s="64"/>
      <c r="AQ862" s="64"/>
      <c r="AR862" s="64"/>
      <c r="AS862" s="64"/>
      <c r="AT862" s="64"/>
      <c r="AU862" s="64"/>
      <c r="AV862" s="64"/>
      <c r="AW862" s="64"/>
      <c r="AX862" s="64"/>
      <c r="AY862" s="64"/>
      <c r="AZ862" s="64"/>
      <c r="BA862" s="64"/>
      <c r="BB862" s="64"/>
      <c r="BF862" s="64"/>
      <c r="BG862" s="64"/>
      <c r="BH862" s="64"/>
      <c r="BI862" s="64"/>
      <c r="BJ862" s="64"/>
      <c r="BK862" s="64"/>
      <c r="BL862" s="64"/>
      <c r="BM862" s="68" t="s">
        <v>1189</v>
      </c>
      <c r="BO862" s="64"/>
      <c r="BP862" s="64"/>
    </row>
    <row r="863" spans="1:68" hidden="1">
      <c r="A863" s="13"/>
      <c r="B863" s="1"/>
      <c r="C863" s="1"/>
      <c r="D863" s="24"/>
      <c r="E863" s="11"/>
      <c r="F863" s="11"/>
      <c r="G863" s="15"/>
      <c r="H863" s="11"/>
      <c r="I863" s="1"/>
      <c r="J863" s="1"/>
      <c r="K863" s="1"/>
      <c r="L863" s="1"/>
      <c r="M863" s="64"/>
      <c r="N863" s="64"/>
      <c r="O863" s="64"/>
      <c r="P863" s="64"/>
      <c r="Q863" s="64"/>
      <c r="R863" s="64"/>
      <c r="S863" s="64"/>
      <c r="T863" s="64"/>
      <c r="U863" s="64"/>
      <c r="V863" s="64"/>
      <c r="W863" s="64"/>
      <c r="X863" s="64"/>
      <c r="Y863" s="64"/>
      <c r="Z863" s="64"/>
      <c r="AA863" s="64"/>
      <c r="AB863" s="64"/>
      <c r="AC863" s="64"/>
      <c r="AD863" s="64"/>
      <c r="AE863" s="64"/>
      <c r="AF863" s="64"/>
      <c r="AG863" s="64"/>
      <c r="AH863" s="64"/>
      <c r="AI863" s="64"/>
      <c r="AJ863" s="64"/>
      <c r="AK863" s="64"/>
      <c r="AL863" s="64"/>
      <c r="AM863" s="64"/>
      <c r="AN863" s="64"/>
      <c r="AO863" s="64"/>
      <c r="AP863" s="64"/>
      <c r="AQ863" s="64"/>
      <c r="AR863" s="64"/>
      <c r="AS863" s="64"/>
      <c r="AT863" s="64"/>
      <c r="AU863" s="64"/>
      <c r="AV863" s="64"/>
      <c r="AW863" s="64"/>
      <c r="AX863" s="64"/>
      <c r="AY863" s="64"/>
      <c r="AZ863" s="64"/>
      <c r="BA863" s="64"/>
      <c r="BB863" s="64"/>
      <c r="BF863" s="64"/>
      <c r="BG863" s="64"/>
      <c r="BH863" s="64"/>
      <c r="BI863" s="64"/>
      <c r="BJ863" s="64"/>
      <c r="BK863" s="64"/>
      <c r="BL863" s="64"/>
      <c r="BM863" s="68" t="s">
        <v>1190</v>
      </c>
      <c r="BO863" s="64"/>
      <c r="BP863" s="64"/>
    </row>
    <row r="864" spans="1:68" hidden="1">
      <c r="A864" s="13"/>
      <c r="B864" s="1"/>
      <c r="C864" s="1"/>
      <c r="D864" s="24"/>
      <c r="E864" s="11"/>
      <c r="F864" s="11"/>
      <c r="G864" s="15"/>
      <c r="H864" s="11"/>
      <c r="I864" s="1"/>
      <c r="J864" s="1"/>
      <c r="K864" s="1"/>
      <c r="L864" s="1"/>
      <c r="M864" s="64"/>
      <c r="N864" s="64"/>
      <c r="O864" s="64"/>
      <c r="P864" s="64"/>
      <c r="Q864" s="64"/>
      <c r="R864" s="64"/>
      <c r="S864" s="64"/>
      <c r="T864" s="64"/>
      <c r="U864" s="64"/>
      <c r="V864" s="64"/>
      <c r="W864" s="64"/>
      <c r="X864" s="64"/>
      <c r="Y864" s="64"/>
      <c r="Z864" s="64"/>
      <c r="AA864" s="64"/>
      <c r="AB864" s="64"/>
      <c r="AC864" s="64"/>
      <c r="AD864" s="64"/>
      <c r="AE864" s="64"/>
      <c r="AF864" s="64"/>
      <c r="AG864" s="64"/>
      <c r="AH864" s="64"/>
      <c r="AI864" s="64"/>
      <c r="AJ864" s="64"/>
      <c r="AK864" s="64"/>
      <c r="AL864" s="64"/>
      <c r="AM864" s="64"/>
      <c r="AN864" s="64"/>
      <c r="AO864" s="64"/>
      <c r="AP864" s="64"/>
      <c r="AQ864" s="64"/>
      <c r="AR864" s="64"/>
      <c r="AS864" s="64"/>
      <c r="AT864" s="64"/>
      <c r="AU864" s="64"/>
      <c r="AV864" s="64"/>
      <c r="AW864" s="64"/>
      <c r="AX864" s="64"/>
      <c r="AY864" s="64"/>
      <c r="AZ864" s="64"/>
      <c r="BA864" s="64"/>
      <c r="BB864" s="64"/>
      <c r="BF864" s="64"/>
      <c r="BG864" s="64"/>
      <c r="BH864" s="64"/>
      <c r="BI864" s="64"/>
      <c r="BJ864" s="64"/>
      <c r="BK864" s="64"/>
      <c r="BL864" s="64"/>
      <c r="BM864" s="68" t="s">
        <v>1191</v>
      </c>
      <c r="BO864" s="64"/>
      <c r="BP864" s="64"/>
    </row>
    <row r="865" spans="1:68" hidden="1">
      <c r="A865" s="13"/>
      <c r="B865" s="1"/>
      <c r="C865" s="1"/>
      <c r="D865" s="24"/>
      <c r="E865" s="11"/>
      <c r="F865" s="11"/>
      <c r="G865" s="15"/>
      <c r="H865" s="11"/>
      <c r="I865" s="1"/>
      <c r="J865" s="1"/>
      <c r="K865" s="1"/>
      <c r="L865" s="1"/>
      <c r="M865" s="64"/>
      <c r="N865" s="64"/>
      <c r="O865" s="64"/>
      <c r="P865" s="64"/>
      <c r="Q865" s="64"/>
      <c r="R865" s="64"/>
      <c r="S865" s="64"/>
      <c r="T865" s="64"/>
      <c r="U865" s="64"/>
      <c r="V865" s="64"/>
      <c r="W865" s="64"/>
      <c r="X865" s="64"/>
      <c r="Y865" s="64"/>
      <c r="Z865" s="64"/>
      <c r="AA865" s="64"/>
      <c r="AB865" s="64"/>
      <c r="AC865" s="64"/>
      <c r="AD865" s="64"/>
      <c r="AE865" s="64"/>
      <c r="AF865" s="64"/>
      <c r="AG865" s="64"/>
      <c r="AH865" s="64"/>
      <c r="AI865" s="64"/>
      <c r="AJ865" s="64"/>
      <c r="AK865" s="64"/>
      <c r="AL865" s="64"/>
      <c r="AM865" s="64"/>
      <c r="AN865" s="64"/>
      <c r="AO865" s="64"/>
      <c r="AP865" s="64"/>
      <c r="AQ865" s="64"/>
      <c r="AR865" s="64"/>
      <c r="AS865" s="64"/>
      <c r="AT865" s="64"/>
      <c r="AU865" s="64"/>
      <c r="AV865" s="64"/>
      <c r="AW865" s="64"/>
      <c r="AX865" s="64"/>
      <c r="AY865" s="64"/>
      <c r="AZ865" s="64"/>
      <c r="BA865" s="64"/>
      <c r="BB865" s="64"/>
      <c r="BF865" s="64"/>
      <c r="BG865" s="64"/>
      <c r="BH865" s="64"/>
      <c r="BI865" s="64"/>
      <c r="BJ865" s="64"/>
      <c r="BK865" s="64"/>
      <c r="BL865" s="64"/>
      <c r="BM865" s="68" t="s">
        <v>1192</v>
      </c>
      <c r="BO865" s="64"/>
      <c r="BP865" s="64"/>
    </row>
    <row r="866" spans="1:68" hidden="1">
      <c r="A866" s="13"/>
      <c r="B866" s="1"/>
      <c r="C866" s="1"/>
      <c r="D866" s="24"/>
      <c r="E866" s="11"/>
      <c r="F866" s="11"/>
      <c r="G866" s="15"/>
      <c r="H866" s="11"/>
      <c r="I866" s="1"/>
      <c r="J866" s="1"/>
      <c r="K866" s="1"/>
      <c r="L866" s="1"/>
      <c r="M866" s="64"/>
      <c r="N866" s="64"/>
      <c r="O866" s="64"/>
      <c r="P866" s="64"/>
      <c r="Q866" s="64"/>
      <c r="R866" s="64"/>
      <c r="S866" s="64"/>
      <c r="T866" s="64"/>
      <c r="U866" s="64"/>
      <c r="V866" s="64"/>
      <c r="W866" s="64"/>
      <c r="X866" s="64"/>
      <c r="Y866" s="64"/>
      <c r="Z866" s="64"/>
      <c r="AA866" s="64"/>
      <c r="AB866" s="64"/>
      <c r="AC866" s="64"/>
      <c r="AD866" s="64"/>
      <c r="AE866" s="64"/>
      <c r="AF866" s="64"/>
      <c r="AG866" s="64"/>
      <c r="AH866" s="64"/>
      <c r="AI866" s="64"/>
      <c r="AJ866" s="64"/>
      <c r="AK866" s="64"/>
      <c r="AL866" s="64"/>
      <c r="AM866" s="64"/>
      <c r="AN866" s="64"/>
      <c r="AO866" s="64"/>
      <c r="AP866" s="64"/>
      <c r="AQ866" s="64"/>
      <c r="AR866" s="64"/>
      <c r="AS866" s="64"/>
      <c r="AT866" s="64"/>
      <c r="AU866" s="64"/>
      <c r="AV866" s="64"/>
      <c r="AW866" s="64"/>
      <c r="AX866" s="64"/>
      <c r="AY866" s="64"/>
      <c r="AZ866" s="64"/>
      <c r="BA866" s="64"/>
      <c r="BB866" s="64"/>
      <c r="BF866" s="64"/>
      <c r="BG866" s="64"/>
      <c r="BH866" s="64"/>
      <c r="BI866" s="64"/>
      <c r="BJ866" s="64"/>
      <c r="BK866" s="64"/>
      <c r="BL866" s="64"/>
      <c r="BM866" s="68" t="s">
        <v>1193</v>
      </c>
      <c r="BO866" s="64"/>
      <c r="BP866" s="64"/>
    </row>
    <row r="867" spans="1:68" hidden="1">
      <c r="A867" s="13"/>
      <c r="B867" s="1"/>
      <c r="C867" s="1"/>
      <c r="D867" s="24"/>
      <c r="E867" s="11"/>
      <c r="F867" s="11"/>
      <c r="G867" s="15"/>
      <c r="H867" s="11"/>
      <c r="I867" s="1"/>
      <c r="J867" s="1"/>
      <c r="K867" s="1"/>
      <c r="L867" s="1"/>
      <c r="M867" s="64"/>
      <c r="N867" s="64"/>
      <c r="O867" s="64"/>
      <c r="P867" s="64"/>
      <c r="Q867" s="64"/>
      <c r="R867" s="64"/>
      <c r="S867" s="64"/>
      <c r="T867" s="64"/>
      <c r="U867" s="64"/>
      <c r="V867" s="64"/>
      <c r="W867" s="64"/>
      <c r="X867" s="64"/>
      <c r="Y867" s="64"/>
      <c r="Z867" s="64"/>
      <c r="AA867" s="64"/>
      <c r="AB867" s="64"/>
      <c r="AC867" s="64"/>
      <c r="AD867" s="64"/>
      <c r="AE867" s="64"/>
      <c r="AF867" s="64"/>
      <c r="AG867" s="64"/>
      <c r="AH867" s="64"/>
      <c r="AI867" s="64"/>
      <c r="AJ867" s="64"/>
      <c r="AK867" s="64"/>
      <c r="AL867" s="64"/>
      <c r="AM867" s="64"/>
      <c r="AN867" s="64"/>
      <c r="AO867" s="64"/>
      <c r="AP867" s="64"/>
      <c r="AQ867" s="64"/>
      <c r="AR867" s="64"/>
      <c r="AS867" s="64"/>
      <c r="AT867" s="64"/>
      <c r="AU867" s="64"/>
      <c r="AV867" s="64"/>
      <c r="AW867" s="64"/>
      <c r="AX867" s="64"/>
      <c r="AY867" s="64"/>
      <c r="AZ867" s="64"/>
      <c r="BA867" s="64"/>
      <c r="BB867" s="64"/>
      <c r="BF867" s="64"/>
      <c r="BG867" s="64"/>
      <c r="BH867" s="64"/>
      <c r="BI867" s="64"/>
      <c r="BJ867" s="64"/>
      <c r="BK867" s="64"/>
      <c r="BL867" s="64"/>
      <c r="BM867" s="68" t="s">
        <v>1194</v>
      </c>
      <c r="BO867" s="64"/>
      <c r="BP867" s="64"/>
    </row>
    <row r="868" spans="1:68" hidden="1">
      <c r="A868" s="13"/>
      <c r="B868" s="1"/>
      <c r="C868" s="1"/>
      <c r="D868" s="24"/>
      <c r="E868" s="11"/>
      <c r="F868" s="11"/>
      <c r="G868" s="15"/>
      <c r="H868" s="11"/>
      <c r="I868" s="1"/>
      <c r="J868" s="1"/>
      <c r="K868" s="1"/>
      <c r="L868" s="1"/>
      <c r="M868" s="64"/>
      <c r="N868" s="64"/>
      <c r="O868" s="64"/>
      <c r="P868" s="64"/>
      <c r="Q868" s="64"/>
      <c r="R868" s="64"/>
      <c r="S868" s="64"/>
      <c r="T868" s="64"/>
      <c r="U868" s="64"/>
      <c r="V868" s="64"/>
      <c r="W868" s="64"/>
      <c r="X868" s="64"/>
      <c r="Y868" s="64"/>
      <c r="Z868" s="64"/>
      <c r="AA868" s="64"/>
      <c r="AB868" s="64"/>
      <c r="AC868" s="64"/>
      <c r="AD868" s="64"/>
      <c r="AE868" s="64"/>
      <c r="AF868" s="64"/>
      <c r="AG868" s="64"/>
      <c r="AH868" s="64"/>
      <c r="AI868" s="64"/>
      <c r="AJ868" s="64"/>
      <c r="AK868" s="64"/>
      <c r="AL868" s="64"/>
      <c r="AM868" s="64"/>
      <c r="AN868" s="64"/>
      <c r="AO868" s="64"/>
      <c r="AP868" s="64"/>
      <c r="AQ868" s="64"/>
      <c r="AR868" s="64"/>
      <c r="AS868" s="64"/>
      <c r="AT868" s="64"/>
      <c r="AU868" s="64"/>
      <c r="AV868" s="64"/>
      <c r="AW868" s="64"/>
      <c r="AX868" s="64"/>
      <c r="AY868" s="64"/>
      <c r="AZ868" s="64"/>
      <c r="BA868" s="64"/>
      <c r="BB868" s="64"/>
      <c r="BF868" s="64"/>
      <c r="BG868" s="64"/>
      <c r="BH868" s="64"/>
      <c r="BI868" s="64"/>
      <c r="BJ868" s="64"/>
      <c r="BK868" s="64"/>
      <c r="BL868" s="64"/>
      <c r="BM868" s="68" t="s">
        <v>1195</v>
      </c>
      <c r="BO868" s="64"/>
      <c r="BP868" s="64"/>
    </row>
    <row r="869" spans="1:68" hidden="1">
      <c r="A869" s="13"/>
      <c r="B869" s="1"/>
      <c r="C869" s="1"/>
      <c r="D869" s="24"/>
      <c r="E869" s="11"/>
      <c r="F869" s="11"/>
      <c r="G869" s="15"/>
      <c r="H869" s="11"/>
      <c r="I869" s="1"/>
      <c r="J869" s="1"/>
      <c r="K869" s="1"/>
      <c r="L869" s="1"/>
      <c r="M869" s="64"/>
      <c r="N869" s="64"/>
      <c r="O869" s="64"/>
      <c r="P869" s="64"/>
      <c r="Q869" s="64"/>
      <c r="R869" s="64"/>
      <c r="S869" s="64"/>
      <c r="T869" s="64"/>
      <c r="U869" s="64"/>
      <c r="V869" s="64"/>
      <c r="W869" s="64"/>
      <c r="X869" s="64"/>
      <c r="Y869" s="64"/>
      <c r="Z869" s="64"/>
      <c r="AA869" s="64"/>
      <c r="AB869" s="64"/>
      <c r="AC869" s="64"/>
      <c r="AD869" s="64"/>
      <c r="AE869" s="64"/>
      <c r="AF869" s="64"/>
      <c r="AG869" s="64"/>
      <c r="AH869" s="64"/>
      <c r="AI869" s="64"/>
      <c r="AJ869" s="64"/>
      <c r="AK869" s="64"/>
      <c r="AL869" s="64"/>
      <c r="AM869" s="64"/>
      <c r="AN869" s="64"/>
      <c r="AO869" s="64"/>
      <c r="AP869" s="64"/>
      <c r="AQ869" s="64"/>
      <c r="AR869" s="64"/>
      <c r="AS869" s="64"/>
      <c r="AT869" s="64"/>
      <c r="AU869" s="64"/>
      <c r="AV869" s="64"/>
      <c r="AW869" s="64"/>
      <c r="AX869" s="64"/>
      <c r="AY869" s="64"/>
      <c r="AZ869" s="64"/>
      <c r="BA869" s="64"/>
      <c r="BB869" s="64"/>
      <c r="BF869" s="64"/>
      <c r="BG869" s="64"/>
      <c r="BH869" s="64"/>
      <c r="BI869" s="64"/>
      <c r="BJ869" s="64"/>
      <c r="BK869" s="64"/>
      <c r="BL869" s="64"/>
      <c r="BM869" s="68" t="s">
        <v>1196</v>
      </c>
      <c r="BO869" s="64"/>
      <c r="BP869" s="64"/>
    </row>
    <row r="870" spans="1:68" hidden="1">
      <c r="A870" s="13"/>
      <c r="B870" s="1"/>
      <c r="C870" s="1"/>
      <c r="D870" s="24"/>
      <c r="E870" s="11"/>
      <c r="F870" s="11"/>
      <c r="G870" s="15"/>
      <c r="H870" s="11"/>
      <c r="I870" s="1"/>
      <c r="J870" s="1"/>
      <c r="K870" s="1"/>
      <c r="L870" s="1"/>
      <c r="M870" s="64"/>
      <c r="N870" s="64"/>
      <c r="O870" s="64"/>
      <c r="P870" s="64"/>
      <c r="Q870" s="64"/>
      <c r="R870" s="64"/>
      <c r="S870" s="64"/>
      <c r="T870" s="64"/>
      <c r="U870" s="64"/>
      <c r="V870" s="64"/>
      <c r="W870" s="64"/>
      <c r="X870" s="64"/>
      <c r="Y870" s="64"/>
      <c r="Z870" s="64"/>
      <c r="AA870" s="64"/>
      <c r="AB870" s="64"/>
      <c r="AC870" s="64"/>
      <c r="AD870" s="64"/>
      <c r="AE870" s="64"/>
      <c r="AF870" s="64"/>
      <c r="AG870" s="64"/>
      <c r="AH870" s="64"/>
      <c r="AI870" s="64"/>
      <c r="AJ870" s="64"/>
      <c r="AK870" s="64"/>
      <c r="AL870" s="64"/>
      <c r="AM870" s="64"/>
      <c r="AN870" s="64"/>
      <c r="AO870" s="64"/>
      <c r="AP870" s="64"/>
      <c r="AQ870" s="64"/>
      <c r="AR870" s="64"/>
      <c r="AS870" s="64"/>
      <c r="AT870" s="64"/>
      <c r="AU870" s="64"/>
      <c r="AV870" s="64"/>
      <c r="AW870" s="64"/>
      <c r="AX870" s="64"/>
      <c r="AY870" s="64"/>
      <c r="AZ870" s="64"/>
      <c r="BA870" s="64"/>
      <c r="BB870" s="64"/>
      <c r="BF870" s="64"/>
      <c r="BG870" s="64"/>
      <c r="BH870" s="64"/>
      <c r="BI870" s="64"/>
      <c r="BJ870" s="64"/>
      <c r="BK870" s="64"/>
      <c r="BL870" s="64"/>
      <c r="BM870" s="68" t="s">
        <v>1197</v>
      </c>
      <c r="BO870" s="64"/>
      <c r="BP870" s="64"/>
    </row>
    <row r="871" spans="1:68" hidden="1">
      <c r="A871" s="13"/>
      <c r="B871" s="1"/>
      <c r="C871" s="1"/>
      <c r="D871" s="24"/>
      <c r="E871" s="11"/>
      <c r="F871" s="11"/>
      <c r="G871" s="15"/>
      <c r="H871" s="11"/>
      <c r="I871" s="1"/>
      <c r="J871" s="1"/>
      <c r="K871" s="1"/>
      <c r="L871" s="1"/>
      <c r="M871" s="64"/>
      <c r="N871" s="64"/>
      <c r="O871" s="64"/>
      <c r="P871" s="64"/>
      <c r="Q871" s="64"/>
      <c r="R871" s="64"/>
      <c r="S871" s="64"/>
      <c r="T871" s="64"/>
      <c r="U871" s="64"/>
      <c r="V871" s="64"/>
      <c r="W871" s="64"/>
      <c r="X871" s="64"/>
      <c r="Y871" s="64"/>
      <c r="Z871" s="64"/>
      <c r="AA871" s="64"/>
      <c r="AB871" s="64"/>
      <c r="AC871" s="64"/>
      <c r="AD871" s="64"/>
      <c r="AE871" s="64"/>
      <c r="AF871" s="64"/>
      <c r="AG871" s="64"/>
      <c r="AH871" s="64"/>
      <c r="AI871" s="64"/>
      <c r="AJ871" s="64"/>
      <c r="AK871" s="64"/>
      <c r="AL871" s="64"/>
      <c r="AM871" s="64"/>
      <c r="AN871" s="64"/>
      <c r="AO871" s="64"/>
      <c r="AP871" s="64"/>
      <c r="AQ871" s="64"/>
      <c r="AR871" s="64"/>
      <c r="AS871" s="64"/>
      <c r="AT871" s="64"/>
      <c r="AU871" s="64"/>
      <c r="AV871" s="64"/>
      <c r="AW871" s="64"/>
      <c r="AX871" s="64"/>
      <c r="AY871" s="64"/>
      <c r="AZ871" s="64"/>
      <c r="BA871" s="64"/>
      <c r="BB871" s="64"/>
      <c r="BF871" s="64"/>
      <c r="BG871" s="64"/>
      <c r="BH871" s="64"/>
      <c r="BI871" s="64"/>
      <c r="BJ871" s="64"/>
      <c r="BK871" s="64"/>
      <c r="BL871" s="64"/>
      <c r="BM871" s="68" t="s">
        <v>1198</v>
      </c>
      <c r="BO871" s="64"/>
      <c r="BP871" s="64"/>
    </row>
    <row r="872" spans="1:68" hidden="1">
      <c r="A872" s="13"/>
      <c r="B872" s="1"/>
      <c r="C872" s="1"/>
      <c r="D872" s="24"/>
      <c r="E872" s="11"/>
      <c r="F872" s="11"/>
      <c r="G872" s="15"/>
      <c r="H872" s="11"/>
      <c r="I872" s="1"/>
      <c r="J872" s="1"/>
      <c r="K872" s="1"/>
      <c r="L872" s="1"/>
      <c r="M872" s="64"/>
      <c r="N872" s="64"/>
      <c r="O872" s="64"/>
      <c r="P872" s="64"/>
      <c r="Q872" s="64"/>
      <c r="R872" s="64"/>
      <c r="S872" s="64"/>
      <c r="T872" s="64"/>
      <c r="U872" s="64"/>
      <c r="V872" s="64"/>
      <c r="W872" s="64"/>
      <c r="X872" s="64"/>
      <c r="Y872" s="64"/>
      <c r="Z872" s="64"/>
      <c r="AA872" s="64"/>
      <c r="AB872" s="64"/>
      <c r="AC872" s="64"/>
      <c r="AD872" s="64"/>
      <c r="AE872" s="64"/>
      <c r="AF872" s="64"/>
      <c r="AG872" s="64"/>
      <c r="AH872" s="64"/>
      <c r="AI872" s="64"/>
      <c r="AJ872" s="64"/>
      <c r="AK872" s="64"/>
      <c r="AL872" s="64"/>
      <c r="AM872" s="64"/>
      <c r="AN872" s="64"/>
      <c r="AO872" s="64"/>
      <c r="AP872" s="64"/>
      <c r="AQ872" s="64"/>
      <c r="AR872" s="64"/>
      <c r="AS872" s="64"/>
      <c r="AT872" s="64"/>
      <c r="AU872" s="64"/>
      <c r="AV872" s="64"/>
      <c r="AW872" s="64"/>
      <c r="AX872" s="64"/>
      <c r="AY872" s="64"/>
      <c r="AZ872" s="64"/>
      <c r="BA872" s="64"/>
      <c r="BB872" s="64"/>
      <c r="BF872" s="64"/>
      <c r="BG872" s="64"/>
      <c r="BH872" s="64"/>
      <c r="BI872" s="64"/>
      <c r="BJ872" s="64"/>
      <c r="BK872" s="64"/>
      <c r="BL872" s="64"/>
      <c r="BM872" s="68" t="s">
        <v>1199</v>
      </c>
      <c r="BO872" s="64"/>
      <c r="BP872" s="64"/>
    </row>
    <row r="873" spans="1:68" hidden="1">
      <c r="A873" s="13"/>
      <c r="B873" s="1"/>
      <c r="C873" s="1"/>
      <c r="D873" s="24"/>
      <c r="E873" s="11"/>
      <c r="F873" s="11"/>
      <c r="G873" s="15"/>
      <c r="H873" s="11"/>
      <c r="I873" s="1"/>
      <c r="J873" s="1"/>
      <c r="K873" s="1"/>
      <c r="L873" s="1"/>
      <c r="M873" s="64"/>
      <c r="N873" s="64"/>
      <c r="O873" s="64"/>
      <c r="P873" s="64"/>
      <c r="Q873" s="64"/>
      <c r="R873" s="64"/>
      <c r="S873" s="64"/>
      <c r="T873" s="64"/>
      <c r="U873" s="64"/>
      <c r="V873" s="64"/>
      <c r="W873" s="64"/>
      <c r="X873" s="64"/>
      <c r="Y873" s="64"/>
      <c r="Z873" s="64"/>
      <c r="AA873" s="64"/>
      <c r="AB873" s="64"/>
      <c r="AC873" s="64"/>
      <c r="AD873" s="64"/>
      <c r="AE873" s="64"/>
      <c r="AF873" s="64"/>
      <c r="AG873" s="64"/>
      <c r="AH873" s="64"/>
      <c r="AI873" s="64"/>
      <c r="AJ873" s="64"/>
      <c r="AK873" s="64"/>
      <c r="AL873" s="64"/>
      <c r="AM873" s="64"/>
      <c r="AN873" s="64"/>
      <c r="AO873" s="64"/>
      <c r="AP873" s="64"/>
      <c r="AQ873" s="64"/>
      <c r="AR873" s="64"/>
      <c r="AS873" s="64"/>
      <c r="AT873" s="64"/>
      <c r="AU873" s="64"/>
      <c r="AV873" s="64"/>
      <c r="AW873" s="64"/>
      <c r="AX873" s="64"/>
      <c r="AY873" s="64"/>
      <c r="AZ873" s="64"/>
      <c r="BA873" s="64"/>
      <c r="BB873" s="64"/>
      <c r="BF873" s="64"/>
      <c r="BG873" s="64"/>
      <c r="BH873" s="64"/>
      <c r="BI873" s="64"/>
      <c r="BJ873" s="64"/>
      <c r="BK873" s="64"/>
      <c r="BL873" s="64"/>
      <c r="BM873" s="68" t="s">
        <v>1200</v>
      </c>
      <c r="BO873" s="64"/>
      <c r="BP873" s="64"/>
    </row>
    <row r="874" spans="1:68" hidden="1">
      <c r="A874" s="13"/>
      <c r="B874" s="1"/>
      <c r="C874" s="1"/>
      <c r="D874" s="24"/>
      <c r="E874" s="11"/>
      <c r="F874" s="11"/>
      <c r="G874" s="15"/>
      <c r="H874" s="11"/>
      <c r="I874" s="1"/>
      <c r="J874" s="1"/>
      <c r="K874" s="1"/>
      <c r="L874" s="1"/>
      <c r="M874" s="64"/>
      <c r="N874" s="64"/>
      <c r="O874" s="64"/>
      <c r="P874" s="64"/>
      <c r="Q874" s="64"/>
      <c r="R874" s="64"/>
      <c r="S874" s="64"/>
      <c r="T874" s="64"/>
      <c r="U874" s="64"/>
      <c r="V874" s="64"/>
      <c r="W874" s="64"/>
      <c r="X874" s="64"/>
      <c r="Y874" s="64"/>
      <c r="Z874" s="64"/>
      <c r="AA874" s="64"/>
      <c r="AB874" s="64"/>
      <c r="AC874" s="64"/>
      <c r="AD874" s="64"/>
      <c r="AE874" s="64"/>
      <c r="AF874" s="64"/>
      <c r="AG874" s="64"/>
      <c r="AH874" s="64"/>
      <c r="AI874" s="64"/>
      <c r="AJ874" s="64"/>
      <c r="AK874" s="64"/>
      <c r="AL874" s="64"/>
      <c r="AM874" s="64"/>
      <c r="AN874" s="64"/>
      <c r="AO874" s="64"/>
      <c r="AP874" s="64"/>
      <c r="AQ874" s="64"/>
      <c r="AR874" s="64"/>
      <c r="AS874" s="64"/>
      <c r="AT874" s="64"/>
      <c r="AU874" s="64"/>
      <c r="AV874" s="64"/>
      <c r="AW874" s="64"/>
      <c r="AX874" s="64"/>
      <c r="AY874" s="64"/>
      <c r="AZ874" s="64"/>
      <c r="BA874" s="64"/>
      <c r="BB874" s="64"/>
      <c r="BF874" s="64"/>
      <c r="BG874" s="64"/>
      <c r="BH874" s="64"/>
      <c r="BI874" s="64"/>
      <c r="BJ874" s="64"/>
      <c r="BK874" s="64"/>
      <c r="BL874" s="64"/>
      <c r="BM874" s="68" t="s">
        <v>1201</v>
      </c>
      <c r="BO874" s="64"/>
      <c r="BP874" s="64"/>
    </row>
    <row r="875" spans="1:68" hidden="1">
      <c r="A875" s="13"/>
      <c r="B875" s="1"/>
      <c r="C875" s="1"/>
      <c r="D875" s="24"/>
      <c r="E875" s="11"/>
      <c r="F875" s="11"/>
      <c r="G875" s="15"/>
      <c r="H875" s="11"/>
      <c r="I875" s="1"/>
      <c r="J875" s="1"/>
      <c r="K875" s="1"/>
      <c r="L875" s="1"/>
      <c r="M875" s="64"/>
      <c r="N875" s="64"/>
      <c r="O875" s="64"/>
      <c r="P875" s="64"/>
      <c r="Q875" s="64"/>
      <c r="R875" s="64"/>
      <c r="S875" s="64"/>
      <c r="T875" s="64"/>
      <c r="U875" s="64"/>
      <c r="V875" s="64"/>
      <c r="W875" s="64"/>
      <c r="X875" s="64"/>
      <c r="Y875" s="64"/>
      <c r="Z875" s="64"/>
      <c r="AA875" s="64"/>
      <c r="AB875" s="64"/>
      <c r="AC875" s="64"/>
      <c r="AD875" s="64"/>
      <c r="AE875" s="64"/>
      <c r="AF875" s="64"/>
      <c r="AG875" s="64"/>
      <c r="AH875" s="64"/>
      <c r="AI875" s="64"/>
      <c r="AJ875" s="64"/>
      <c r="AK875" s="64"/>
      <c r="AL875" s="64"/>
      <c r="AM875" s="64"/>
      <c r="AN875" s="64"/>
      <c r="AO875" s="64"/>
      <c r="AP875" s="64"/>
      <c r="AQ875" s="64"/>
      <c r="AR875" s="64"/>
      <c r="AS875" s="64"/>
      <c r="AT875" s="64"/>
      <c r="AU875" s="64"/>
      <c r="AV875" s="64"/>
      <c r="AW875" s="64"/>
      <c r="AX875" s="64"/>
      <c r="AY875" s="64"/>
      <c r="AZ875" s="64"/>
      <c r="BA875" s="64"/>
      <c r="BB875" s="64"/>
      <c r="BF875" s="64"/>
      <c r="BG875" s="64"/>
      <c r="BH875" s="64"/>
      <c r="BI875" s="64"/>
      <c r="BJ875" s="64"/>
      <c r="BK875" s="64"/>
      <c r="BL875" s="64"/>
      <c r="BM875" s="68" t="s">
        <v>1202</v>
      </c>
      <c r="BO875" s="64"/>
      <c r="BP875" s="64"/>
    </row>
    <row r="876" spans="1:68" hidden="1">
      <c r="A876" s="13"/>
      <c r="B876" s="1"/>
      <c r="C876" s="1"/>
      <c r="D876" s="24"/>
      <c r="E876" s="11"/>
      <c r="F876" s="11"/>
      <c r="G876" s="15"/>
      <c r="H876" s="11"/>
      <c r="I876" s="1"/>
      <c r="J876" s="1"/>
      <c r="K876" s="1"/>
      <c r="L876" s="1"/>
      <c r="M876" s="64"/>
      <c r="N876" s="64"/>
      <c r="O876" s="64"/>
      <c r="P876" s="64"/>
      <c r="Q876" s="64"/>
      <c r="R876" s="64"/>
      <c r="S876" s="64"/>
      <c r="T876" s="64"/>
      <c r="U876" s="64"/>
      <c r="V876" s="64"/>
      <c r="W876" s="64"/>
      <c r="X876" s="64"/>
      <c r="Y876" s="64"/>
      <c r="Z876" s="64"/>
      <c r="AA876" s="64"/>
      <c r="AB876" s="64"/>
      <c r="AC876" s="64"/>
      <c r="AD876" s="64"/>
      <c r="AE876" s="64"/>
      <c r="AF876" s="64"/>
      <c r="AG876" s="64"/>
      <c r="AH876" s="64"/>
      <c r="AI876" s="64"/>
      <c r="AJ876" s="64"/>
      <c r="AK876" s="64"/>
      <c r="AL876" s="64"/>
      <c r="AM876" s="64"/>
      <c r="AN876" s="64"/>
      <c r="AO876" s="64"/>
      <c r="AP876" s="64"/>
      <c r="AQ876" s="64"/>
      <c r="AR876" s="64"/>
      <c r="AS876" s="64"/>
      <c r="AT876" s="64"/>
      <c r="AU876" s="64"/>
      <c r="AV876" s="64"/>
      <c r="AW876" s="64"/>
      <c r="AX876" s="64"/>
      <c r="AY876" s="64"/>
      <c r="AZ876" s="64"/>
      <c r="BA876" s="64"/>
      <c r="BB876" s="64"/>
      <c r="BF876" s="64"/>
      <c r="BG876" s="64"/>
      <c r="BH876" s="64"/>
      <c r="BI876" s="64"/>
      <c r="BJ876" s="64"/>
      <c r="BK876" s="64"/>
      <c r="BL876" s="64"/>
      <c r="BM876" s="68" t="s">
        <v>1203</v>
      </c>
      <c r="BO876" s="64"/>
      <c r="BP876" s="64"/>
    </row>
    <row r="877" spans="1:68" hidden="1">
      <c r="A877" s="13"/>
      <c r="B877" s="1"/>
      <c r="C877" s="1"/>
      <c r="D877" s="24"/>
      <c r="E877" s="11"/>
      <c r="F877" s="11"/>
      <c r="G877" s="15"/>
      <c r="H877" s="11"/>
      <c r="I877" s="1"/>
      <c r="J877" s="1"/>
      <c r="K877" s="1"/>
      <c r="L877" s="1"/>
      <c r="M877" s="64"/>
      <c r="N877" s="64"/>
      <c r="O877" s="64"/>
      <c r="P877" s="64"/>
      <c r="Q877" s="64"/>
      <c r="R877" s="64"/>
      <c r="S877" s="64"/>
      <c r="T877" s="64"/>
      <c r="U877" s="64"/>
      <c r="V877" s="64"/>
      <c r="W877" s="64"/>
      <c r="X877" s="64"/>
      <c r="Y877" s="64"/>
      <c r="Z877" s="64"/>
      <c r="AA877" s="64"/>
      <c r="AB877" s="64"/>
      <c r="AC877" s="64"/>
      <c r="AD877" s="64"/>
      <c r="AE877" s="64"/>
      <c r="AF877" s="64"/>
      <c r="AG877" s="64"/>
      <c r="AH877" s="64"/>
      <c r="AI877" s="64"/>
      <c r="AJ877" s="64"/>
      <c r="AK877" s="64"/>
      <c r="AL877" s="64"/>
      <c r="AM877" s="64"/>
      <c r="AN877" s="64"/>
      <c r="AO877" s="64"/>
      <c r="AP877" s="64"/>
      <c r="AQ877" s="64"/>
      <c r="AR877" s="64"/>
      <c r="AS877" s="64"/>
      <c r="AT877" s="64"/>
      <c r="AU877" s="64"/>
      <c r="AV877" s="64"/>
      <c r="AW877" s="64"/>
      <c r="AX877" s="64"/>
      <c r="AY877" s="64"/>
      <c r="AZ877" s="64"/>
      <c r="BA877" s="64"/>
      <c r="BB877" s="64"/>
      <c r="BF877" s="64"/>
      <c r="BG877" s="64"/>
      <c r="BH877" s="64"/>
      <c r="BI877" s="64"/>
      <c r="BJ877" s="64"/>
      <c r="BK877" s="64"/>
      <c r="BL877" s="64"/>
      <c r="BM877" s="68" t="s">
        <v>1204</v>
      </c>
      <c r="BO877" s="64"/>
      <c r="BP877" s="64"/>
    </row>
    <row r="878" spans="1:68" hidden="1">
      <c r="A878" s="13"/>
      <c r="B878" s="1"/>
      <c r="C878" s="1"/>
      <c r="D878" s="24"/>
      <c r="E878" s="11"/>
      <c r="F878" s="11"/>
      <c r="G878" s="15"/>
      <c r="H878" s="11"/>
      <c r="I878" s="1"/>
      <c r="J878" s="1"/>
      <c r="K878" s="1"/>
      <c r="L878" s="1"/>
      <c r="M878" s="64"/>
      <c r="N878" s="64"/>
      <c r="O878" s="64"/>
      <c r="P878" s="64"/>
      <c r="Q878" s="64"/>
      <c r="R878" s="64"/>
      <c r="S878" s="64"/>
      <c r="T878" s="64"/>
      <c r="U878" s="64"/>
      <c r="V878" s="64"/>
      <c r="W878" s="64"/>
      <c r="X878" s="64"/>
      <c r="Y878" s="64"/>
      <c r="Z878" s="64"/>
      <c r="AA878" s="64"/>
      <c r="AB878" s="64"/>
      <c r="AC878" s="64"/>
      <c r="AD878" s="64"/>
      <c r="AE878" s="64"/>
      <c r="AF878" s="64"/>
      <c r="AG878" s="64"/>
      <c r="AH878" s="64"/>
      <c r="AI878" s="64"/>
      <c r="AJ878" s="64"/>
      <c r="AK878" s="64"/>
      <c r="AL878" s="64"/>
      <c r="AM878" s="64"/>
      <c r="AN878" s="64"/>
      <c r="AO878" s="64"/>
      <c r="AP878" s="64"/>
      <c r="AQ878" s="64"/>
      <c r="AR878" s="64"/>
      <c r="AS878" s="64"/>
      <c r="AT878" s="64"/>
      <c r="AU878" s="64"/>
      <c r="AV878" s="64"/>
      <c r="AW878" s="64"/>
      <c r="AX878" s="64"/>
      <c r="AY878" s="64"/>
      <c r="AZ878" s="64"/>
      <c r="BA878" s="64"/>
      <c r="BB878" s="64"/>
      <c r="BF878" s="64"/>
      <c r="BG878" s="64"/>
      <c r="BH878" s="64"/>
      <c r="BI878" s="64"/>
      <c r="BJ878" s="64"/>
      <c r="BK878" s="64"/>
      <c r="BL878" s="64"/>
      <c r="BM878" s="68" t="s">
        <v>1205</v>
      </c>
      <c r="BO878" s="64"/>
      <c r="BP878" s="64"/>
    </row>
    <row r="879" spans="1:68" hidden="1">
      <c r="A879" s="13"/>
      <c r="B879" s="1"/>
      <c r="C879" s="1"/>
      <c r="D879" s="24"/>
      <c r="E879" s="11"/>
      <c r="F879" s="11"/>
      <c r="G879" s="15"/>
      <c r="H879" s="11"/>
      <c r="I879" s="1"/>
      <c r="J879" s="1"/>
      <c r="K879" s="1"/>
      <c r="L879" s="1"/>
      <c r="M879" s="64"/>
      <c r="N879" s="64"/>
      <c r="O879" s="64"/>
      <c r="P879" s="64"/>
      <c r="Q879" s="64"/>
      <c r="R879" s="64"/>
      <c r="S879" s="64"/>
      <c r="T879" s="64"/>
      <c r="U879" s="64"/>
      <c r="V879" s="64"/>
      <c r="W879" s="64"/>
      <c r="X879" s="64"/>
      <c r="Y879" s="64"/>
      <c r="Z879" s="64"/>
      <c r="AA879" s="64"/>
      <c r="AB879" s="64"/>
      <c r="AC879" s="64"/>
      <c r="AD879" s="64"/>
      <c r="AE879" s="64"/>
      <c r="AF879" s="64"/>
      <c r="AG879" s="64"/>
      <c r="AH879" s="64"/>
      <c r="AI879" s="64"/>
      <c r="AJ879" s="64"/>
      <c r="AK879" s="64"/>
      <c r="AL879" s="64"/>
      <c r="AM879" s="64"/>
      <c r="AN879" s="64"/>
      <c r="AO879" s="64"/>
      <c r="AP879" s="64"/>
      <c r="AQ879" s="64"/>
      <c r="AR879" s="64"/>
      <c r="AS879" s="64"/>
      <c r="AT879" s="64"/>
      <c r="AU879" s="64"/>
      <c r="AV879" s="64"/>
      <c r="AW879" s="64"/>
      <c r="AX879" s="64"/>
      <c r="AY879" s="64"/>
      <c r="AZ879" s="64"/>
      <c r="BA879" s="64"/>
      <c r="BB879" s="64"/>
      <c r="BF879" s="64"/>
      <c r="BG879" s="64"/>
      <c r="BH879" s="64"/>
      <c r="BI879" s="64"/>
      <c r="BJ879" s="64"/>
      <c r="BK879" s="64"/>
      <c r="BL879" s="64"/>
      <c r="BM879" s="68" t="s">
        <v>1206</v>
      </c>
      <c r="BO879" s="64"/>
      <c r="BP879" s="64"/>
    </row>
    <row r="880" spans="1:68" hidden="1">
      <c r="A880" s="13"/>
      <c r="B880" s="1"/>
      <c r="C880" s="1"/>
      <c r="D880" s="24"/>
      <c r="E880" s="11"/>
      <c r="F880" s="11"/>
      <c r="G880" s="15"/>
      <c r="H880" s="11"/>
      <c r="I880" s="1"/>
      <c r="J880" s="1"/>
      <c r="K880" s="1"/>
      <c r="L880" s="1"/>
      <c r="M880" s="64"/>
      <c r="N880" s="64"/>
      <c r="O880" s="64"/>
      <c r="P880" s="64"/>
      <c r="Q880" s="64"/>
      <c r="R880" s="64"/>
      <c r="S880" s="64"/>
      <c r="T880" s="64"/>
      <c r="U880" s="64"/>
      <c r="V880" s="64"/>
      <c r="W880" s="64"/>
      <c r="X880" s="64"/>
      <c r="Y880" s="64"/>
      <c r="Z880" s="64"/>
      <c r="AA880" s="64"/>
      <c r="AB880" s="64"/>
      <c r="AC880" s="64"/>
      <c r="AD880" s="64"/>
      <c r="AE880" s="64"/>
      <c r="AF880" s="64"/>
      <c r="AG880" s="64"/>
      <c r="AH880" s="64"/>
      <c r="AI880" s="64"/>
      <c r="AJ880" s="64"/>
      <c r="AK880" s="64"/>
      <c r="AL880" s="64"/>
      <c r="AM880" s="64"/>
      <c r="AN880" s="64"/>
      <c r="AO880" s="64"/>
      <c r="AP880" s="64"/>
      <c r="AQ880" s="64"/>
      <c r="AR880" s="64"/>
      <c r="AS880" s="64"/>
      <c r="AT880" s="64"/>
      <c r="AU880" s="64"/>
      <c r="AV880" s="64"/>
      <c r="AW880" s="64"/>
      <c r="AX880" s="64"/>
      <c r="AY880" s="64"/>
      <c r="AZ880" s="64"/>
      <c r="BA880" s="64"/>
      <c r="BB880" s="64"/>
      <c r="BF880" s="64"/>
      <c r="BG880" s="64"/>
      <c r="BH880" s="64"/>
      <c r="BI880" s="64"/>
      <c r="BJ880" s="64"/>
      <c r="BK880" s="64"/>
      <c r="BL880" s="64"/>
      <c r="BM880" s="68" t="s">
        <v>1207</v>
      </c>
      <c r="BO880" s="64"/>
      <c r="BP880" s="64"/>
    </row>
    <row r="881" spans="1:68" hidden="1">
      <c r="A881" s="13"/>
      <c r="B881" s="1"/>
      <c r="C881" s="1"/>
      <c r="D881" s="24"/>
      <c r="E881" s="11"/>
      <c r="F881" s="11"/>
      <c r="G881" s="15"/>
      <c r="H881" s="11"/>
      <c r="I881" s="1"/>
      <c r="J881" s="1"/>
      <c r="K881" s="1"/>
      <c r="L881" s="1"/>
      <c r="M881" s="64"/>
      <c r="N881" s="64"/>
      <c r="O881" s="64"/>
      <c r="P881" s="64"/>
      <c r="Q881" s="64"/>
      <c r="R881" s="64"/>
      <c r="S881" s="64"/>
      <c r="T881" s="64"/>
      <c r="U881" s="64"/>
      <c r="V881" s="64"/>
      <c r="W881" s="64"/>
      <c r="X881" s="64"/>
      <c r="Y881" s="64"/>
      <c r="Z881" s="64"/>
      <c r="AA881" s="64"/>
      <c r="AB881" s="64"/>
      <c r="AC881" s="64"/>
      <c r="AD881" s="64"/>
      <c r="AE881" s="64"/>
      <c r="AF881" s="64"/>
      <c r="AG881" s="64"/>
      <c r="AH881" s="64"/>
      <c r="AI881" s="64"/>
      <c r="AJ881" s="64"/>
      <c r="AK881" s="64"/>
      <c r="AL881" s="64"/>
      <c r="AM881" s="64"/>
      <c r="AN881" s="64"/>
      <c r="AO881" s="64"/>
      <c r="AP881" s="64"/>
      <c r="AQ881" s="64"/>
      <c r="AR881" s="64"/>
      <c r="AS881" s="64"/>
      <c r="AT881" s="64"/>
      <c r="AU881" s="64"/>
      <c r="AV881" s="64"/>
      <c r="AW881" s="64"/>
      <c r="AX881" s="64"/>
      <c r="AY881" s="64"/>
      <c r="AZ881" s="64"/>
      <c r="BA881" s="64"/>
      <c r="BB881" s="64"/>
      <c r="BF881" s="64"/>
      <c r="BG881" s="64"/>
      <c r="BH881" s="64"/>
      <c r="BI881" s="64"/>
      <c r="BJ881" s="64"/>
      <c r="BK881" s="64"/>
      <c r="BL881" s="64"/>
      <c r="BM881" s="68" t="s">
        <v>1208</v>
      </c>
      <c r="BO881" s="64"/>
      <c r="BP881" s="64"/>
    </row>
    <row r="882" spans="1:68" hidden="1">
      <c r="A882" s="13"/>
      <c r="B882" s="1"/>
      <c r="C882" s="1"/>
      <c r="D882" s="24"/>
      <c r="E882" s="11"/>
      <c r="F882" s="11"/>
      <c r="G882" s="15"/>
      <c r="H882" s="11"/>
      <c r="I882" s="1"/>
      <c r="J882" s="1"/>
      <c r="K882" s="1"/>
      <c r="L882" s="1"/>
      <c r="M882" s="64"/>
      <c r="N882" s="64"/>
      <c r="O882" s="64"/>
      <c r="P882" s="64"/>
      <c r="Q882" s="64"/>
      <c r="R882" s="64"/>
      <c r="S882" s="64"/>
      <c r="T882" s="64"/>
      <c r="U882" s="64"/>
      <c r="V882" s="64"/>
      <c r="W882" s="64"/>
      <c r="X882" s="64"/>
      <c r="Y882" s="64"/>
      <c r="Z882" s="64"/>
      <c r="AA882" s="64"/>
      <c r="AB882" s="64"/>
      <c r="AC882" s="64"/>
      <c r="AD882" s="64"/>
      <c r="AE882" s="64"/>
      <c r="AF882" s="64"/>
      <c r="AG882" s="64"/>
      <c r="AH882" s="64"/>
      <c r="AI882" s="64"/>
      <c r="AJ882" s="64"/>
      <c r="AK882" s="64"/>
      <c r="AL882" s="64"/>
      <c r="AM882" s="64"/>
      <c r="AN882" s="64"/>
      <c r="AO882" s="64"/>
      <c r="AP882" s="64"/>
      <c r="AQ882" s="64"/>
      <c r="AR882" s="64"/>
      <c r="AS882" s="64"/>
      <c r="AT882" s="64"/>
      <c r="AU882" s="64"/>
      <c r="AV882" s="64"/>
      <c r="AW882" s="64"/>
      <c r="AX882" s="64"/>
      <c r="AY882" s="64"/>
      <c r="AZ882" s="64"/>
      <c r="BA882" s="64"/>
      <c r="BB882" s="64"/>
      <c r="BF882" s="64"/>
      <c r="BG882" s="64"/>
      <c r="BH882" s="64"/>
      <c r="BI882" s="64"/>
      <c r="BJ882" s="64"/>
      <c r="BK882" s="64"/>
      <c r="BL882" s="64"/>
      <c r="BM882" s="68" t="s">
        <v>1209</v>
      </c>
      <c r="BO882" s="64"/>
      <c r="BP882" s="64"/>
    </row>
    <row r="883" spans="1:68" hidden="1">
      <c r="A883" s="13"/>
      <c r="B883" s="1"/>
      <c r="C883" s="1"/>
      <c r="D883" s="24"/>
      <c r="E883" s="11"/>
      <c r="F883" s="11"/>
      <c r="G883" s="15"/>
      <c r="H883" s="11"/>
      <c r="I883" s="1"/>
      <c r="J883" s="1"/>
      <c r="K883" s="1"/>
      <c r="L883" s="1"/>
      <c r="M883" s="64"/>
      <c r="N883" s="64"/>
      <c r="O883" s="64"/>
      <c r="P883" s="64"/>
      <c r="Q883" s="64"/>
      <c r="R883" s="64"/>
      <c r="S883" s="64"/>
      <c r="T883" s="64"/>
      <c r="U883" s="64"/>
      <c r="V883" s="64"/>
      <c r="W883" s="64"/>
      <c r="X883" s="64"/>
      <c r="Y883" s="64"/>
      <c r="Z883" s="64"/>
      <c r="AA883" s="64"/>
      <c r="AB883" s="64"/>
      <c r="AC883" s="64"/>
      <c r="AD883" s="64"/>
      <c r="AE883" s="64"/>
      <c r="AF883" s="64"/>
      <c r="AG883" s="64"/>
      <c r="AH883" s="64"/>
      <c r="AI883" s="64"/>
      <c r="AJ883" s="64"/>
      <c r="AK883" s="64"/>
      <c r="AL883" s="64"/>
      <c r="AM883" s="64"/>
      <c r="AN883" s="64"/>
      <c r="AO883" s="64"/>
      <c r="AP883" s="64"/>
      <c r="AQ883" s="64"/>
      <c r="AR883" s="64"/>
      <c r="AS883" s="64"/>
      <c r="AT883" s="64"/>
      <c r="AU883" s="64"/>
      <c r="AV883" s="64"/>
      <c r="AW883" s="64"/>
      <c r="AX883" s="64"/>
      <c r="AY883" s="64"/>
      <c r="AZ883" s="64"/>
      <c r="BA883" s="64"/>
      <c r="BB883" s="64"/>
      <c r="BF883" s="64"/>
      <c r="BG883" s="64"/>
      <c r="BH883" s="64"/>
      <c r="BI883" s="64"/>
      <c r="BJ883" s="64"/>
      <c r="BK883" s="64"/>
      <c r="BL883" s="64"/>
      <c r="BM883" s="68" t="s">
        <v>1210</v>
      </c>
      <c r="BO883" s="64"/>
      <c r="BP883" s="64"/>
    </row>
    <row r="884" spans="1:68" hidden="1">
      <c r="A884" s="13"/>
      <c r="B884" s="1"/>
      <c r="C884" s="1"/>
      <c r="D884" s="24"/>
      <c r="E884" s="11"/>
      <c r="F884" s="11"/>
      <c r="G884" s="15"/>
      <c r="H884" s="11"/>
      <c r="I884" s="1"/>
      <c r="J884" s="1"/>
      <c r="K884" s="1"/>
      <c r="L884" s="1"/>
      <c r="M884" s="64"/>
      <c r="N884" s="64"/>
      <c r="O884" s="64"/>
      <c r="P884" s="64"/>
      <c r="Q884" s="64"/>
      <c r="R884" s="64"/>
      <c r="S884" s="64"/>
      <c r="T884" s="64"/>
      <c r="U884" s="64"/>
      <c r="V884" s="64"/>
      <c r="W884" s="64"/>
      <c r="X884" s="64"/>
      <c r="Y884" s="64"/>
      <c r="Z884" s="64"/>
      <c r="AA884" s="64"/>
      <c r="AB884" s="64"/>
      <c r="AC884" s="64"/>
      <c r="AD884" s="64"/>
      <c r="AE884" s="64"/>
      <c r="AF884" s="64"/>
      <c r="AG884" s="64"/>
      <c r="AH884" s="64"/>
      <c r="AI884" s="64"/>
      <c r="AJ884" s="64"/>
      <c r="AK884" s="64"/>
      <c r="AL884" s="64"/>
      <c r="AM884" s="64"/>
      <c r="AN884" s="64"/>
      <c r="AO884" s="64"/>
      <c r="AP884" s="64"/>
      <c r="AQ884" s="64"/>
      <c r="AR884" s="64"/>
      <c r="AS884" s="64"/>
      <c r="AT884" s="64"/>
      <c r="AU884" s="64"/>
      <c r="AV884" s="64"/>
      <c r="AW884" s="64"/>
      <c r="AX884" s="64"/>
      <c r="AY884" s="64"/>
      <c r="AZ884" s="64"/>
      <c r="BA884" s="64"/>
      <c r="BB884" s="64"/>
      <c r="BF884" s="64"/>
      <c r="BG884" s="64"/>
      <c r="BH884" s="64"/>
      <c r="BI884" s="64"/>
      <c r="BJ884" s="64"/>
      <c r="BK884" s="64"/>
      <c r="BL884" s="64"/>
      <c r="BM884" s="68" t="s">
        <v>1211</v>
      </c>
      <c r="BO884" s="64"/>
      <c r="BP884" s="64"/>
    </row>
    <row r="885" spans="1:68" hidden="1">
      <c r="A885" s="13"/>
      <c r="B885" s="1"/>
      <c r="C885" s="1"/>
      <c r="D885" s="24"/>
      <c r="E885" s="11"/>
      <c r="F885" s="11"/>
      <c r="G885" s="15"/>
      <c r="H885" s="11"/>
      <c r="I885" s="1"/>
      <c r="J885" s="1"/>
      <c r="K885" s="1"/>
      <c r="L885" s="1"/>
      <c r="M885" s="64"/>
      <c r="N885" s="64"/>
      <c r="O885" s="64"/>
      <c r="P885" s="64"/>
      <c r="Q885" s="64"/>
      <c r="R885" s="64"/>
      <c r="S885" s="64"/>
      <c r="T885" s="64"/>
      <c r="U885" s="64"/>
      <c r="V885" s="64"/>
      <c r="W885" s="64"/>
      <c r="X885" s="64"/>
      <c r="Y885" s="64"/>
      <c r="Z885" s="64"/>
      <c r="AA885" s="64"/>
      <c r="AB885" s="64"/>
      <c r="AC885" s="64"/>
      <c r="AD885" s="64"/>
      <c r="AE885" s="64"/>
      <c r="AF885" s="64"/>
      <c r="AG885" s="64"/>
      <c r="AH885" s="64"/>
      <c r="AI885" s="64"/>
      <c r="AJ885" s="64"/>
      <c r="AK885" s="64"/>
      <c r="AL885" s="64"/>
      <c r="AM885" s="64"/>
      <c r="AN885" s="64"/>
      <c r="AO885" s="64"/>
      <c r="AP885" s="64"/>
      <c r="AQ885" s="64"/>
      <c r="AR885" s="64"/>
      <c r="AS885" s="64"/>
      <c r="AT885" s="64"/>
      <c r="AU885" s="64"/>
      <c r="AV885" s="64"/>
      <c r="AW885" s="64"/>
      <c r="AX885" s="64"/>
      <c r="AY885" s="64"/>
      <c r="AZ885" s="64"/>
      <c r="BA885" s="64"/>
      <c r="BB885" s="64"/>
      <c r="BF885" s="64"/>
      <c r="BG885" s="64"/>
      <c r="BH885" s="64"/>
      <c r="BI885" s="64"/>
      <c r="BJ885" s="64"/>
      <c r="BK885" s="64"/>
      <c r="BL885" s="64"/>
      <c r="BM885" s="68" t="s">
        <v>1212</v>
      </c>
      <c r="BO885" s="64"/>
      <c r="BP885" s="64"/>
    </row>
    <row r="886" spans="1:68" hidden="1">
      <c r="A886" s="13"/>
      <c r="B886" s="1"/>
      <c r="C886" s="1"/>
      <c r="D886" s="24"/>
      <c r="E886" s="11"/>
      <c r="F886" s="11"/>
      <c r="G886" s="15"/>
      <c r="H886" s="11"/>
      <c r="I886" s="1"/>
      <c r="J886" s="1"/>
      <c r="K886" s="1"/>
      <c r="L886" s="1"/>
      <c r="M886" s="64"/>
      <c r="N886" s="64"/>
      <c r="O886" s="64"/>
      <c r="P886" s="64"/>
      <c r="Q886" s="64"/>
      <c r="R886" s="64"/>
      <c r="S886" s="64"/>
      <c r="T886" s="64"/>
      <c r="U886" s="64"/>
      <c r="V886" s="64"/>
      <c r="W886" s="64"/>
      <c r="X886" s="64"/>
      <c r="Y886" s="64"/>
      <c r="Z886" s="64"/>
      <c r="AA886" s="64"/>
      <c r="AB886" s="64"/>
      <c r="AC886" s="64"/>
      <c r="AD886" s="64"/>
      <c r="AE886" s="64"/>
      <c r="AF886" s="64"/>
      <c r="AG886" s="64"/>
      <c r="AH886" s="64"/>
      <c r="AI886" s="64"/>
      <c r="AJ886" s="64"/>
      <c r="AK886" s="64"/>
      <c r="AL886" s="64"/>
      <c r="AM886" s="64"/>
      <c r="AN886" s="64"/>
      <c r="AO886" s="64"/>
      <c r="AP886" s="64"/>
      <c r="AQ886" s="64"/>
      <c r="AR886" s="64"/>
      <c r="AS886" s="64"/>
      <c r="AT886" s="64"/>
      <c r="AU886" s="64"/>
      <c r="AV886" s="64"/>
      <c r="AW886" s="64"/>
      <c r="AX886" s="64"/>
      <c r="AY886" s="64"/>
      <c r="AZ886" s="64"/>
      <c r="BA886" s="64"/>
      <c r="BB886" s="64"/>
      <c r="BF886" s="64"/>
      <c r="BG886" s="64"/>
      <c r="BH886" s="64"/>
      <c r="BI886" s="64"/>
      <c r="BJ886" s="64"/>
      <c r="BK886" s="64"/>
      <c r="BL886" s="64"/>
      <c r="BM886" s="68" t="s">
        <v>1213</v>
      </c>
      <c r="BO886" s="64"/>
      <c r="BP886" s="64"/>
    </row>
    <row r="887" spans="1:68" hidden="1">
      <c r="A887" s="13"/>
      <c r="B887" s="1"/>
      <c r="C887" s="1"/>
      <c r="D887" s="24"/>
      <c r="E887" s="11"/>
      <c r="F887" s="11"/>
      <c r="G887" s="15"/>
      <c r="H887" s="11"/>
      <c r="I887" s="1"/>
      <c r="J887" s="1"/>
      <c r="K887" s="1"/>
      <c r="L887" s="1"/>
      <c r="M887" s="64"/>
      <c r="N887" s="64"/>
      <c r="O887" s="64"/>
      <c r="P887" s="64"/>
      <c r="Q887" s="64"/>
      <c r="R887" s="64"/>
      <c r="S887" s="64"/>
      <c r="T887" s="64"/>
      <c r="U887" s="64"/>
      <c r="V887" s="64"/>
      <c r="W887" s="64"/>
      <c r="X887" s="64"/>
      <c r="Y887" s="64"/>
      <c r="Z887" s="64"/>
      <c r="AA887" s="64"/>
      <c r="AB887" s="64"/>
      <c r="AC887" s="64"/>
      <c r="AD887" s="64"/>
      <c r="AE887" s="64"/>
      <c r="AF887" s="64"/>
      <c r="AG887" s="64"/>
      <c r="AH887" s="64"/>
      <c r="AI887" s="64"/>
      <c r="AJ887" s="64"/>
      <c r="AK887" s="64"/>
      <c r="AL887" s="64"/>
      <c r="AM887" s="64"/>
      <c r="AN887" s="64"/>
      <c r="AO887" s="64"/>
      <c r="AP887" s="64"/>
      <c r="AQ887" s="64"/>
      <c r="AR887" s="64"/>
      <c r="AS887" s="64"/>
      <c r="AT887" s="64"/>
      <c r="AU887" s="64"/>
      <c r="AV887" s="64"/>
      <c r="AW887" s="64"/>
      <c r="AX887" s="64"/>
      <c r="AY887" s="64"/>
      <c r="AZ887" s="64"/>
      <c r="BA887" s="64"/>
      <c r="BB887" s="64"/>
      <c r="BF887" s="64"/>
      <c r="BG887" s="64"/>
      <c r="BH887" s="64"/>
      <c r="BI887" s="64"/>
      <c r="BJ887" s="64"/>
      <c r="BK887" s="64"/>
      <c r="BL887" s="64"/>
      <c r="BM887" s="68" t="s">
        <v>1214</v>
      </c>
      <c r="BO887" s="64"/>
      <c r="BP887" s="64"/>
    </row>
    <row r="888" spans="1:68" hidden="1">
      <c r="A888" s="13"/>
      <c r="B888" s="1"/>
      <c r="C888" s="1"/>
      <c r="D888" s="24"/>
      <c r="E888" s="11"/>
      <c r="F888" s="11"/>
      <c r="G888" s="15"/>
      <c r="H888" s="11"/>
      <c r="I888" s="1"/>
      <c r="J888" s="1"/>
      <c r="K888" s="1"/>
      <c r="L888" s="1"/>
      <c r="M888" s="64"/>
      <c r="N888" s="64"/>
      <c r="O888" s="64"/>
      <c r="P888" s="64"/>
      <c r="Q888" s="64"/>
      <c r="R888" s="64"/>
      <c r="S888" s="64"/>
      <c r="T888" s="64"/>
      <c r="U888" s="64"/>
      <c r="V888" s="64"/>
      <c r="W888" s="64"/>
      <c r="X888" s="64"/>
      <c r="Y888" s="64"/>
      <c r="Z888" s="64"/>
      <c r="AA888" s="64"/>
      <c r="AB888" s="64"/>
      <c r="AC888" s="64"/>
      <c r="AD888" s="64"/>
      <c r="AE888" s="64"/>
      <c r="AF888" s="64"/>
      <c r="AG888" s="64"/>
      <c r="AH888" s="64"/>
      <c r="AI888" s="64"/>
      <c r="AJ888" s="64"/>
      <c r="AK888" s="64"/>
      <c r="AL888" s="64"/>
      <c r="AM888" s="64"/>
      <c r="AN888" s="64"/>
      <c r="AO888" s="64"/>
      <c r="AP888" s="64"/>
      <c r="AQ888" s="64"/>
      <c r="AR888" s="64"/>
      <c r="AS888" s="64"/>
      <c r="AT888" s="64"/>
      <c r="AU888" s="64"/>
      <c r="AV888" s="64"/>
      <c r="AW888" s="64"/>
      <c r="AX888" s="64"/>
      <c r="AY888" s="64"/>
      <c r="AZ888" s="64"/>
      <c r="BA888" s="64"/>
      <c r="BB888" s="64"/>
      <c r="BF888" s="64"/>
      <c r="BG888" s="64"/>
      <c r="BH888" s="64"/>
      <c r="BI888" s="64"/>
      <c r="BJ888" s="64"/>
      <c r="BK888" s="64"/>
      <c r="BL888" s="64"/>
      <c r="BM888" s="68" t="s">
        <v>1215</v>
      </c>
      <c r="BO888" s="64"/>
      <c r="BP888" s="64"/>
    </row>
    <row r="889" spans="1:68" hidden="1">
      <c r="A889" s="13"/>
      <c r="B889" s="1"/>
      <c r="C889" s="1"/>
      <c r="D889" s="24"/>
      <c r="E889" s="11"/>
      <c r="F889" s="11"/>
      <c r="G889" s="15"/>
      <c r="H889" s="11"/>
      <c r="I889" s="1"/>
      <c r="J889" s="1"/>
      <c r="K889" s="1"/>
      <c r="L889" s="1"/>
      <c r="M889" s="64"/>
      <c r="N889" s="64"/>
      <c r="O889" s="64"/>
      <c r="P889" s="64"/>
      <c r="Q889" s="64"/>
      <c r="R889" s="64"/>
      <c r="S889" s="64"/>
      <c r="T889" s="64"/>
      <c r="U889" s="64"/>
      <c r="V889" s="64"/>
      <c r="W889" s="64"/>
      <c r="X889" s="64"/>
      <c r="Y889" s="64"/>
      <c r="Z889" s="64"/>
      <c r="AA889" s="64"/>
      <c r="AB889" s="64"/>
      <c r="AC889" s="64"/>
      <c r="AD889" s="64"/>
      <c r="AE889" s="64"/>
      <c r="AF889" s="64"/>
      <c r="AG889" s="64"/>
      <c r="AH889" s="64"/>
      <c r="AI889" s="64"/>
      <c r="AJ889" s="64"/>
      <c r="AK889" s="64"/>
      <c r="AL889" s="64"/>
      <c r="AM889" s="64"/>
      <c r="AN889" s="64"/>
      <c r="AO889" s="64"/>
      <c r="AP889" s="64"/>
      <c r="AQ889" s="64"/>
      <c r="AR889" s="64"/>
      <c r="AS889" s="64"/>
      <c r="AT889" s="64"/>
      <c r="AU889" s="64"/>
      <c r="AV889" s="64"/>
      <c r="AW889" s="64"/>
      <c r="AX889" s="64"/>
      <c r="AY889" s="64"/>
      <c r="AZ889" s="64"/>
      <c r="BA889" s="64"/>
      <c r="BB889" s="64"/>
      <c r="BF889" s="64"/>
      <c r="BG889" s="64"/>
      <c r="BH889" s="64"/>
      <c r="BI889" s="64"/>
      <c r="BJ889" s="64"/>
      <c r="BK889" s="64"/>
      <c r="BL889" s="64"/>
      <c r="BM889" s="68" t="s">
        <v>1216</v>
      </c>
      <c r="BO889" s="64"/>
      <c r="BP889" s="64"/>
    </row>
    <row r="890" spans="1:68" hidden="1">
      <c r="A890" s="13"/>
      <c r="B890" s="1"/>
      <c r="C890" s="1"/>
      <c r="D890" s="24"/>
      <c r="E890" s="11"/>
      <c r="F890" s="11"/>
      <c r="G890" s="15"/>
      <c r="H890" s="11"/>
      <c r="I890" s="1"/>
      <c r="J890" s="1"/>
      <c r="K890" s="1"/>
      <c r="L890" s="1"/>
      <c r="M890" s="64"/>
      <c r="N890" s="64"/>
      <c r="O890" s="64"/>
      <c r="P890" s="64"/>
      <c r="Q890" s="64"/>
      <c r="R890" s="64"/>
      <c r="S890" s="64"/>
      <c r="T890" s="64"/>
      <c r="U890" s="64"/>
      <c r="V890" s="64"/>
      <c r="W890" s="64"/>
      <c r="X890" s="64"/>
      <c r="Y890" s="64"/>
      <c r="Z890" s="64"/>
      <c r="AA890" s="64"/>
      <c r="AB890" s="64"/>
      <c r="AC890" s="64"/>
      <c r="AD890" s="64"/>
      <c r="AE890" s="64"/>
      <c r="AF890" s="64"/>
      <c r="AG890" s="64"/>
      <c r="AH890" s="64"/>
      <c r="AI890" s="64"/>
      <c r="AJ890" s="64"/>
      <c r="AK890" s="64"/>
      <c r="AL890" s="64"/>
      <c r="AM890" s="64"/>
      <c r="AN890" s="64"/>
      <c r="AO890" s="64"/>
      <c r="AP890" s="64"/>
      <c r="AQ890" s="64"/>
      <c r="AR890" s="64"/>
      <c r="AS890" s="64"/>
      <c r="AT890" s="64"/>
      <c r="AU890" s="64"/>
      <c r="AV890" s="64"/>
      <c r="AW890" s="64"/>
      <c r="AX890" s="64"/>
      <c r="AY890" s="64"/>
      <c r="AZ890" s="64"/>
      <c r="BA890" s="64"/>
      <c r="BB890" s="64"/>
      <c r="BF890" s="64"/>
      <c r="BG890" s="64"/>
      <c r="BH890" s="64"/>
      <c r="BI890" s="64"/>
      <c r="BJ890" s="64"/>
      <c r="BK890" s="64"/>
      <c r="BL890" s="64"/>
      <c r="BM890" s="68" t="s">
        <v>1217</v>
      </c>
      <c r="BO890" s="64"/>
      <c r="BP890" s="64"/>
    </row>
    <row r="891" spans="1:68" hidden="1">
      <c r="A891" s="13"/>
      <c r="B891" s="1"/>
      <c r="C891" s="1"/>
      <c r="D891" s="24"/>
      <c r="E891" s="11"/>
      <c r="F891" s="11"/>
      <c r="G891" s="15"/>
      <c r="H891" s="11"/>
      <c r="I891" s="1"/>
      <c r="J891" s="1"/>
      <c r="K891" s="1"/>
      <c r="L891" s="1"/>
      <c r="M891" s="64"/>
      <c r="N891" s="64"/>
      <c r="O891" s="64"/>
      <c r="P891" s="64"/>
      <c r="Q891" s="64"/>
      <c r="R891" s="64"/>
      <c r="S891" s="64"/>
      <c r="T891" s="64"/>
      <c r="U891" s="64"/>
      <c r="V891" s="64"/>
      <c r="W891" s="64"/>
      <c r="X891" s="64"/>
      <c r="Y891" s="64"/>
      <c r="Z891" s="64"/>
      <c r="AA891" s="64"/>
      <c r="AB891" s="64"/>
      <c r="AC891" s="64"/>
      <c r="AD891" s="64"/>
      <c r="AE891" s="64"/>
      <c r="AF891" s="64"/>
      <c r="AG891" s="64"/>
      <c r="AH891" s="64"/>
      <c r="AI891" s="64"/>
      <c r="AJ891" s="64"/>
      <c r="AK891" s="64"/>
      <c r="AL891" s="64"/>
      <c r="AM891" s="64"/>
      <c r="AN891" s="64"/>
      <c r="AO891" s="64"/>
      <c r="AP891" s="64"/>
      <c r="AQ891" s="64"/>
      <c r="AR891" s="64"/>
      <c r="AS891" s="64"/>
      <c r="AT891" s="64"/>
      <c r="AU891" s="64"/>
      <c r="AV891" s="64"/>
      <c r="AW891" s="64"/>
      <c r="AX891" s="64"/>
      <c r="AY891" s="64"/>
      <c r="AZ891" s="64"/>
      <c r="BA891" s="64"/>
      <c r="BB891" s="64"/>
      <c r="BF891" s="64"/>
      <c r="BG891" s="64"/>
      <c r="BH891" s="64"/>
      <c r="BI891" s="64"/>
      <c r="BJ891" s="64"/>
      <c r="BK891" s="64"/>
      <c r="BL891" s="64"/>
      <c r="BM891" s="68" t="s">
        <v>1218</v>
      </c>
      <c r="BO891" s="64"/>
      <c r="BP891" s="64"/>
    </row>
    <row r="892" spans="1:68" hidden="1">
      <c r="A892" s="13"/>
      <c r="B892" s="1"/>
      <c r="C892" s="1"/>
      <c r="D892" s="24"/>
      <c r="E892" s="11"/>
      <c r="F892" s="11"/>
      <c r="G892" s="15"/>
      <c r="H892" s="11"/>
      <c r="I892" s="1"/>
      <c r="J892" s="1"/>
      <c r="K892" s="1"/>
      <c r="L892" s="1"/>
      <c r="M892" s="64"/>
      <c r="N892" s="64"/>
      <c r="O892" s="64"/>
      <c r="P892" s="64"/>
      <c r="Q892" s="64"/>
      <c r="R892" s="64"/>
      <c r="S892" s="64"/>
      <c r="T892" s="64"/>
      <c r="U892" s="64"/>
      <c r="V892" s="64"/>
      <c r="W892" s="64"/>
      <c r="X892" s="64"/>
      <c r="Y892" s="64"/>
      <c r="Z892" s="64"/>
      <c r="AA892" s="64"/>
      <c r="AB892" s="64"/>
      <c r="AC892" s="64"/>
      <c r="AD892" s="64"/>
      <c r="AE892" s="64"/>
      <c r="AF892" s="64"/>
      <c r="AG892" s="64"/>
      <c r="AH892" s="64"/>
      <c r="AI892" s="64"/>
      <c r="AJ892" s="64"/>
      <c r="AK892" s="64"/>
      <c r="AL892" s="64"/>
      <c r="AM892" s="64"/>
      <c r="AN892" s="64"/>
      <c r="AO892" s="64"/>
      <c r="AP892" s="64"/>
      <c r="AQ892" s="64"/>
      <c r="AR892" s="64"/>
      <c r="AS892" s="64"/>
      <c r="AT892" s="64"/>
      <c r="AU892" s="64"/>
      <c r="AV892" s="64"/>
      <c r="AW892" s="64"/>
      <c r="AX892" s="64"/>
      <c r="AY892" s="64"/>
      <c r="AZ892" s="64"/>
      <c r="BA892" s="64"/>
      <c r="BB892" s="64"/>
      <c r="BF892" s="64"/>
      <c r="BG892" s="64"/>
      <c r="BH892" s="64"/>
      <c r="BI892" s="64"/>
      <c r="BJ892" s="64"/>
      <c r="BK892" s="64"/>
      <c r="BL892" s="64"/>
      <c r="BM892" s="68" t="s">
        <v>1219</v>
      </c>
      <c r="BO892" s="64"/>
      <c r="BP892" s="64"/>
    </row>
    <row r="893" spans="1:68" hidden="1">
      <c r="A893" s="13"/>
      <c r="B893" s="1"/>
      <c r="C893" s="1"/>
      <c r="D893" s="24"/>
      <c r="E893" s="11"/>
      <c r="F893" s="11"/>
      <c r="G893" s="15"/>
      <c r="H893" s="11"/>
      <c r="I893" s="1"/>
      <c r="J893" s="1"/>
      <c r="K893" s="1"/>
      <c r="L893" s="1"/>
      <c r="M893" s="64"/>
      <c r="N893" s="64"/>
      <c r="O893" s="64"/>
      <c r="P893" s="64"/>
      <c r="Q893" s="64"/>
      <c r="R893" s="64"/>
      <c r="S893" s="64"/>
      <c r="T893" s="64"/>
      <c r="U893" s="64"/>
      <c r="V893" s="64"/>
      <c r="W893" s="64"/>
      <c r="X893" s="64"/>
      <c r="Y893" s="64"/>
      <c r="Z893" s="64"/>
      <c r="AA893" s="64"/>
      <c r="AB893" s="64"/>
      <c r="AC893" s="64"/>
      <c r="AD893" s="64"/>
      <c r="AE893" s="64"/>
      <c r="AF893" s="64"/>
      <c r="AG893" s="64"/>
      <c r="AH893" s="64"/>
      <c r="AI893" s="64"/>
      <c r="AJ893" s="64"/>
      <c r="AK893" s="64"/>
      <c r="AL893" s="64"/>
      <c r="AM893" s="64"/>
      <c r="AN893" s="64"/>
      <c r="AO893" s="64"/>
      <c r="AP893" s="64"/>
      <c r="AQ893" s="64"/>
      <c r="AR893" s="64"/>
      <c r="AS893" s="64"/>
      <c r="AT893" s="64"/>
      <c r="AU893" s="64"/>
      <c r="AV893" s="64"/>
      <c r="AW893" s="64"/>
      <c r="AX893" s="64"/>
      <c r="AY893" s="64"/>
      <c r="AZ893" s="64"/>
      <c r="BA893" s="64"/>
      <c r="BB893" s="64"/>
      <c r="BF893" s="64"/>
      <c r="BG893" s="64"/>
      <c r="BH893" s="64"/>
      <c r="BI893" s="64"/>
      <c r="BJ893" s="64"/>
      <c r="BK893" s="64"/>
      <c r="BL893" s="64"/>
      <c r="BM893" s="68" t="s">
        <v>1220</v>
      </c>
      <c r="BO893" s="64"/>
      <c r="BP893" s="64"/>
    </row>
    <row r="894" spans="1:68" hidden="1">
      <c r="A894" s="13"/>
      <c r="B894" s="1"/>
      <c r="C894" s="1"/>
      <c r="D894" s="24"/>
      <c r="E894" s="11"/>
      <c r="F894" s="11"/>
      <c r="G894" s="15"/>
      <c r="H894" s="11"/>
      <c r="I894" s="1"/>
      <c r="J894" s="1"/>
      <c r="K894" s="1"/>
      <c r="L894" s="1"/>
      <c r="M894" s="64"/>
      <c r="N894" s="64"/>
      <c r="O894" s="64"/>
      <c r="P894" s="64"/>
      <c r="Q894" s="64"/>
      <c r="R894" s="64"/>
      <c r="S894" s="64"/>
      <c r="T894" s="64"/>
      <c r="U894" s="64"/>
      <c r="V894" s="64"/>
      <c r="W894" s="64"/>
      <c r="X894" s="64"/>
      <c r="Y894" s="64"/>
      <c r="Z894" s="64"/>
      <c r="AA894" s="64"/>
      <c r="AB894" s="64"/>
      <c r="AC894" s="64"/>
      <c r="AD894" s="64"/>
      <c r="AE894" s="64"/>
      <c r="AF894" s="64"/>
      <c r="AG894" s="64"/>
      <c r="AH894" s="64"/>
      <c r="AI894" s="64"/>
      <c r="AJ894" s="64"/>
      <c r="AK894" s="64"/>
      <c r="AL894" s="64"/>
      <c r="AM894" s="64"/>
      <c r="AN894" s="64"/>
      <c r="AO894" s="64"/>
      <c r="AP894" s="64"/>
      <c r="AQ894" s="64"/>
      <c r="AR894" s="64"/>
      <c r="AS894" s="64"/>
      <c r="AT894" s="64"/>
      <c r="AU894" s="64"/>
      <c r="AV894" s="64"/>
      <c r="AW894" s="64"/>
      <c r="AX894" s="64"/>
      <c r="AY894" s="64"/>
      <c r="AZ894" s="64"/>
      <c r="BA894" s="64"/>
      <c r="BB894" s="64"/>
      <c r="BF894" s="64"/>
      <c r="BG894" s="64"/>
      <c r="BH894" s="64"/>
      <c r="BI894" s="64"/>
      <c r="BJ894" s="64"/>
      <c r="BK894" s="64"/>
      <c r="BL894" s="64"/>
      <c r="BM894" s="68" t="s">
        <v>1221</v>
      </c>
      <c r="BO894" s="64"/>
      <c r="BP894" s="64"/>
    </row>
    <row r="895" spans="1:68" hidden="1">
      <c r="A895" s="13"/>
      <c r="B895" s="1"/>
      <c r="C895" s="1"/>
      <c r="D895" s="24"/>
      <c r="E895" s="11"/>
      <c r="F895" s="11"/>
      <c r="G895" s="15"/>
      <c r="H895" s="11"/>
      <c r="I895" s="1"/>
      <c r="J895" s="1"/>
      <c r="K895" s="1"/>
      <c r="L895" s="1"/>
      <c r="M895" s="64"/>
      <c r="N895" s="64"/>
      <c r="O895" s="64"/>
      <c r="P895" s="64"/>
      <c r="Q895" s="64"/>
      <c r="R895" s="64"/>
      <c r="S895" s="64"/>
      <c r="T895" s="64"/>
      <c r="U895" s="64"/>
      <c r="V895" s="64"/>
      <c r="W895" s="64"/>
      <c r="X895" s="64"/>
      <c r="Y895" s="64"/>
      <c r="Z895" s="64"/>
      <c r="AA895" s="64"/>
      <c r="AB895" s="64"/>
      <c r="AC895" s="64"/>
      <c r="AD895" s="64"/>
      <c r="AE895" s="64"/>
      <c r="AF895" s="64"/>
      <c r="AG895" s="64"/>
      <c r="AH895" s="64"/>
      <c r="AI895" s="64"/>
      <c r="AJ895" s="64"/>
      <c r="AK895" s="64"/>
      <c r="AL895" s="64"/>
      <c r="AM895" s="64"/>
      <c r="AN895" s="64"/>
      <c r="AO895" s="64"/>
      <c r="AP895" s="64"/>
      <c r="AQ895" s="64"/>
      <c r="AR895" s="64"/>
      <c r="AS895" s="64"/>
      <c r="AT895" s="64"/>
      <c r="AU895" s="64"/>
      <c r="AV895" s="64"/>
      <c r="AW895" s="64"/>
      <c r="AX895" s="64"/>
      <c r="AY895" s="64"/>
      <c r="AZ895" s="64"/>
      <c r="BA895" s="64"/>
      <c r="BB895" s="64"/>
      <c r="BF895" s="64"/>
      <c r="BG895" s="64"/>
      <c r="BH895" s="64"/>
      <c r="BI895" s="64"/>
      <c r="BJ895" s="64"/>
      <c r="BK895" s="64"/>
      <c r="BL895" s="64"/>
      <c r="BM895" s="68" t="s">
        <v>1222</v>
      </c>
      <c r="BO895" s="64"/>
      <c r="BP895" s="64"/>
    </row>
    <row r="896" spans="1:68" hidden="1">
      <c r="A896" s="13"/>
      <c r="B896" s="1"/>
      <c r="C896" s="1"/>
      <c r="D896" s="24"/>
      <c r="E896" s="11"/>
      <c r="F896" s="11"/>
      <c r="G896" s="15"/>
      <c r="H896" s="11"/>
      <c r="I896" s="1"/>
      <c r="J896" s="1"/>
      <c r="K896" s="1"/>
      <c r="L896" s="1"/>
      <c r="M896" s="64"/>
      <c r="N896" s="64"/>
      <c r="O896" s="64"/>
      <c r="P896" s="64"/>
      <c r="Q896" s="64"/>
      <c r="R896" s="64"/>
      <c r="S896" s="64"/>
      <c r="T896" s="64"/>
      <c r="U896" s="64"/>
      <c r="V896" s="64"/>
      <c r="W896" s="64"/>
      <c r="X896" s="64"/>
      <c r="Y896" s="64"/>
      <c r="Z896" s="64"/>
      <c r="AA896" s="64"/>
      <c r="AB896" s="64"/>
      <c r="AC896" s="64"/>
      <c r="AD896" s="64"/>
      <c r="AE896" s="64"/>
      <c r="AF896" s="64"/>
      <c r="AG896" s="64"/>
      <c r="AH896" s="64"/>
      <c r="AI896" s="64"/>
      <c r="AJ896" s="64"/>
      <c r="AK896" s="64"/>
      <c r="AL896" s="64"/>
      <c r="AM896" s="64"/>
      <c r="AN896" s="64"/>
      <c r="AO896" s="64"/>
      <c r="AP896" s="64"/>
      <c r="AQ896" s="64"/>
      <c r="AR896" s="64"/>
      <c r="AS896" s="64"/>
      <c r="AT896" s="64"/>
      <c r="AU896" s="64"/>
      <c r="AV896" s="64"/>
      <c r="AW896" s="64"/>
      <c r="AX896" s="64"/>
      <c r="AY896" s="64"/>
      <c r="AZ896" s="64"/>
      <c r="BA896" s="64"/>
      <c r="BB896" s="64"/>
      <c r="BF896" s="64"/>
      <c r="BG896" s="64"/>
      <c r="BH896" s="64"/>
      <c r="BI896" s="64"/>
      <c r="BJ896" s="64"/>
      <c r="BK896" s="64"/>
      <c r="BL896" s="64"/>
      <c r="BM896" s="68" t="s">
        <v>1223</v>
      </c>
      <c r="BO896" s="64"/>
      <c r="BP896" s="64"/>
    </row>
    <row r="897" spans="1:68" hidden="1">
      <c r="A897" s="13"/>
      <c r="B897" s="1"/>
      <c r="C897" s="1"/>
      <c r="D897" s="24"/>
      <c r="E897" s="11"/>
      <c r="F897" s="11"/>
      <c r="G897" s="15"/>
      <c r="H897" s="11"/>
      <c r="I897" s="1"/>
      <c r="J897" s="1"/>
      <c r="K897" s="1"/>
      <c r="L897" s="1"/>
      <c r="M897" s="64"/>
      <c r="N897" s="64"/>
      <c r="O897" s="64"/>
      <c r="P897" s="64"/>
      <c r="Q897" s="64"/>
      <c r="R897" s="64"/>
      <c r="S897" s="64"/>
      <c r="T897" s="64"/>
      <c r="U897" s="64"/>
      <c r="V897" s="64"/>
      <c r="W897" s="64"/>
      <c r="X897" s="64"/>
      <c r="Y897" s="64"/>
      <c r="Z897" s="64"/>
      <c r="AA897" s="64"/>
      <c r="AB897" s="64"/>
      <c r="AC897" s="64"/>
      <c r="AD897" s="64"/>
      <c r="AE897" s="64"/>
      <c r="AF897" s="64"/>
      <c r="AG897" s="64"/>
      <c r="AH897" s="64"/>
      <c r="AI897" s="64"/>
      <c r="AJ897" s="64"/>
      <c r="AK897" s="64"/>
      <c r="AL897" s="64"/>
      <c r="AM897" s="64"/>
      <c r="AN897" s="64"/>
      <c r="AO897" s="64"/>
      <c r="AP897" s="64"/>
      <c r="AQ897" s="64"/>
      <c r="AR897" s="64"/>
      <c r="AS897" s="64"/>
      <c r="AT897" s="64"/>
      <c r="AU897" s="64"/>
      <c r="AV897" s="64"/>
      <c r="AW897" s="64"/>
      <c r="AX897" s="64"/>
      <c r="AY897" s="64"/>
      <c r="AZ897" s="64"/>
      <c r="BA897" s="64"/>
      <c r="BB897" s="64"/>
      <c r="BF897" s="64"/>
      <c r="BG897" s="64"/>
      <c r="BH897" s="64"/>
      <c r="BI897" s="64"/>
      <c r="BJ897" s="64"/>
      <c r="BK897" s="64"/>
      <c r="BL897" s="64"/>
      <c r="BM897" s="68" t="s">
        <v>1224</v>
      </c>
      <c r="BO897" s="64"/>
      <c r="BP897" s="64"/>
    </row>
    <row r="898" spans="1:68" hidden="1">
      <c r="A898" s="13"/>
      <c r="B898" s="1"/>
      <c r="C898" s="1"/>
      <c r="D898" s="24"/>
      <c r="E898" s="11"/>
      <c r="F898" s="11"/>
      <c r="G898" s="15"/>
      <c r="H898" s="11"/>
      <c r="I898" s="1"/>
      <c r="J898" s="1"/>
      <c r="K898" s="1"/>
      <c r="L898" s="1"/>
      <c r="M898" s="64"/>
      <c r="N898" s="64"/>
      <c r="O898" s="64"/>
      <c r="P898" s="64"/>
      <c r="Q898" s="64"/>
      <c r="R898" s="64"/>
      <c r="S898" s="64"/>
      <c r="T898" s="64"/>
      <c r="U898" s="64"/>
      <c r="V898" s="64"/>
      <c r="W898" s="64"/>
      <c r="X898" s="64"/>
      <c r="Y898" s="64"/>
      <c r="Z898" s="64"/>
      <c r="AA898" s="64"/>
      <c r="AB898" s="64"/>
      <c r="AC898" s="64"/>
      <c r="AD898" s="64"/>
      <c r="AE898" s="64"/>
      <c r="AF898" s="64"/>
      <c r="AG898" s="64"/>
      <c r="AH898" s="64"/>
      <c r="AI898" s="64"/>
      <c r="AJ898" s="64"/>
      <c r="AK898" s="64"/>
      <c r="AL898" s="64"/>
      <c r="AM898" s="64"/>
      <c r="AN898" s="64"/>
      <c r="AO898" s="64"/>
      <c r="AP898" s="64"/>
      <c r="AQ898" s="64"/>
      <c r="AR898" s="64"/>
      <c r="AS898" s="64"/>
      <c r="AT898" s="64"/>
      <c r="AU898" s="64"/>
      <c r="AV898" s="64"/>
      <c r="AW898" s="64"/>
      <c r="AX898" s="64"/>
      <c r="AY898" s="64"/>
      <c r="AZ898" s="64"/>
      <c r="BA898" s="64"/>
      <c r="BB898" s="64"/>
      <c r="BF898" s="64"/>
      <c r="BG898" s="64"/>
      <c r="BH898" s="64"/>
      <c r="BI898" s="64"/>
      <c r="BJ898" s="64"/>
      <c r="BK898" s="64"/>
      <c r="BL898" s="64"/>
      <c r="BM898" s="68" t="s">
        <v>1225</v>
      </c>
      <c r="BO898" s="64"/>
      <c r="BP898" s="64"/>
    </row>
    <row r="899" spans="1:68" hidden="1">
      <c r="A899" s="13"/>
      <c r="B899" s="1"/>
      <c r="C899" s="1"/>
      <c r="D899" s="24"/>
      <c r="E899" s="11"/>
      <c r="F899" s="11"/>
      <c r="G899" s="15"/>
      <c r="H899" s="11"/>
      <c r="I899" s="1"/>
      <c r="J899" s="1"/>
      <c r="K899" s="1"/>
      <c r="L899" s="1"/>
      <c r="M899" s="64"/>
      <c r="N899" s="64"/>
      <c r="O899" s="64"/>
      <c r="P899" s="64"/>
      <c r="Q899" s="64"/>
      <c r="R899" s="64"/>
      <c r="S899" s="64"/>
      <c r="T899" s="64"/>
      <c r="U899" s="64"/>
      <c r="V899" s="64"/>
      <c r="W899" s="64"/>
      <c r="X899" s="64"/>
      <c r="Y899" s="64"/>
      <c r="Z899" s="64"/>
      <c r="AA899" s="64"/>
      <c r="AB899" s="64"/>
      <c r="AC899" s="64"/>
      <c r="AD899" s="64"/>
      <c r="AE899" s="64"/>
      <c r="AF899" s="64"/>
      <c r="AG899" s="64"/>
      <c r="AH899" s="64"/>
      <c r="AI899" s="64"/>
      <c r="AJ899" s="64"/>
      <c r="AK899" s="64"/>
      <c r="AL899" s="64"/>
      <c r="AM899" s="64"/>
      <c r="AN899" s="64"/>
      <c r="AO899" s="64"/>
      <c r="AP899" s="64"/>
      <c r="AQ899" s="64"/>
      <c r="AR899" s="64"/>
      <c r="AS899" s="64"/>
      <c r="AT899" s="64"/>
      <c r="AU899" s="64"/>
      <c r="AV899" s="64"/>
      <c r="AW899" s="64"/>
      <c r="AX899" s="64"/>
      <c r="AY899" s="64"/>
      <c r="AZ899" s="64"/>
      <c r="BA899" s="64"/>
      <c r="BB899" s="64"/>
      <c r="BF899" s="64"/>
      <c r="BG899" s="64"/>
      <c r="BH899" s="64"/>
      <c r="BI899" s="64"/>
      <c r="BJ899" s="64"/>
      <c r="BK899" s="64"/>
      <c r="BL899" s="64"/>
      <c r="BM899" s="68" t="s">
        <v>1226</v>
      </c>
      <c r="BO899" s="64"/>
      <c r="BP899" s="64"/>
    </row>
    <row r="900" spans="1:68" hidden="1">
      <c r="A900" s="13"/>
      <c r="B900" s="1"/>
      <c r="C900" s="1"/>
      <c r="D900" s="24"/>
      <c r="E900" s="11"/>
      <c r="F900" s="11"/>
      <c r="G900" s="15"/>
      <c r="H900" s="11"/>
      <c r="I900" s="1"/>
      <c r="J900" s="1"/>
      <c r="K900" s="1"/>
      <c r="L900" s="1"/>
      <c r="M900" s="64"/>
      <c r="N900" s="64"/>
      <c r="O900" s="64"/>
      <c r="P900" s="64"/>
      <c r="Q900" s="64"/>
      <c r="R900" s="64"/>
      <c r="S900" s="64"/>
      <c r="T900" s="64"/>
      <c r="U900" s="64"/>
      <c r="V900" s="64"/>
      <c r="W900" s="64"/>
      <c r="X900" s="64"/>
      <c r="Y900" s="64"/>
      <c r="Z900" s="64"/>
      <c r="AA900" s="64"/>
      <c r="AB900" s="64"/>
      <c r="AC900" s="64"/>
      <c r="AD900" s="64"/>
      <c r="AE900" s="64"/>
      <c r="AF900" s="64"/>
      <c r="AG900" s="64"/>
      <c r="AH900" s="64"/>
      <c r="AI900" s="64"/>
      <c r="AJ900" s="64"/>
      <c r="AK900" s="64"/>
      <c r="AL900" s="64"/>
      <c r="AM900" s="64"/>
      <c r="AN900" s="64"/>
      <c r="AO900" s="64"/>
      <c r="AP900" s="64"/>
      <c r="AQ900" s="64"/>
      <c r="AR900" s="64"/>
      <c r="AS900" s="64"/>
      <c r="AT900" s="64"/>
      <c r="AU900" s="64"/>
      <c r="AV900" s="64"/>
      <c r="AW900" s="64"/>
      <c r="AX900" s="64"/>
      <c r="AY900" s="64"/>
      <c r="AZ900" s="64"/>
      <c r="BA900" s="64"/>
      <c r="BB900" s="64"/>
      <c r="BF900" s="64"/>
      <c r="BG900" s="64"/>
      <c r="BH900" s="64"/>
      <c r="BI900" s="64"/>
      <c r="BJ900" s="64"/>
      <c r="BK900" s="64"/>
      <c r="BL900" s="64"/>
      <c r="BM900" s="68" t="s">
        <v>1227</v>
      </c>
      <c r="BO900" s="64"/>
      <c r="BP900" s="64"/>
    </row>
    <row r="901" spans="1:68" hidden="1">
      <c r="A901" s="13"/>
      <c r="B901" s="1"/>
      <c r="C901" s="1"/>
      <c r="D901" s="24"/>
      <c r="E901" s="11"/>
      <c r="F901" s="11"/>
      <c r="G901" s="15"/>
      <c r="H901" s="11"/>
      <c r="I901" s="1"/>
      <c r="J901" s="1"/>
      <c r="K901" s="1"/>
      <c r="L901" s="1"/>
      <c r="M901" s="64"/>
      <c r="N901" s="64"/>
      <c r="O901" s="64"/>
      <c r="P901" s="64"/>
      <c r="Q901" s="64"/>
      <c r="R901" s="64"/>
      <c r="S901" s="64"/>
      <c r="T901" s="64"/>
      <c r="U901" s="64"/>
      <c r="V901" s="64"/>
      <c r="W901" s="64"/>
      <c r="X901" s="64"/>
      <c r="Y901" s="64"/>
      <c r="Z901" s="64"/>
      <c r="AA901" s="64"/>
      <c r="AB901" s="64"/>
      <c r="AC901" s="64"/>
      <c r="AD901" s="64"/>
      <c r="AE901" s="64"/>
      <c r="AF901" s="64"/>
      <c r="AG901" s="64"/>
      <c r="AH901" s="64"/>
      <c r="AI901" s="64"/>
      <c r="AJ901" s="64"/>
      <c r="AK901" s="64"/>
      <c r="AL901" s="64"/>
      <c r="AM901" s="64"/>
      <c r="AN901" s="64"/>
      <c r="AO901" s="64"/>
      <c r="AP901" s="64"/>
      <c r="AQ901" s="64"/>
      <c r="AR901" s="64"/>
      <c r="AS901" s="64"/>
      <c r="AT901" s="64"/>
      <c r="AU901" s="64"/>
      <c r="AV901" s="64"/>
      <c r="AW901" s="64"/>
      <c r="AX901" s="64"/>
      <c r="AY901" s="64"/>
      <c r="AZ901" s="64"/>
      <c r="BA901" s="64"/>
      <c r="BB901" s="64"/>
      <c r="BF901" s="64"/>
      <c r="BG901" s="64"/>
      <c r="BH901" s="64"/>
      <c r="BI901" s="64"/>
      <c r="BJ901" s="64"/>
      <c r="BK901" s="64"/>
      <c r="BL901" s="64"/>
      <c r="BM901" s="68" t="s">
        <v>1228</v>
      </c>
      <c r="BO901" s="64"/>
      <c r="BP901" s="64"/>
    </row>
    <row r="902" spans="1:68" hidden="1">
      <c r="A902" s="13"/>
      <c r="B902" s="1"/>
      <c r="C902" s="1"/>
      <c r="D902" s="24"/>
      <c r="E902" s="11"/>
      <c r="F902" s="11"/>
      <c r="G902" s="15"/>
      <c r="H902" s="11"/>
      <c r="I902" s="1"/>
      <c r="J902" s="1"/>
      <c r="K902" s="1"/>
      <c r="L902" s="1"/>
      <c r="M902" s="64"/>
      <c r="N902" s="64"/>
      <c r="O902" s="64"/>
      <c r="P902" s="64"/>
      <c r="Q902" s="64"/>
      <c r="R902" s="64"/>
      <c r="S902" s="64"/>
      <c r="T902" s="64"/>
      <c r="U902" s="64"/>
      <c r="V902" s="64"/>
      <c r="W902" s="64"/>
      <c r="X902" s="64"/>
      <c r="Y902" s="64"/>
      <c r="Z902" s="64"/>
      <c r="AA902" s="64"/>
      <c r="AB902" s="64"/>
      <c r="AC902" s="64"/>
      <c r="AD902" s="64"/>
      <c r="AE902" s="64"/>
      <c r="AF902" s="64"/>
      <c r="AG902" s="64"/>
      <c r="AH902" s="64"/>
      <c r="AI902" s="64"/>
      <c r="AJ902" s="64"/>
      <c r="AK902" s="64"/>
      <c r="AL902" s="64"/>
      <c r="AM902" s="64"/>
      <c r="AN902" s="64"/>
      <c r="AO902" s="64"/>
      <c r="AP902" s="64"/>
      <c r="AQ902" s="64"/>
      <c r="AR902" s="64"/>
      <c r="AS902" s="64"/>
      <c r="AT902" s="64"/>
      <c r="AU902" s="64"/>
      <c r="AV902" s="64"/>
      <c r="AW902" s="64"/>
      <c r="AX902" s="64"/>
      <c r="AY902" s="64"/>
      <c r="AZ902" s="64"/>
      <c r="BA902" s="64"/>
      <c r="BB902" s="64"/>
      <c r="BF902" s="64"/>
      <c r="BG902" s="64"/>
      <c r="BH902" s="64"/>
      <c r="BI902" s="64"/>
      <c r="BJ902" s="64"/>
      <c r="BK902" s="64"/>
      <c r="BL902" s="64"/>
      <c r="BM902" s="68" t="s">
        <v>54</v>
      </c>
      <c r="BO902" s="64"/>
      <c r="BP902" s="64"/>
    </row>
    <row r="903" spans="1:68" hidden="1">
      <c r="A903" s="13"/>
      <c r="B903" s="1"/>
      <c r="C903" s="1"/>
      <c r="D903" s="24"/>
      <c r="E903" s="11"/>
      <c r="F903" s="11"/>
      <c r="G903" s="15"/>
      <c r="H903" s="11"/>
      <c r="I903" s="1"/>
      <c r="J903" s="1"/>
      <c r="K903" s="1"/>
      <c r="L903" s="1"/>
      <c r="M903" s="64"/>
      <c r="N903" s="64"/>
      <c r="O903" s="64"/>
      <c r="P903" s="64"/>
      <c r="Q903" s="64"/>
      <c r="R903" s="64"/>
      <c r="S903" s="64"/>
      <c r="T903" s="64"/>
      <c r="U903" s="64"/>
      <c r="V903" s="64"/>
      <c r="W903" s="64"/>
      <c r="X903" s="64"/>
      <c r="Y903" s="64"/>
      <c r="Z903" s="64"/>
      <c r="AA903" s="64"/>
      <c r="AB903" s="64"/>
      <c r="AC903" s="64"/>
      <c r="AD903" s="64"/>
      <c r="AE903" s="64"/>
      <c r="AF903" s="64"/>
      <c r="AG903" s="64"/>
      <c r="AH903" s="64"/>
      <c r="AI903" s="64"/>
      <c r="AJ903" s="64"/>
      <c r="AK903" s="64"/>
      <c r="AL903" s="64"/>
      <c r="AM903" s="64"/>
      <c r="AN903" s="64"/>
      <c r="AO903" s="64"/>
      <c r="AP903" s="64"/>
      <c r="AQ903" s="64"/>
      <c r="AR903" s="64"/>
      <c r="AS903" s="64"/>
      <c r="AT903" s="64"/>
      <c r="AU903" s="64"/>
      <c r="AV903" s="64"/>
      <c r="AW903" s="64"/>
      <c r="AX903" s="64"/>
      <c r="AY903" s="64"/>
      <c r="AZ903" s="64"/>
      <c r="BA903" s="64"/>
      <c r="BB903" s="64"/>
      <c r="BF903" s="64"/>
      <c r="BG903" s="64"/>
      <c r="BH903" s="64"/>
      <c r="BI903" s="64"/>
      <c r="BJ903" s="64"/>
      <c r="BK903" s="64"/>
      <c r="BL903" s="64"/>
      <c r="BM903" s="68" t="s">
        <v>1229</v>
      </c>
      <c r="BO903" s="64"/>
      <c r="BP903" s="64"/>
    </row>
    <row r="904" spans="1:68" hidden="1">
      <c r="A904" s="13"/>
      <c r="B904" s="1"/>
      <c r="C904" s="1"/>
      <c r="D904" s="24"/>
      <c r="E904" s="11"/>
      <c r="F904" s="11"/>
      <c r="G904" s="15"/>
      <c r="H904" s="11"/>
      <c r="I904" s="1"/>
      <c r="J904" s="1"/>
      <c r="K904" s="1"/>
      <c r="L904" s="1"/>
      <c r="M904" s="64"/>
      <c r="N904" s="64"/>
      <c r="O904" s="64"/>
      <c r="P904" s="64"/>
      <c r="Q904" s="64"/>
      <c r="R904" s="64"/>
      <c r="S904" s="64"/>
      <c r="T904" s="64"/>
      <c r="U904" s="64"/>
      <c r="V904" s="64"/>
      <c r="W904" s="64"/>
      <c r="X904" s="64"/>
      <c r="Y904" s="64"/>
      <c r="Z904" s="64"/>
      <c r="AA904" s="64"/>
      <c r="AB904" s="64"/>
      <c r="AC904" s="64"/>
      <c r="AD904" s="64"/>
      <c r="AE904" s="64"/>
      <c r="AF904" s="64"/>
      <c r="AG904" s="64"/>
      <c r="AH904" s="64"/>
      <c r="AI904" s="64"/>
      <c r="AJ904" s="64"/>
      <c r="AK904" s="64"/>
      <c r="AL904" s="64"/>
      <c r="AM904" s="64"/>
      <c r="AN904" s="64"/>
      <c r="AO904" s="64"/>
      <c r="AP904" s="64"/>
      <c r="AQ904" s="64"/>
      <c r="AR904" s="64"/>
      <c r="AS904" s="64"/>
      <c r="AT904" s="64"/>
      <c r="AU904" s="64"/>
      <c r="AV904" s="64"/>
      <c r="AW904" s="64"/>
      <c r="AX904" s="64"/>
      <c r="AY904" s="64"/>
      <c r="AZ904" s="64"/>
      <c r="BA904" s="64"/>
      <c r="BB904" s="64"/>
      <c r="BF904" s="64"/>
      <c r="BG904" s="64"/>
      <c r="BH904" s="64"/>
      <c r="BI904" s="64"/>
      <c r="BJ904" s="64"/>
      <c r="BK904" s="64"/>
      <c r="BL904" s="64"/>
      <c r="BM904" s="68" t="s">
        <v>1230</v>
      </c>
      <c r="BO904" s="64"/>
      <c r="BP904" s="64"/>
    </row>
    <row r="905" spans="1:68" hidden="1">
      <c r="A905" s="13"/>
      <c r="B905" s="1"/>
      <c r="C905" s="1"/>
      <c r="D905" s="24"/>
      <c r="E905" s="11"/>
      <c r="F905" s="11"/>
      <c r="G905" s="15"/>
      <c r="H905" s="11"/>
      <c r="I905" s="1"/>
      <c r="J905" s="1"/>
      <c r="K905" s="1"/>
      <c r="L905" s="1"/>
      <c r="M905" s="64"/>
      <c r="N905" s="64"/>
      <c r="O905" s="64"/>
      <c r="P905" s="64"/>
      <c r="Q905" s="64"/>
      <c r="R905" s="64"/>
      <c r="S905" s="64"/>
      <c r="T905" s="64"/>
      <c r="U905" s="64"/>
      <c r="V905" s="64"/>
      <c r="W905" s="64"/>
      <c r="X905" s="64"/>
      <c r="Y905" s="64"/>
      <c r="Z905" s="64"/>
      <c r="AA905" s="64"/>
      <c r="AB905" s="64"/>
      <c r="AC905" s="64"/>
      <c r="AD905" s="64"/>
      <c r="AE905" s="64"/>
      <c r="AF905" s="64"/>
      <c r="AG905" s="64"/>
      <c r="AH905" s="64"/>
      <c r="AI905" s="64"/>
      <c r="AJ905" s="64"/>
      <c r="AK905" s="64"/>
      <c r="AL905" s="64"/>
      <c r="AM905" s="64"/>
      <c r="AN905" s="64"/>
      <c r="AO905" s="64"/>
      <c r="AP905" s="64"/>
      <c r="AQ905" s="64"/>
      <c r="AR905" s="64"/>
      <c r="AS905" s="64"/>
      <c r="AT905" s="64"/>
      <c r="AU905" s="64"/>
      <c r="AV905" s="64"/>
      <c r="AW905" s="64"/>
      <c r="AX905" s="64"/>
      <c r="AY905" s="64"/>
      <c r="AZ905" s="64"/>
      <c r="BA905" s="64"/>
      <c r="BB905" s="64"/>
      <c r="BF905" s="64"/>
      <c r="BG905" s="64"/>
      <c r="BH905" s="64"/>
      <c r="BI905" s="64"/>
      <c r="BJ905" s="64"/>
      <c r="BK905" s="64"/>
      <c r="BL905" s="64"/>
      <c r="BM905" s="68" t="s">
        <v>1231</v>
      </c>
      <c r="BO905" s="64"/>
      <c r="BP905" s="64"/>
    </row>
    <row r="906" spans="1:68" hidden="1">
      <c r="A906" s="13"/>
      <c r="B906" s="1"/>
      <c r="C906" s="1"/>
      <c r="D906" s="24"/>
      <c r="E906" s="11"/>
      <c r="F906" s="11"/>
      <c r="G906" s="15"/>
      <c r="H906" s="11"/>
      <c r="I906" s="1"/>
      <c r="J906" s="1"/>
      <c r="K906" s="1"/>
      <c r="L906" s="1"/>
      <c r="M906" s="64"/>
      <c r="N906" s="64"/>
      <c r="O906" s="64"/>
      <c r="P906" s="64"/>
      <c r="Q906" s="64"/>
      <c r="R906" s="64"/>
      <c r="S906" s="64"/>
      <c r="T906" s="64"/>
      <c r="U906" s="64"/>
      <c r="V906" s="64"/>
      <c r="W906" s="64"/>
      <c r="X906" s="64"/>
      <c r="Y906" s="64"/>
      <c r="Z906" s="64"/>
      <c r="AA906" s="64"/>
      <c r="AB906" s="64"/>
      <c r="AC906" s="64"/>
      <c r="AD906" s="64"/>
      <c r="AE906" s="64"/>
      <c r="AF906" s="64"/>
      <c r="AG906" s="64"/>
      <c r="AH906" s="64"/>
      <c r="AI906" s="64"/>
      <c r="AJ906" s="64"/>
      <c r="AK906" s="64"/>
      <c r="AL906" s="64"/>
      <c r="AM906" s="64"/>
      <c r="AN906" s="64"/>
      <c r="AO906" s="64"/>
      <c r="AP906" s="64"/>
      <c r="AQ906" s="64"/>
      <c r="AR906" s="64"/>
      <c r="AS906" s="64"/>
      <c r="AT906" s="64"/>
      <c r="AU906" s="64"/>
      <c r="AV906" s="64"/>
      <c r="AW906" s="64"/>
      <c r="AX906" s="64"/>
      <c r="AY906" s="64"/>
      <c r="AZ906" s="64"/>
      <c r="BA906" s="64"/>
      <c r="BB906" s="64"/>
      <c r="BF906" s="64"/>
      <c r="BG906" s="64"/>
      <c r="BH906" s="64"/>
      <c r="BI906" s="64"/>
      <c r="BJ906" s="64"/>
      <c r="BK906" s="64"/>
      <c r="BL906" s="64"/>
      <c r="BM906" s="68" t="s">
        <v>1232</v>
      </c>
      <c r="BO906" s="64"/>
      <c r="BP906" s="64"/>
    </row>
    <row r="907" spans="1:68" hidden="1">
      <c r="A907" s="13"/>
      <c r="B907" s="1"/>
      <c r="C907" s="1"/>
      <c r="D907" s="24"/>
      <c r="E907" s="11"/>
      <c r="F907" s="11"/>
      <c r="G907" s="15"/>
      <c r="H907" s="11"/>
      <c r="I907" s="1"/>
      <c r="J907" s="1"/>
      <c r="K907" s="1"/>
      <c r="L907" s="1"/>
      <c r="M907" s="64"/>
      <c r="N907" s="64"/>
      <c r="O907" s="64"/>
      <c r="P907" s="64"/>
      <c r="Q907" s="64"/>
      <c r="R907" s="64"/>
      <c r="S907" s="64"/>
      <c r="T907" s="64"/>
      <c r="U907" s="64"/>
      <c r="V907" s="64"/>
      <c r="W907" s="64"/>
      <c r="X907" s="64"/>
      <c r="Y907" s="64"/>
      <c r="Z907" s="64"/>
      <c r="AA907" s="64"/>
      <c r="AB907" s="64"/>
      <c r="AC907" s="64"/>
      <c r="AD907" s="64"/>
      <c r="AE907" s="64"/>
      <c r="AF907" s="64"/>
      <c r="AG907" s="64"/>
      <c r="AH907" s="64"/>
      <c r="AI907" s="64"/>
      <c r="AJ907" s="64"/>
      <c r="AK907" s="64"/>
      <c r="AL907" s="64"/>
      <c r="AM907" s="64"/>
      <c r="AN907" s="64"/>
      <c r="AO907" s="64"/>
      <c r="AP907" s="64"/>
      <c r="AQ907" s="64"/>
      <c r="AR907" s="64"/>
      <c r="AS907" s="64"/>
      <c r="AT907" s="64"/>
      <c r="AU907" s="64"/>
      <c r="AV907" s="64"/>
      <c r="AW907" s="64"/>
      <c r="AX907" s="64"/>
      <c r="AY907" s="64"/>
      <c r="AZ907" s="64"/>
      <c r="BA907" s="64"/>
      <c r="BB907" s="64"/>
      <c r="BF907" s="64"/>
      <c r="BG907" s="64"/>
      <c r="BH907" s="64"/>
      <c r="BI907" s="64"/>
      <c r="BJ907" s="64"/>
      <c r="BK907" s="64"/>
      <c r="BL907" s="64"/>
      <c r="BM907" s="68" t="s">
        <v>1233</v>
      </c>
      <c r="BO907" s="64"/>
      <c r="BP907" s="64"/>
    </row>
    <row r="908" spans="1:68" hidden="1">
      <c r="A908" s="13"/>
      <c r="B908" s="1"/>
      <c r="C908" s="1"/>
      <c r="D908" s="24"/>
      <c r="E908" s="11"/>
      <c r="F908" s="11"/>
      <c r="G908" s="15"/>
      <c r="H908" s="11"/>
      <c r="I908" s="1"/>
      <c r="J908" s="1"/>
      <c r="K908" s="1"/>
      <c r="L908" s="1"/>
      <c r="M908" s="64"/>
      <c r="N908" s="64"/>
      <c r="O908" s="64"/>
      <c r="P908" s="64"/>
      <c r="Q908" s="64"/>
      <c r="R908" s="64"/>
      <c r="S908" s="64"/>
      <c r="T908" s="64"/>
      <c r="U908" s="64"/>
      <c r="V908" s="64"/>
      <c r="W908" s="64"/>
      <c r="X908" s="64"/>
      <c r="Y908" s="64"/>
      <c r="Z908" s="64"/>
      <c r="AA908" s="64"/>
      <c r="AB908" s="64"/>
      <c r="AC908" s="64"/>
      <c r="AD908" s="64"/>
      <c r="AE908" s="64"/>
      <c r="AF908" s="64"/>
      <c r="AG908" s="64"/>
      <c r="AH908" s="64"/>
      <c r="AI908" s="64"/>
      <c r="AJ908" s="64"/>
      <c r="AK908" s="64"/>
      <c r="AL908" s="64"/>
      <c r="AM908" s="64"/>
      <c r="AN908" s="64"/>
      <c r="AO908" s="64"/>
      <c r="AP908" s="64"/>
      <c r="AQ908" s="64"/>
      <c r="AR908" s="64"/>
      <c r="AS908" s="64"/>
      <c r="AT908" s="64"/>
      <c r="AU908" s="64"/>
      <c r="AV908" s="64"/>
      <c r="AW908" s="64"/>
      <c r="AX908" s="64"/>
      <c r="AY908" s="64"/>
      <c r="AZ908" s="64"/>
      <c r="BA908" s="64"/>
      <c r="BB908" s="64"/>
      <c r="BF908" s="64"/>
      <c r="BG908" s="64"/>
      <c r="BH908" s="64"/>
      <c r="BI908" s="64"/>
      <c r="BJ908" s="64"/>
      <c r="BK908" s="64"/>
      <c r="BL908" s="64"/>
      <c r="BM908" s="68" t="s">
        <v>1234</v>
      </c>
      <c r="BO908" s="64"/>
      <c r="BP908" s="64"/>
    </row>
    <row r="909" spans="1:68" hidden="1">
      <c r="A909" s="13"/>
      <c r="B909" s="1"/>
      <c r="C909" s="1"/>
      <c r="D909" s="24"/>
      <c r="E909" s="11"/>
      <c r="F909" s="11"/>
      <c r="G909" s="15"/>
      <c r="H909" s="11"/>
      <c r="I909" s="1"/>
      <c r="J909" s="1"/>
      <c r="K909" s="1"/>
      <c r="L909" s="1"/>
      <c r="M909" s="64"/>
      <c r="N909" s="64"/>
      <c r="O909" s="64"/>
      <c r="P909" s="64"/>
      <c r="Q909" s="64"/>
      <c r="R909" s="64"/>
      <c r="S909" s="64"/>
      <c r="T909" s="64"/>
      <c r="U909" s="64"/>
      <c r="V909" s="64"/>
      <c r="W909" s="64"/>
      <c r="X909" s="64"/>
      <c r="Y909" s="64"/>
      <c r="Z909" s="64"/>
      <c r="AA909" s="64"/>
      <c r="AB909" s="64"/>
      <c r="AC909" s="64"/>
      <c r="AD909" s="64"/>
      <c r="AE909" s="64"/>
      <c r="AF909" s="64"/>
      <c r="AG909" s="64"/>
      <c r="AH909" s="64"/>
      <c r="AI909" s="64"/>
      <c r="AJ909" s="64"/>
      <c r="AK909" s="64"/>
      <c r="AL909" s="64"/>
      <c r="AM909" s="64"/>
      <c r="AN909" s="64"/>
      <c r="AO909" s="64"/>
      <c r="AP909" s="64"/>
      <c r="AQ909" s="64"/>
      <c r="AR909" s="64"/>
      <c r="AS909" s="64"/>
      <c r="AT909" s="64"/>
      <c r="AU909" s="64"/>
      <c r="AV909" s="64"/>
      <c r="AW909" s="64"/>
      <c r="AX909" s="64"/>
      <c r="AY909" s="64"/>
      <c r="AZ909" s="64"/>
      <c r="BA909" s="64"/>
      <c r="BB909" s="64"/>
      <c r="BF909" s="64"/>
      <c r="BG909" s="64"/>
      <c r="BH909" s="64"/>
      <c r="BI909" s="64"/>
      <c r="BJ909" s="64"/>
      <c r="BK909" s="64"/>
      <c r="BL909" s="64"/>
      <c r="BM909" s="68" t="s">
        <v>1235</v>
      </c>
      <c r="BO909" s="64"/>
      <c r="BP909" s="64"/>
    </row>
    <row r="910" spans="1:68" hidden="1">
      <c r="A910" s="13"/>
      <c r="B910" s="1"/>
      <c r="C910" s="1"/>
      <c r="D910" s="24"/>
      <c r="E910" s="11"/>
      <c r="F910" s="11"/>
      <c r="G910" s="15"/>
      <c r="H910" s="11"/>
      <c r="I910" s="1"/>
      <c r="J910" s="1"/>
      <c r="K910" s="1"/>
      <c r="L910" s="1"/>
      <c r="M910" s="64"/>
      <c r="N910" s="64"/>
      <c r="O910" s="64"/>
      <c r="P910" s="64"/>
      <c r="Q910" s="64"/>
      <c r="R910" s="64"/>
      <c r="S910" s="64"/>
      <c r="T910" s="64"/>
      <c r="U910" s="64"/>
      <c r="V910" s="64"/>
      <c r="W910" s="64"/>
      <c r="X910" s="64"/>
      <c r="Y910" s="64"/>
      <c r="Z910" s="64"/>
      <c r="AA910" s="64"/>
      <c r="AB910" s="64"/>
      <c r="AC910" s="64"/>
      <c r="AD910" s="64"/>
      <c r="AE910" s="64"/>
      <c r="AF910" s="64"/>
      <c r="AG910" s="64"/>
      <c r="AH910" s="64"/>
      <c r="AI910" s="64"/>
      <c r="AJ910" s="64"/>
      <c r="AK910" s="64"/>
      <c r="AL910" s="64"/>
      <c r="AM910" s="64"/>
      <c r="AN910" s="64"/>
      <c r="AO910" s="64"/>
      <c r="AP910" s="64"/>
      <c r="AQ910" s="64"/>
      <c r="AR910" s="64"/>
      <c r="AS910" s="64"/>
      <c r="AT910" s="64"/>
      <c r="AU910" s="64"/>
      <c r="AV910" s="64"/>
      <c r="AW910" s="64"/>
      <c r="AX910" s="64"/>
      <c r="AY910" s="64"/>
      <c r="AZ910" s="64"/>
      <c r="BA910" s="64"/>
      <c r="BB910" s="64"/>
      <c r="BF910" s="64"/>
      <c r="BG910" s="64"/>
      <c r="BH910" s="64"/>
      <c r="BI910" s="64"/>
      <c r="BJ910" s="64"/>
      <c r="BK910" s="64"/>
      <c r="BL910" s="64"/>
      <c r="BM910" s="68" t="s">
        <v>1236</v>
      </c>
      <c r="BO910" s="64"/>
      <c r="BP910" s="64"/>
    </row>
    <row r="911" spans="1:68" hidden="1">
      <c r="A911" s="13"/>
      <c r="B911" s="1"/>
      <c r="C911" s="1"/>
      <c r="D911" s="24"/>
      <c r="E911" s="11"/>
      <c r="F911" s="11"/>
      <c r="G911" s="15"/>
      <c r="H911" s="11"/>
      <c r="I911" s="1"/>
      <c r="J911" s="1"/>
      <c r="K911" s="1"/>
      <c r="L911" s="1"/>
      <c r="M911" s="64"/>
      <c r="N911" s="64"/>
      <c r="O911" s="64"/>
      <c r="P911" s="64"/>
      <c r="Q911" s="64"/>
      <c r="R911" s="64"/>
      <c r="S911" s="64"/>
      <c r="T911" s="64"/>
      <c r="U911" s="64"/>
      <c r="V911" s="64"/>
      <c r="W911" s="64"/>
      <c r="X911" s="64"/>
      <c r="Y911" s="64"/>
      <c r="Z911" s="64"/>
      <c r="AA911" s="64"/>
      <c r="AB911" s="64"/>
      <c r="AC911" s="64"/>
      <c r="AD911" s="64"/>
      <c r="AE911" s="64"/>
      <c r="AF911" s="64"/>
      <c r="AG911" s="64"/>
      <c r="AH911" s="64"/>
      <c r="AI911" s="64"/>
      <c r="AJ911" s="64"/>
      <c r="AK911" s="64"/>
      <c r="AL911" s="64"/>
      <c r="AM911" s="64"/>
      <c r="AN911" s="64"/>
      <c r="AO911" s="64"/>
      <c r="AP911" s="64"/>
      <c r="AQ911" s="64"/>
      <c r="AR911" s="64"/>
      <c r="AS911" s="64"/>
      <c r="AT911" s="64"/>
      <c r="AU911" s="64"/>
      <c r="AV911" s="64"/>
      <c r="AW911" s="64"/>
      <c r="AX911" s="64"/>
      <c r="AY911" s="64"/>
      <c r="AZ911" s="64"/>
      <c r="BA911" s="64"/>
      <c r="BB911" s="64"/>
      <c r="BF911" s="64"/>
      <c r="BG911" s="64"/>
      <c r="BH911" s="64"/>
      <c r="BI911" s="64"/>
      <c r="BJ911" s="64"/>
      <c r="BK911" s="64"/>
      <c r="BL911" s="64"/>
      <c r="BM911" s="68" t="s">
        <v>1237</v>
      </c>
      <c r="BO911" s="64"/>
      <c r="BP911" s="64"/>
    </row>
    <row r="912" spans="1:68" hidden="1">
      <c r="A912" s="13"/>
      <c r="B912" s="1"/>
      <c r="C912" s="1"/>
      <c r="D912" s="24"/>
      <c r="E912" s="11"/>
      <c r="F912" s="11"/>
      <c r="G912" s="15"/>
      <c r="H912" s="11"/>
      <c r="I912" s="1"/>
      <c r="J912" s="1"/>
      <c r="K912" s="1"/>
      <c r="L912" s="1"/>
      <c r="M912" s="64"/>
      <c r="N912" s="64"/>
      <c r="O912" s="64"/>
      <c r="P912" s="64"/>
      <c r="Q912" s="64"/>
      <c r="R912" s="64"/>
      <c r="S912" s="64"/>
      <c r="T912" s="64"/>
      <c r="U912" s="64"/>
      <c r="V912" s="64"/>
      <c r="W912" s="64"/>
      <c r="X912" s="64"/>
      <c r="Y912" s="64"/>
      <c r="Z912" s="64"/>
      <c r="AA912" s="64"/>
      <c r="AB912" s="64"/>
      <c r="AC912" s="64"/>
      <c r="AD912" s="64"/>
      <c r="AE912" s="64"/>
      <c r="AF912" s="64"/>
      <c r="AG912" s="64"/>
      <c r="AH912" s="64"/>
      <c r="AI912" s="64"/>
      <c r="AJ912" s="64"/>
      <c r="AK912" s="64"/>
      <c r="AL912" s="64"/>
      <c r="AM912" s="64"/>
      <c r="AN912" s="64"/>
      <c r="AO912" s="64"/>
      <c r="AP912" s="64"/>
      <c r="AQ912" s="64"/>
      <c r="AR912" s="64"/>
      <c r="AS912" s="64"/>
      <c r="AT912" s="64"/>
      <c r="AU912" s="64"/>
      <c r="AV912" s="64"/>
      <c r="AW912" s="64"/>
      <c r="AX912" s="64"/>
      <c r="AY912" s="64"/>
      <c r="AZ912" s="64"/>
      <c r="BA912" s="64"/>
      <c r="BB912" s="64"/>
      <c r="BF912" s="64"/>
      <c r="BG912" s="64"/>
      <c r="BH912" s="64"/>
      <c r="BI912" s="64"/>
      <c r="BJ912" s="64"/>
      <c r="BK912" s="64"/>
      <c r="BL912" s="64"/>
      <c r="BM912" s="68" t="s">
        <v>1238</v>
      </c>
      <c r="BO912" s="64"/>
      <c r="BP912" s="64"/>
    </row>
    <row r="913" spans="1:68" hidden="1">
      <c r="A913" s="13"/>
      <c r="B913" s="1"/>
      <c r="C913" s="1"/>
      <c r="D913" s="24"/>
      <c r="E913" s="11"/>
      <c r="F913" s="11"/>
      <c r="G913" s="15"/>
      <c r="H913" s="11"/>
      <c r="I913" s="1"/>
      <c r="J913" s="1"/>
      <c r="K913" s="1"/>
      <c r="L913" s="1"/>
      <c r="M913" s="64"/>
      <c r="N913" s="64"/>
      <c r="O913" s="64"/>
      <c r="P913" s="64"/>
      <c r="Q913" s="64"/>
      <c r="R913" s="64"/>
      <c r="S913" s="64"/>
      <c r="T913" s="64"/>
      <c r="U913" s="64"/>
      <c r="V913" s="64"/>
      <c r="W913" s="64"/>
      <c r="X913" s="64"/>
      <c r="Y913" s="64"/>
      <c r="Z913" s="64"/>
      <c r="AA913" s="64"/>
      <c r="AB913" s="64"/>
      <c r="AC913" s="64"/>
      <c r="AD913" s="64"/>
      <c r="AE913" s="64"/>
      <c r="AF913" s="64"/>
      <c r="AG913" s="64"/>
      <c r="AH913" s="64"/>
      <c r="AI913" s="64"/>
      <c r="AJ913" s="64"/>
      <c r="AK913" s="64"/>
      <c r="AL913" s="64"/>
      <c r="AM913" s="64"/>
      <c r="AN913" s="64"/>
      <c r="AO913" s="64"/>
      <c r="AP913" s="64"/>
      <c r="AQ913" s="64"/>
      <c r="AR913" s="64"/>
      <c r="AS913" s="64"/>
      <c r="AT913" s="64"/>
      <c r="AU913" s="64"/>
      <c r="AV913" s="64"/>
      <c r="AW913" s="64"/>
      <c r="AX913" s="64"/>
      <c r="AY913" s="64"/>
      <c r="AZ913" s="64"/>
      <c r="BA913" s="64"/>
      <c r="BB913" s="64"/>
      <c r="BF913" s="64"/>
      <c r="BG913" s="64"/>
      <c r="BH913" s="64"/>
      <c r="BI913" s="64"/>
      <c r="BJ913" s="64"/>
      <c r="BK913" s="64"/>
      <c r="BL913" s="64"/>
      <c r="BM913" s="68" t="s">
        <v>1239</v>
      </c>
      <c r="BO913" s="64"/>
      <c r="BP913" s="64"/>
    </row>
    <row r="914" spans="1:68" hidden="1">
      <c r="A914" s="13"/>
      <c r="B914" s="1"/>
      <c r="C914" s="1"/>
      <c r="D914" s="24"/>
      <c r="E914" s="11"/>
      <c r="F914" s="11"/>
      <c r="G914" s="15"/>
      <c r="H914" s="11"/>
      <c r="I914" s="1"/>
      <c r="J914" s="1"/>
      <c r="K914" s="1"/>
      <c r="L914" s="1"/>
      <c r="M914" s="64"/>
      <c r="N914" s="64"/>
      <c r="O914" s="64"/>
      <c r="P914" s="64"/>
      <c r="Q914" s="64"/>
      <c r="R914" s="64"/>
      <c r="S914" s="64"/>
      <c r="T914" s="64"/>
      <c r="U914" s="64"/>
      <c r="V914" s="64"/>
      <c r="W914" s="64"/>
      <c r="X914" s="64"/>
      <c r="Y914" s="64"/>
      <c r="Z914" s="64"/>
      <c r="AA914" s="64"/>
      <c r="AB914" s="64"/>
      <c r="AC914" s="64"/>
      <c r="AD914" s="64"/>
      <c r="AE914" s="64"/>
      <c r="AF914" s="64"/>
      <c r="AG914" s="64"/>
      <c r="AH914" s="64"/>
      <c r="AI914" s="64"/>
      <c r="AJ914" s="64"/>
      <c r="AK914" s="64"/>
      <c r="AL914" s="64"/>
      <c r="AM914" s="64"/>
      <c r="AN914" s="64"/>
      <c r="AO914" s="64"/>
      <c r="AP914" s="64"/>
      <c r="AQ914" s="64"/>
      <c r="AR914" s="64"/>
      <c r="AS914" s="64"/>
      <c r="AT914" s="64"/>
      <c r="AU914" s="64"/>
      <c r="AV914" s="64"/>
      <c r="AW914" s="64"/>
      <c r="AX914" s="64"/>
      <c r="AY914" s="64"/>
      <c r="AZ914" s="64"/>
      <c r="BA914" s="64"/>
      <c r="BB914" s="64"/>
      <c r="BF914" s="64"/>
      <c r="BG914" s="64"/>
      <c r="BH914" s="64"/>
      <c r="BI914" s="64"/>
      <c r="BJ914" s="64"/>
      <c r="BK914" s="64"/>
      <c r="BL914" s="64"/>
      <c r="BM914" s="68" t="s">
        <v>1240</v>
      </c>
      <c r="BO914" s="64"/>
      <c r="BP914" s="64"/>
    </row>
    <row r="915" spans="1:68" hidden="1">
      <c r="A915" s="13"/>
      <c r="B915" s="1"/>
      <c r="C915" s="1"/>
      <c r="D915" s="24"/>
      <c r="E915" s="11"/>
      <c r="F915" s="11"/>
      <c r="G915" s="15"/>
      <c r="H915" s="11"/>
      <c r="I915" s="1"/>
      <c r="J915" s="1"/>
      <c r="K915" s="1"/>
      <c r="L915" s="1"/>
      <c r="M915" s="64"/>
      <c r="N915" s="64"/>
      <c r="O915" s="64"/>
      <c r="P915" s="64"/>
      <c r="Q915" s="64"/>
      <c r="R915" s="64"/>
      <c r="S915" s="64"/>
      <c r="T915" s="64"/>
      <c r="U915" s="64"/>
      <c r="V915" s="64"/>
      <c r="W915" s="64"/>
      <c r="X915" s="64"/>
      <c r="Y915" s="64"/>
      <c r="Z915" s="64"/>
      <c r="AA915" s="64"/>
      <c r="AB915" s="64"/>
      <c r="AC915" s="64"/>
      <c r="AD915" s="64"/>
      <c r="AE915" s="64"/>
      <c r="AF915" s="64"/>
      <c r="AG915" s="64"/>
      <c r="AH915" s="64"/>
      <c r="AI915" s="64"/>
      <c r="AJ915" s="64"/>
      <c r="AK915" s="64"/>
      <c r="AL915" s="64"/>
      <c r="AM915" s="64"/>
      <c r="AN915" s="64"/>
      <c r="AO915" s="64"/>
      <c r="AP915" s="64"/>
      <c r="AQ915" s="64"/>
      <c r="AR915" s="64"/>
      <c r="AS915" s="64"/>
      <c r="AT915" s="64"/>
      <c r="AU915" s="64"/>
      <c r="AV915" s="64"/>
      <c r="AW915" s="64"/>
      <c r="AX915" s="64"/>
      <c r="AY915" s="64"/>
      <c r="AZ915" s="64"/>
      <c r="BA915" s="64"/>
      <c r="BB915" s="64"/>
      <c r="BF915" s="64"/>
      <c r="BG915" s="64"/>
      <c r="BH915" s="64"/>
      <c r="BI915" s="64"/>
      <c r="BJ915" s="64"/>
      <c r="BK915" s="64"/>
      <c r="BL915" s="64"/>
      <c r="BM915" s="68" t="s">
        <v>1241</v>
      </c>
      <c r="BO915" s="64"/>
      <c r="BP915" s="64"/>
    </row>
    <row r="916" spans="1:68" hidden="1">
      <c r="A916" s="13"/>
      <c r="B916" s="1"/>
      <c r="C916" s="1"/>
      <c r="D916" s="24"/>
      <c r="E916" s="11"/>
      <c r="F916" s="11"/>
      <c r="G916" s="15"/>
      <c r="H916" s="11"/>
      <c r="I916" s="1"/>
      <c r="J916" s="1"/>
      <c r="K916" s="1"/>
      <c r="L916" s="1"/>
      <c r="M916" s="64"/>
      <c r="N916" s="64"/>
      <c r="O916" s="64"/>
      <c r="P916" s="64"/>
      <c r="Q916" s="64"/>
      <c r="R916" s="64"/>
      <c r="S916" s="64"/>
      <c r="T916" s="64"/>
      <c r="U916" s="64"/>
      <c r="V916" s="64"/>
      <c r="W916" s="64"/>
      <c r="X916" s="64"/>
      <c r="Y916" s="64"/>
      <c r="Z916" s="64"/>
      <c r="AA916" s="64"/>
      <c r="AB916" s="64"/>
      <c r="AC916" s="64"/>
      <c r="AD916" s="64"/>
      <c r="AE916" s="64"/>
      <c r="AF916" s="64"/>
      <c r="AG916" s="64"/>
      <c r="AH916" s="64"/>
      <c r="AI916" s="64"/>
      <c r="AJ916" s="64"/>
      <c r="AK916" s="64"/>
      <c r="AL916" s="64"/>
      <c r="AM916" s="64"/>
      <c r="AN916" s="64"/>
      <c r="AO916" s="64"/>
      <c r="AP916" s="64"/>
      <c r="AQ916" s="64"/>
      <c r="AR916" s="64"/>
      <c r="AS916" s="64"/>
      <c r="AT916" s="64"/>
      <c r="AU916" s="64"/>
      <c r="AV916" s="64"/>
      <c r="AW916" s="64"/>
      <c r="AX916" s="64"/>
      <c r="AY916" s="64"/>
      <c r="AZ916" s="64"/>
      <c r="BA916" s="64"/>
      <c r="BB916" s="64"/>
      <c r="BF916" s="64"/>
      <c r="BG916" s="64"/>
      <c r="BH916" s="64"/>
      <c r="BI916" s="64"/>
      <c r="BJ916" s="64"/>
      <c r="BK916" s="64"/>
      <c r="BL916" s="64"/>
      <c r="BM916" s="68" t="s">
        <v>1242</v>
      </c>
      <c r="BO916" s="64"/>
      <c r="BP916" s="64"/>
    </row>
    <row r="917" spans="1:68" hidden="1">
      <c r="A917" s="13"/>
      <c r="B917" s="1"/>
      <c r="C917" s="1"/>
      <c r="D917" s="24"/>
      <c r="E917" s="11"/>
      <c r="F917" s="11"/>
      <c r="G917" s="15"/>
      <c r="H917" s="11"/>
      <c r="I917" s="1"/>
      <c r="J917" s="1"/>
      <c r="K917" s="1"/>
      <c r="L917" s="1"/>
      <c r="M917" s="64"/>
      <c r="N917" s="64"/>
      <c r="O917" s="64"/>
      <c r="P917" s="64"/>
      <c r="Q917" s="64"/>
      <c r="R917" s="64"/>
      <c r="S917" s="64"/>
      <c r="T917" s="64"/>
      <c r="U917" s="64"/>
      <c r="V917" s="64"/>
      <c r="W917" s="64"/>
      <c r="X917" s="64"/>
      <c r="Y917" s="64"/>
      <c r="Z917" s="64"/>
      <c r="AA917" s="64"/>
      <c r="AB917" s="64"/>
      <c r="AC917" s="64"/>
      <c r="AD917" s="64"/>
      <c r="AE917" s="64"/>
      <c r="AF917" s="64"/>
      <c r="AG917" s="64"/>
      <c r="AH917" s="64"/>
      <c r="AI917" s="64"/>
      <c r="AJ917" s="64"/>
      <c r="AK917" s="64"/>
      <c r="AL917" s="64"/>
      <c r="AM917" s="64"/>
      <c r="AN917" s="64"/>
      <c r="AO917" s="64"/>
      <c r="AP917" s="64"/>
      <c r="AQ917" s="64"/>
      <c r="AR917" s="64"/>
      <c r="AS917" s="64"/>
      <c r="AT917" s="64"/>
      <c r="AU917" s="64"/>
      <c r="AV917" s="64"/>
      <c r="AW917" s="64"/>
      <c r="AX917" s="64"/>
      <c r="AY917" s="64"/>
      <c r="AZ917" s="64"/>
      <c r="BA917" s="64"/>
      <c r="BB917" s="64"/>
      <c r="BF917" s="64"/>
      <c r="BG917" s="64"/>
      <c r="BH917" s="64"/>
      <c r="BI917" s="64"/>
      <c r="BJ917" s="64"/>
      <c r="BK917" s="64"/>
      <c r="BL917" s="64"/>
      <c r="BM917" s="68" t="s">
        <v>1243</v>
      </c>
      <c r="BO917" s="64"/>
      <c r="BP917" s="64"/>
    </row>
    <row r="918" spans="1:68" hidden="1">
      <c r="A918" s="13"/>
      <c r="B918" s="1"/>
      <c r="C918" s="1"/>
      <c r="D918" s="24"/>
      <c r="E918" s="11"/>
      <c r="F918" s="11"/>
      <c r="G918" s="15"/>
      <c r="H918" s="11"/>
      <c r="I918" s="1"/>
      <c r="J918" s="1"/>
      <c r="K918" s="1"/>
      <c r="L918" s="1"/>
      <c r="M918" s="64"/>
      <c r="N918" s="64"/>
      <c r="O918" s="64"/>
      <c r="P918" s="64"/>
      <c r="Q918" s="64"/>
      <c r="R918" s="64"/>
      <c r="S918" s="64"/>
      <c r="T918" s="64"/>
      <c r="U918" s="64"/>
      <c r="V918" s="64"/>
      <c r="W918" s="64"/>
      <c r="X918" s="64"/>
      <c r="Y918" s="64"/>
      <c r="Z918" s="64"/>
      <c r="AA918" s="64"/>
      <c r="AB918" s="64"/>
      <c r="AC918" s="64"/>
      <c r="AD918" s="64"/>
      <c r="AE918" s="64"/>
      <c r="AF918" s="64"/>
      <c r="AG918" s="64"/>
      <c r="AH918" s="64"/>
      <c r="AI918" s="64"/>
      <c r="AJ918" s="64"/>
      <c r="AK918" s="64"/>
      <c r="AL918" s="64"/>
      <c r="AM918" s="64"/>
      <c r="AN918" s="64"/>
      <c r="AO918" s="64"/>
      <c r="AP918" s="64"/>
      <c r="AQ918" s="64"/>
      <c r="AR918" s="64"/>
      <c r="AS918" s="64"/>
      <c r="AT918" s="64"/>
      <c r="AU918" s="64"/>
      <c r="AV918" s="64"/>
      <c r="AW918" s="64"/>
      <c r="AX918" s="64"/>
      <c r="AY918" s="64"/>
      <c r="AZ918" s="64"/>
      <c r="BA918" s="64"/>
      <c r="BB918" s="64"/>
      <c r="BF918" s="64"/>
      <c r="BG918" s="64"/>
      <c r="BH918" s="64"/>
      <c r="BI918" s="64"/>
      <c r="BJ918" s="64"/>
      <c r="BK918" s="64"/>
      <c r="BL918" s="64"/>
      <c r="BM918" s="68" t="s">
        <v>139</v>
      </c>
      <c r="BO918" s="64"/>
      <c r="BP918" s="64"/>
    </row>
    <row r="919" spans="1:68" hidden="1">
      <c r="A919" s="13"/>
      <c r="B919" s="1"/>
      <c r="C919" s="1"/>
      <c r="D919" s="24"/>
      <c r="E919" s="11"/>
      <c r="F919" s="11"/>
      <c r="G919" s="15"/>
      <c r="H919" s="11"/>
      <c r="I919" s="1"/>
      <c r="J919" s="1"/>
      <c r="K919" s="1"/>
      <c r="L919" s="1"/>
      <c r="M919" s="64"/>
      <c r="N919" s="64"/>
      <c r="O919" s="64"/>
      <c r="P919" s="64"/>
      <c r="Q919" s="64"/>
      <c r="R919" s="64"/>
      <c r="S919" s="64"/>
      <c r="T919" s="64"/>
      <c r="U919" s="64"/>
      <c r="V919" s="64"/>
      <c r="W919" s="64"/>
      <c r="X919" s="64"/>
      <c r="Y919" s="64"/>
      <c r="Z919" s="64"/>
      <c r="AA919" s="64"/>
      <c r="AB919" s="64"/>
      <c r="AC919" s="64"/>
      <c r="AD919" s="64"/>
      <c r="AE919" s="64"/>
      <c r="AF919" s="64"/>
      <c r="AG919" s="64"/>
      <c r="AH919" s="64"/>
      <c r="AI919" s="64"/>
      <c r="AJ919" s="64"/>
      <c r="AK919" s="64"/>
      <c r="AL919" s="64"/>
      <c r="AM919" s="64"/>
      <c r="AN919" s="64"/>
      <c r="AO919" s="64"/>
      <c r="AP919" s="64"/>
      <c r="AQ919" s="64"/>
      <c r="AR919" s="64"/>
      <c r="AS919" s="64"/>
      <c r="AT919" s="64"/>
      <c r="AU919" s="64"/>
      <c r="AV919" s="64"/>
      <c r="AW919" s="64"/>
      <c r="AX919" s="64"/>
      <c r="AY919" s="64"/>
      <c r="AZ919" s="64"/>
      <c r="BA919" s="64"/>
      <c r="BB919" s="64"/>
      <c r="BF919" s="64"/>
      <c r="BG919" s="64"/>
      <c r="BH919" s="64"/>
      <c r="BI919" s="64"/>
      <c r="BJ919" s="64"/>
      <c r="BK919" s="64"/>
      <c r="BL919" s="64"/>
      <c r="BM919" s="68" t="s">
        <v>1244</v>
      </c>
      <c r="BO919" s="64"/>
      <c r="BP919" s="64"/>
    </row>
    <row r="920" spans="1:68" hidden="1">
      <c r="A920" s="13"/>
      <c r="B920" s="1"/>
      <c r="C920" s="1"/>
      <c r="D920" s="24"/>
      <c r="E920" s="11"/>
      <c r="F920" s="11"/>
      <c r="G920" s="15"/>
      <c r="H920" s="11"/>
      <c r="I920" s="1"/>
      <c r="J920" s="1"/>
      <c r="K920" s="1"/>
      <c r="L920" s="1"/>
      <c r="M920" s="64"/>
      <c r="N920" s="64"/>
      <c r="O920" s="64"/>
      <c r="P920" s="64"/>
      <c r="Q920" s="64"/>
      <c r="R920" s="64"/>
      <c r="S920" s="64"/>
      <c r="T920" s="64"/>
      <c r="U920" s="64"/>
      <c r="V920" s="64"/>
      <c r="W920" s="64"/>
      <c r="X920" s="64"/>
      <c r="Y920" s="64"/>
      <c r="Z920" s="64"/>
      <c r="AA920" s="64"/>
      <c r="AB920" s="64"/>
      <c r="AC920" s="64"/>
      <c r="AD920" s="64"/>
      <c r="AE920" s="64"/>
      <c r="AF920" s="64"/>
      <c r="AG920" s="64"/>
      <c r="AH920" s="64"/>
      <c r="AI920" s="64"/>
      <c r="AJ920" s="64"/>
      <c r="AK920" s="64"/>
      <c r="AL920" s="64"/>
      <c r="AM920" s="64"/>
      <c r="AN920" s="64"/>
      <c r="AO920" s="64"/>
      <c r="AP920" s="64"/>
      <c r="AQ920" s="64"/>
      <c r="AR920" s="64"/>
      <c r="AS920" s="64"/>
      <c r="AT920" s="64"/>
      <c r="AU920" s="64"/>
      <c r="AV920" s="64"/>
      <c r="AW920" s="64"/>
      <c r="AX920" s="64"/>
      <c r="AY920" s="64"/>
      <c r="AZ920" s="64"/>
      <c r="BA920" s="64"/>
      <c r="BB920" s="64"/>
      <c r="BF920" s="64"/>
      <c r="BG920" s="64"/>
      <c r="BH920" s="64"/>
      <c r="BI920" s="64"/>
      <c r="BJ920" s="64"/>
      <c r="BK920" s="64"/>
      <c r="BL920" s="64"/>
      <c r="BM920" s="68" t="s">
        <v>1245</v>
      </c>
      <c r="BO920" s="64"/>
      <c r="BP920" s="64"/>
    </row>
    <row r="921" spans="1:68" hidden="1">
      <c r="A921" s="13"/>
      <c r="B921" s="1"/>
      <c r="C921" s="1"/>
      <c r="D921" s="24"/>
      <c r="E921" s="11"/>
      <c r="F921" s="11"/>
      <c r="G921" s="15"/>
      <c r="H921" s="11"/>
      <c r="I921" s="1"/>
      <c r="J921" s="1"/>
      <c r="K921" s="1"/>
      <c r="L921" s="1"/>
      <c r="M921" s="64"/>
      <c r="N921" s="64"/>
      <c r="O921" s="64"/>
      <c r="P921" s="64"/>
      <c r="Q921" s="64"/>
      <c r="R921" s="64"/>
      <c r="S921" s="64"/>
      <c r="T921" s="64"/>
      <c r="U921" s="64"/>
      <c r="V921" s="64"/>
      <c r="W921" s="64"/>
      <c r="X921" s="64"/>
      <c r="Y921" s="64"/>
      <c r="Z921" s="64"/>
      <c r="AA921" s="64"/>
      <c r="AB921" s="64"/>
      <c r="AC921" s="64"/>
      <c r="AD921" s="64"/>
      <c r="AE921" s="64"/>
      <c r="AF921" s="64"/>
      <c r="AG921" s="64"/>
      <c r="AH921" s="64"/>
      <c r="AI921" s="64"/>
      <c r="AJ921" s="64"/>
      <c r="AK921" s="64"/>
      <c r="AL921" s="64"/>
      <c r="AM921" s="64"/>
      <c r="AN921" s="64"/>
      <c r="AO921" s="64"/>
      <c r="AP921" s="64"/>
      <c r="AQ921" s="64"/>
      <c r="AR921" s="64"/>
      <c r="AS921" s="64"/>
      <c r="AT921" s="64"/>
      <c r="AU921" s="64"/>
      <c r="AV921" s="64"/>
      <c r="AW921" s="64"/>
      <c r="AX921" s="64"/>
      <c r="AY921" s="64"/>
      <c r="AZ921" s="64"/>
      <c r="BA921" s="64"/>
      <c r="BB921" s="64"/>
      <c r="BF921" s="64"/>
      <c r="BG921" s="64"/>
      <c r="BH921" s="64"/>
      <c r="BI921" s="64"/>
      <c r="BJ921" s="64"/>
      <c r="BK921" s="64"/>
      <c r="BL921" s="64"/>
      <c r="BM921" s="68" t="s">
        <v>1246</v>
      </c>
      <c r="BO921" s="64"/>
      <c r="BP921" s="64"/>
    </row>
    <row r="922" spans="1:68" hidden="1">
      <c r="A922" s="13"/>
      <c r="B922" s="1"/>
      <c r="C922" s="1"/>
      <c r="D922" s="24"/>
      <c r="E922" s="11"/>
      <c r="F922" s="11"/>
      <c r="G922" s="15"/>
      <c r="H922" s="11"/>
      <c r="I922" s="1"/>
      <c r="J922" s="1"/>
      <c r="K922" s="1"/>
      <c r="L922" s="1"/>
      <c r="M922" s="64"/>
      <c r="N922" s="64"/>
      <c r="O922" s="64"/>
      <c r="P922" s="64"/>
      <c r="Q922" s="64"/>
      <c r="R922" s="64"/>
      <c r="S922" s="64"/>
      <c r="T922" s="64"/>
      <c r="U922" s="64"/>
      <c r="V922" s="64"/>
      <c r="W922" s="64"/>
      <c r="X922" s="64"/>
      <c r="Y922" s="64"/>
      <c r="Z922" s="64"/>
      <c r="AA922" s="64"/>
      <c r="AB922" s="64"/>
      <c r="AC922" s="64"/>
      <c r="AD922" s="64"/>
      <c r="AE922" s="64"/>
      <c r="AF922" s="64"/>
      <c r="AG922" s="64"/>
      <c r="AH922" s="64"/>
      <c r="AI922" s="64"/>
      <c r="AJ922" s="64"/>
      <c r="AK922" s="64"/>
      <c r="AL922" s="64"/>
      <c r="AM922" s="64"/>
      <c r="AN922" s="64"/>
      <c r="AO922" s="64"/>
      <c r="AP922" s="64"/>
      <c r="AQ922" s="64"/>
      <c r="AR922" s="64"/>
      <c r="AS922" s="64"/>
      <c r="AT922" s="64"/>
      <c r="AU922" s="64"/>
      <c r="AV922" s="64"/>
      <c r="AW922" s="64"/>
      <c r="AX922" s="64"/>
      <c r="AY922" s="64"/>
      <c r="AZ922" s="64"/>
      <c r="BA922" s="64"/>
      <c r="BB922" s="64"/>
      <c r="BF922" s="64"/>
      <c r="BG922" s="64"/>
      <c r="BH922" s="64"/>
      <c r="BI922" s="64"/>
      <c r="BJ922" s="64"/>
      <c r="BK922" s="64"/>
      <c r="BL922" s="64"/>
      <c r="BM922" s="68" t="s">
        <v>1247</v>
      </c>
      <c r="BO922" s="64"/>
      <c r="BP922" s="64"/>
    </row>
    <row r="923" spans="1:68" hidden="1">
      <c r="A923" s="13"/>
      <c r="B923" s="1"/>
      <c r="C923" s="1"/>
      <c r="D923" s="24"/>
      <c r="E923" s="11"/>
      <c r="F923" s="11"/>
      <c r="G923" s="15"/>
      <c r="H923" s="11"/>
      <c r="I923" s="1"/>
      <c r="J923" s="1"/>
      <c r="K923" s="1"/>
      <c r="L923" s="1"/>
      <c r="M923" s="64"/>
      <c r="N923" s="64"/>
      <c r="O923" s="64"/>
      <c r="P923" s="64"/>
      <c r="Q923" s="64"/>
      <c r="R923" s="64"/>
      <c r="S923" s="64"/>
      <c r="T923" s="64"/>
      <c r="U923" s="64"/>
      <c r="V923" s="64"/>
      <c r="W923" s="64"/>
      <c r="X923" s="64"/>
      <c r="Y923" s="64"/>
      <c r="Z923" s="64"/>
      <c r="AA923" s="64"/>
      <c r="AB923" s="64"/>
      <c r="AC923" s="64"/>
      <c r="AD923" s="64"/>
      <c r="AE923" s="64"/>
      <c r="AF923" s="64"/>
      <c r="AG923" s="64"/>
      <c r="AH923" s="64"/>
      <c r="AI923" s="64"/>
      <c r="AJ923" s="64"/>
      <c r="AK923" s="64"/>
      <c r="AL923" s="64"/>
      <c r="AM923" s="64"/>
      <c r="AN923" s="64"/>
      <c r="AO923" s="64"/>
      <c r="AP923" s="64"/>
      <c r="AQ923" s="64"/>
      <c r="AR923" s="64"/>
      <c r="AS923" s="64"/>
      <c r="AT923" s="64"/>
      <c r="AU923" s="64"/>
      <c r="AV923" s="64"/>
      <c r="AW923" s="64"/>
      <c r="AX923" s="64"/>
      <c r="AY923" s="64"/>
      <c r="AZ923" s="64"/>
      <c r="BA923" s="64"/>
      <c r="BB923" s="64"/>
      <c r="BF923" s="64"/>
      <c r="BG923" s="64"/>
      <c r="BH923" s="64"/>
      <c r="BI923" s="64"/>
      <c r="BJ923" s="64"/>
      <c r="BK923" s="64"/>
      <c r="BL923" s="64"/>
      <c r="BM923" s="68" t="s">
        <v>1248</v>
      </c>
      <c r="BO923" s="64"/>
      <c r="BP923" s="64"/>
    </row>
    <row r="924" spans="1:68" hidden="1">
      <c r="A924" s="13"/>
      <c r="B924" s="1"/>
      <c r="C924" s="1"/>
      <c r="D924" s="24"/>
      <c r="E924" s="11"/>
      <c r="F924" s="11"/>
      <c r="G924" s="15"/>
      <c r="H924" s="11"/>
      <c r="I924" s="1"/>
      <c r="J924" s="1"/>
      <c r="K924" s="1"/>
      <c r="L924" s="1"/>
      <c r="M924" s="64"/>
      <c r="N924" s="64"/>
      <c r="O924" s="64"/>
      <c r="P924" s="64"/>
      <c r="Q924" s="64"/>
      <c r="R924" s="64"/>
      <c r="S924" s="64"/>
      <c r="T924" s="64"/>
      <c r="U924" s="64"/>
      <c r="V924" s="64"/>
      <c r="W924" s="64"/>
      <c r="X924" s="64"/>
      <c r="Y924" s="64"/>
      <c r="Z924" s="64"/>
      <c r="AA924" s="64"/>
      <c r="AB924" s="64"/>
      <c r="AC924" s="64"/>
      <c r="AD924" s="64"/>
      <c r="AE924" s="64"/>
      <c r="AF924" s="64"/>
      <c r="AG924" s="64"/>
      <c r="AH924" s="64"/>
      <c r="AI924" s="64"/>
      <c r="AJ924" s="64"/>
      <c r="AK924" s="64"/>
      <c r="AL924" s="64"/>
      <c r="AM924" s="64"/>
      <c r="AN924" s="64"/>
      <c r="AO924" s="64"/>
      <c r="AP924" s="64"/>
      <c r="AQ924" s="64"/>
      <c r="AR924" s="64"/>
      <c r="AS924" s="64"/>
      <c r="AT924" s="64"/>
      <c r="AU924" s="64"/>
      <c r="AV924" s="64"/>
      <c r="AW924" s="64"/>
      <c r="AX924" s="64"/>
      <c r="AY924" s="64"/>
      <c r="AZ924" s="64"/>
      <c r="BA924" s="64"/>
      <c r="BB924" s="64"/>
      <c r="BF924" s="64"/>
      <c r="BG924" s="64"/>
      <c r="BH924" s="64"/>
      <c r="BI924" s="64"/>
      <c r="BJ924" s="64"/>
      <c r="BK924" s="64"/>
      <c r="BL924" s="64"/>
      <c r="BM924" s="68" t="s">
        <v>1249</v>
      </c>
      <c r="BO924" s="64"/>
      <c r="BP924" s="64"/>
    </row>
    <row r="925" spans="1:68" hidden="1">
      <c r="A925" s="13"/>
      <c r="B925" s="1"/>
      <c r="C925" s="1"/>
      <c r="D925" s="24"/>
      <c r="E925" s="11"/>
      <c r="F925" s="11"/>
      <c r="G925" s="15"/>
      <c r="H925" s="11"/>
      <c r="I925" s="1"/>
      <c r="J925" s="1"/>
      <c r="K925" s="1"/>
      <c r="L925" s="1"/>
      <c r="M925" s="64"/>
      <c r="N925" s="64"/>
      <c r="O925" s="64"/>
      <c r="P925" s="64"/>
      <c r="Q925" s="64"/>
      <c r="R925" s="64"/>
      <c r="S925" s="64"/>
      <c r="T925" s="64"/>
      <c r="U925" s="64"/>
      <c r="V925" s="64"/>
      <c r="W925" s="64"/>
      <c r="X925" s="64"/>
      <c r="Y925" s="64"/>
      <c r="Z925" s="64"/>
      <c r="AA925" s="64"/>
      <c r="AB925" s="64"/>
      <c r="AC925" s="64"/>
      <c r="AD925" s="64"/>
      <c r="AE925" s="64"/>
      <c r="AF925" s="64"/>
      <c r="AG925" s="64"/>
      <c r="AH925" s="64"/>
      <c r="AI925" s="64"/>
      <c r="AJ925" s="64"/>
      <c r="AK925" s="64"/>
      <c r="AL925" s="64"/>
      <c r="AM925" s="64"/>
      <c r="AN925" s="64"/>
      <c r="AO925" s="64"/>
      <c r="AP925" s="64"/>
      <c r="AQ925" s="64"/>
      <c r="AR925" s="64"/>
      <c r="AS925" s="64"/>
      <c r="AT925" s="64"/>
      <c r="AU925" s="64"/>
      <c r="AV925" s="64"/>
      <c r="AW925" s="64"/>
      <c r="AX925" s="64"/>
      <c r="AY925" s="64"/>
      <c r="AZ925" s="64"/>
      <c r="BA925" s="64"/>
      <c r="BB925" s="64"/>
      <c r="BF925" s="64"/>
      <c r="BG925" s="64"/>
      <c r="BH925" s="64"/>
      <c r="BI925" s="64"/>
      <c r="BJ925" s="64"/>
      <c r="BK925" s="64"/>
      <c r="BL925" s="64"/>
      <c r="BM925" s="68" t="s">
        <v>1250</v>
      </c>
      <c r="BO925" s="64"/>
      <c r="BP925" s="64"/>
    </row>
    <row r="926" spans="1:68" hidden="1">
      <c r="A926" s="13"/>
      <c r="B926" s="1"/>
      <c r="C926" s="1"/>
      <c r="D926" s="24"/>
      <c r="E926" s="11"/>
      <c r="F926" s="11"/>
      <c r="G926" s="15"/>
      <c r="H926" s="11"/>
      <c r="I926" s="1"/>
      <c r="J926" s="1"/>
      <c r="K926" s="1"/>
      <c r="L926" s="1"/>
      <c r="M926" s="64"/>
      <c r="N926" s="64"/>
      <c r="O926" s="64"/>
      <c r="P926" s="64"/>
      <c r="Q926" s="64"/>
      <c r="R926" s="64"/>
      <c r="S926" s="64"/>
      <c r="T926" s="64"/>
      <c r="U926" s="64"/>
      <c r="V926" s="64"/>
      <c r="W926" s="64"/>
      <c r="X926" s="64"/>
      <c r="Y926" s="64"/>
      <c r="Z926" s="64"/>
      <c r="AA926" s="64"/>
      <c r="AB926" s="64"/>
      <c r="AC926" s="64"/>
      <c r="AD926" s="64"/>
      <c r="AE926" s="64"/>
      <c r="AF926" s="64"/>
      <c r="AG926" s="64"/>
      <c r="AH926" s="64"/>
      <c r="AI926" s="64"/>
      <c r="AJ926" s="64"/>
      <c r="AK926" s="64"/>
      <c r="AL926" s="64"/>
      <c r="AM926" s="64"/>
      <c r="AN926" s="64"/>
      <c r="AO926" s="64"/>
      <c r="AP926" s="64"/>
      <c r="AQ926" s="64"/>
      <c r="AR926" s="64"/>
      <c r="AS926" s="64"/>
      <c r="AT926" s="64"/>
      <c r="AU926" s="64"/>
      <c r="AV926" s="64"/>
      <c r="AW926" s="64"/>
      <c r="AX926" s="64"/>
      <c r="AY926" s="64"/>
      <c r="AZ926" s="64"/>
      <c r="BA926" s="64"/>
      <c r="BB926" s="64"/>
      <c r="BF926" s="64"/>
      <c r="BG926" s="64"/>
      <c r="BH926" s="64"/>
      <c r="BI926" s="64"/>
      <c r="BJ926" s="64"/>
      <c r="BK926" s="64"/>
      <c r="BL926" s="64"/>
      <c r="BM926" s="68" t="s">
        <v>1251</v>
      </c>
      <c r="BO926" s="64"/>
      <c r="BP926" s="64"/>
    </row>
    <row r="927" spans="1:68" hidden="1">
      <c r="A927" s="13"/>
      <c r="B927" s="1"/>
      <c r="C927" s="1"/>
      <c r="D927" s="24"/>
      <c r="E927" s="11"/>
      <c r="F927" s="11"/>
      <c r="G927" s="15"/>
      <c r="H927" s="11"/>
      <c r="I927" s="1"/>
      <c r="J927" s="1"/>
      <c r="K927" s="1"/>
      <c r="L927" s="1"/>
      <c r="M927" s="64"/>
      <c r="N927" s="64"/>
      <c r="O927" s="64"/>
      <c r="P927" s="64"/>
      <c r="Q927" s="64"/>
      <c r="R927" s="64"/>
      <c r="S927" s="64"/>
      <c r="T927" s="64"/>
      <c r="U927" s="64"/>
      <c r="V927" s="64"/>
      <c r="W927" s="64"/>
      <c r="X927" s="64"/>
      <c r="Y927" s="64"/>
      <c r="Z927" s="64"/>
      <c r="AA927" s="64"/>
      <c r="AB927" s="64"/>
      <c r="AC927" s="64"/>
      <c r="AD927" s="64"/>
      <c r="AE927" s="64"/>
      <c r="AF927" s="64"/>
      <c r="AG927" s="64"/>
      <c r="AH927" s="64"/>
      <c r="AI927" s="64"/>
      <c r="AJ927" s="64"/>
      <c r="AK927" s="64"/>
      <c r="AL927" s="64"/>
      <c r="AM927" s="64"/>
      <c r="AN927" s="64"/>
      <c r="AO927" s="64"/>
      <c r="AP927" s="64"/>
      <c r="AQ927" s="64"/>
      <c r="AR927" s="64"/>
      <c r="AS927" s="64"/>
      <c r="AT927" s="64"/>
      <c r="AU927" s="64"/>
      <c r="AV927" s="64"/>
      <c r="AW927" s="64"/>
      <c r="AX927" s="64"/>
      <c r="AY927" s="64"/>
      <c r="AZ927" s="64"/>
      <c r="BA927" s="64"/>
      <c r="BB927" s="64"/>
      <c r="BF927" s="64"/>
      <c r="BG927" s="64"/>
      <c r="BH927" s="64"/>
      <c r="BI927" s="64"/>
      <c r="BJ927" s="64"/>
      <c r="BK927" s="64"/>
      <c r="BL927" s="64"/>
      <c r="BM927" s="68" t="s">
        <v>1252</v>
      </c>
      <c r="BO927" s="64"/>
      <c r="BP927" s="64"/>
    </row>
    <row r="928" spans="1:68" hidden="1">
      <c r="A928" s="13"/>
      <c r="B928" s="1"/>
      <c r="C928" s="1"/>
      <c r="D928" s="24"/>
      <c r="E928" s="11"/>
      <c r="F928" s="11"/>
      <c r="G928" s="15"/>
      <c r="H928" s="11"/>
      <c r="I928" s="1"/>
      <c r="J928" s="1"/>
      <c r="K928" s="1"/>
      <c r="L928" s="1"/>
      <c r="M928" s="64"/>
      <c r="N928" s="64"/>
      <c r="O928" s="64"/>
      <c r="P928" s="64"/>
      <c r="Q928" s="64"/>
      <c r="R928" s="64"/>
      <c r="S928" s="64"/>
      <c r="T928" s="64"/>
      <c r="U928" s="64"/>
      <c r="V928" s="64"/>
      <c r="W928" s="64"/>
      <c r="X928" s="64"/>
      <c r="Y928" s="64"/>
      <c r="Z928" s="64"/>
      <c r="AA928" s="64"/>
      <c r="AB928" s="64"/>
      <c r="AC928" s="64"/>
      <c r="AD928" s="64"/>
      <c r="AE928" s="64"/>
      <c r="AF928" s="64"/>
      <c r="AG928" s="64"/>
      <c r="AH928" s="64"/>
      <c r="AI928" s="64"/>
      <c r="AJ928" s="64"/>
      <c r="AK928" s="64"/>
      <c r="AL928" s="64"/>
      <c r="AM928" s="64"/>
      <c r="AN928" s="64"/>
      <c r="AO928" s="64"/>
      <c r="AP928" s="64"/>
      <c r="AQ928" s="64"/>
      <c r="AR928" s="64"/>
      <c r="AS928" s="64"/>
      <c r="AT928" s="64"/>
      <c r="AU928" s="64"/>
      <c r="AV928" s="64"/>
      <c r="AW928" s="64"/>
      <c r="AX928" s="64"/>
      <c r="AY928" s="64"/>
      <c r="AZ928" s="64"/>
      <c r="BA928" s="64"/>
      <c r="BB928" s="64"/>
      <c r="BF928" s="64"/>
      <c r="BG928" s="64"/>
      <c r="BH928" s="64"/>
      <c r="BI928" s="64"/>
      <c r="BJ928" s="64"/>
      <c r="BK928" s="64"/>
      <c r="BL928" s="64"/>
      <c r="BM928" s="68" t="s">
        <v>1253</v>
      </c>
      <c r="BO928" s="64"/>
      <c r="BP928" s="64"/>
    </row>
    <row r="929" spans="1:68" hidden="1">
      <c r="A929" s="13"/>
      <c r="B929" s="1"/>
      <c r="C929" s="1"/>
      <c r="D929" s="24"/>
      <c r="E929" s="11"/>
      <c r="F929" s="11"/>
      <c r="G929" s="15"/>
      <c r="H929" s="11"/>
      <c r="I929" s="1"/>
      <c r="J929" s="1"/>
      <c r="K929" s="1"/>
      <c r="L929" s="1"/>
      <c r="M929" s="64"/>
      <c r="N929" s="64"/>
      <c r="O929" s="64"/>
      <c r="P929" s="64"/>
      <c r="Q929" s="64"/>
      <c r="R929" s="64"/>
      <c r="S929" s="64"/>
      <c r="T929" s="64"/>
      <c r="U929" s="64"/>
      <c r="V929" s="64"/>
      <c r="W929" s="64"/>
      <c r="X929" s="64"/>
      <c r="Y929" s="64"/>
      <c r="Z929" s="64"/>
      <c r="AA929" s="64"/>
      <c r="AB929" s="64"/>
      <c r="AC929" s="64"/>
      <c r="AD929" s="64"/>
      <c r="AE929" s="64"/>
      <c r="AF929" s="64"/>
      <c r="AG929" s="64"/>
      <c r="AH929" s="64"/>
      <c r="AI929" s="64"/>
      <c r="AJ929" s="64"/>
      <c r="AK929" s="64"/>
      <c r="AL929" s="64"/>
      <c r="AM929" s="64"/>
      <c r="AN929" s="64"/>
      <c r="AO929" s="64"/>
      <c r="AP929" s="64"/>
      <c r="AQ929" s="64"/>
      <c r="AR929" s="64"/>
      <c r="AS929" s="64"/>
      <c r="AT929" s="64"/>
      <c r="AU929" s="64"/>
      <c r="AV929" s="64"/>
      <c r="AW929" s="64"/>
      <c r="AX929" s="64"/>
      <c r="AY929" s="64"/>
      <c r="AZ929" s="64"/>
      <c r="BA929" s="64"/>
      <c r="BB929" s="64"/>
      <c r="BF929" s="64"/>
      <c r="BG929" s="64"/>
      <c r="BH929" s="64"/>
      <c r="BI929" s="64"/>
      <c r="BJ929" s="64"/>
      <c r="BK929" s="64"/>
      <c r="BL929" s="64"/>
      <c r="BM929" s="68" t="s">
        <v>1254</v>
      </c>
      <c r="BO929" s="64"/>
      <c r="BP929" s="64"/>
    </row>
    <row r="930" spans="1:68" hidden="1">
      <c r="A930" s="13"/>
      <c r="B930" s="1"/>
      <c r="C930" s="1"/>
      <c r="D930" s="24"/>
      <c r="E930" s="11"/>
      <c r="F930" s="11"/>
      <c r="G930" s="15"/>
      <c r="H930" s="11"/>
      <c r="I930" s="1"/>
      <c r="J930" s="1"/>
      <c r="K930" s="1"/>
      <c r="L930" s="1"/>
      <c r="M930" s="64"/>
      <c r="N930" s="64"/>
      <c r="O930" s="64"/>
      <c r="P930" s="64"/>
      <c r="Q930" s="64"/>
      <c r="R930" s="64"/>
      <c r="S930" s="64"/>
      <c r="T930" s="64"/>
      <c r="U930" s="64"/>
      <c r="V930" s="64"/>
      <c r="W930" s="64"/>
      <c r="X930" s="64"/>
      <c r="Y930" s="64"/>
      <c r="Z930" s="64"/>
      <c r="AA930" s="64"/>
      <c r="AB930" s="64"/>
      <c r="AC930" s="64"/>
      <c r="AD930" s="64"/>
      <c r="AE930" s="64"/>
      <c r="AF930" s="64"/>
      <c r="AG930" s="64"/>
      <c r="AH930" s="64"/>
      <c r="AI930" s="64"/>
      <c r="AJ930" s="64"/>
      <c r="AK930" s="64"/>
      <c r="AL930" s="64"/>
      <c r="AM930" s="64"/>
      <c r="AN930" s="64"/>
      <c r="AO930" s="64"/>
      <c r="AP930" s="64"/>
      <c r="AQ930" s="64"/>
      <c r="AR930" s="64"/>
      <c r="AS930" s="64"/>
      <c r="AT930" s="64"/>
      <c r="AU930" s="64"/>
      <c r="AV930" s="64"/>
      <c r="AW930" s="64"/>
      <c r="AX930" s="64"/>
      <c r="AY930" s="64"/>
      <c r="AZ930" s="64"/>
      <c r="BA930" s="64"/>
      <c r="BB930" s="64"/>
      <c r="BF930" s="64"/>
      <c r="BG930" s="64"/>
      <c r="BH930" s="64"/>
      <c r="BI930" s="64"/>
      <c r="BJ930" s="64"/>
      <c r="BK930" s="64"/>
      <c r="BL930" s="64"/>
      <c r="BM930" s="68" t="s">
        <v>1255</v>
      </c>
      <c r="BO930" s="64"/>
      <c r="BP930" s="64"/>
    </row>
    <row r="931" spans="1:68" hidden="1">
      <c r="A931" s="13"/>
      <c r="B931" s="1"/>
      <c r="C931" s="1"/>
      <c r="D931" s="24"/>
      <c r="E931" s="11"/>
      <c r="F931" s="11"/>
      <c r="G931" s="15"/>
      <c r="H931" s="11"/>
      <c r="I931" s="1"/>
      <c r="J931" s="1"/>
      <c r="K931" s="1"/>
      <c r="L931" s="1"/>
      <c r="M931" s="64"/>
      <c r="N931" s="64"/>
      <c r="O931" s="64"/>
      <c r="P931" s="64"/>
      <c r="Q931" s="64"/>
      <c r="R931" s="64"/>
      <c r="S931" s="64"/>
      <c r="T931" s="64"/>
      <c r="U931" s="64"/>
      <c r="V931" s="64"/>
      <c r="W931" s="64"/>
      <c r="X931" s="64"/>
      <c r="Y931" s="64"/>
      <c r="Z931" s="64"/>
      <c r="AA931" s="64"/>
      <c r="AB931" s="64"/>
      <c r="AC931" s="64"/>
      <c r="AD931" s="64"/>
      <c r="AE931" s="64"/>
      <c r="AF931" s="64"/>
      <c r="AG931" s="64"/>
      <c r="AH931" s="64"/>
      <c r="AI931" s="64"/>
      <c r="AJ931" s="64"/>
      <c r="AK931" s="64"/>
      <c r="AL931" s="64"/>
      <c r="AM931" s="64"/>
      <c r="AN931" s="64"/>
      <c r="AO931" s="64"/>
      <c r="AP931" s="64"/>
      <c r="AQ931" s="64"/>
      <c r="AR931" s="64"/>
      <c r="AS931" s="64"/>
      <c r="AT931" s="64"/>
      <c r="AU931" s="64"/>
      <c r="AV931" s="64"/>
      <c r="AW931" s="64"/>
      <c r="AX931" s="64"/>
      <c r="AY931" s="64"/>
      <c r="AZ931" s="64"/>
      <c r="BA931" s="64"/>
      <c r="BB931" s="64"/>
      <c r="BF931" s="64"/>
      <c r="BG931" s="64"/>
      <c r="BH931" s="64"/>
      <c r="BI931" s="64"/>
      <c r="BJ931" s="64"/>
      <c r="BK931" s="64"/>
      <c r="BL931" s="64"/>
      <c r="BM931" s="68" t="s">
        <v>1256</v>
      </c>
      <c r="BO931" s="64"/>
      <c r="BP931" s="64"/>
    </row>
    <row r="932" spans="1:68" hidden="1">
      <c r="A932" s="13"/>
      <c r="B932" s="1"/>
      <c r="C932" s="1"/>
      <c r="D932" s="24"/>
      <c r="E932" s="11"/>
      <c r="F932" s="11"/>
      <c r="G932" s="15"/>
      <c r="H932" s="11"/>
      <c r="I932" s="1"/>
      <c r="J932" s="1"/>
      <c r="K932" s="1"/>
      <c r="L932" s="1"/>
      <c r="M932" s="64"/>
      <c r="N932" s="64"/>
      <c r="O932" s="64"/>
      <c r="P932" s="64"/>
      <c r="Q932" s="64"/>
      <c r="R932" s="64"/>
      <c r="S932" s="64"/>
      <c r="T932" s="64"/>
      <c r="U932" s="64"/>
      <c r="V932" s="64"/>
      <c r="W932" s="64"/>
      <c r="X932" s="64"/>
      <c r="Y932" s="64"/>
      <c r="Z932" s="64"/>
      <c r="AA932" s="64"/>
      <c r="AB932" s="64"/>
      <c r="AC932" s="64"/>
      <c r="AD932" s="64"/>
      <c r="AE932" s="64"/>
      <c r="AF932" s="64"/>
      <c r="AG932" s="64"/>
      <c r="AH932" s="64"/>
      <c r="AI932" s="64"/>
      <c r="AJ932" s="64"/>
      <c r="AK932" s="64"/>
      <c r="AL932" s="64"/>
      <c r="AM932" s="64"/>
      <c r="AN932" s="64"/>
      <c r="AO932" s="64"/>
      <c r="AP932" s="64"/>
      <c r="AQ932" s="64"/>
      <c r="AR932" s="64"/>
      <c r="AS932" s="64"/>
      <c r="AT932" s="64"/>
      <c r="AU932" s="64"/>
      <c r="AV932" s="64"/>
      <c r="AW932" s="64"/>
      <c r="AX932" s="64"/>
      <c r="AY932" s="64"/>
      <c r="AZ932" s="64"/>
      <c r="BA932" s="64"/>
      <c r="BB932" s="64"/>
      <c r="BF932" s="64"/>
      <c r="BG932" s="64"/>
      <c r="BH932" s="64"/>
      <c r="BI932" s="64"/>
      <c r="BJ932" s="64"/>
      <c r="BK932" s="64"/>
      <c r="BL932" s="64"/>
      <c r="BM932" s="68" t="s">
        <v>1257</v>
      </c>
      <c r="BO932" s="64"/>
      <c r="BP932" s="64"/>
    </row>
    <row r="933" spans="1:68" hidden="1">
      <c r="A933" s="13"/>
      <c r="B933" s="1"/>
      <c r="C933" s="1"/>
      <c r="D933" s="24"/>
      <c r="E933" s="11"/>
      <c r="F933" s="11"/>
      <c r="G933" s="15"/>
      <c r="H933" s="11"/>
      <c r="I933" s="1"/>
      <c r="J933" s="1"/>
      <c r="K933" s="1"/>
      <c r="L933" s="1"/>
      <c r="M933" s="64"/>
      <c r="N933" s="64"/>
      <c r="O933" s="64"/>
      <c r="P933" s="64"/>
      <c r="Q933" s="64"/>
      <c r="R933" s="64"/>
      <c r="S933" s="64"/>
      <c r="T933" s="64"/>
      <c r="U933" s="64"/>
      <c r="V933" s="64"/>
      <c r="W933" s="64"/>
      <c r="X933" s="64"/>
      <c r="Y933" s="64"/>
      <c r="Z933" s="64"/>
      <c r="AA933" s="64"/>
      <c r="AB933" s="64"/>
      <c r="AC933" s="64"/>
      <c r="AD933" s="64"/>
      <c r="AE933" s="64"/>
      <c r="AF933" s="64"/>
      <c r="AG933" s="64"/>
      <c r="AH933" s="64"/>
      <c r="AI933" s="64"/>
      <c r="AJ933" s="64"/>
      <c r="AK933" s="64"/>
      <c r="AL933" s="64"/>
      <c r="AM933" s="64"/>
      <c r="AN933" s="64"/>
      <c r="AO933" s="64"/>
      <c r="AP933" s="64"/>
      <c r="AQ933" s="64"/>
      <c r="AR933" s="64"/>
      <c r="AS933" s="64"/>
      <c r="AT933" s="64"/>
      <c r="AU933" s="64"/>
      <c r="AV933" s="64"/>
      <c r="AW933" s="64"/>
      <c r="AX933" s="64"/>
      <c r="AY933" s="64"/>
      <c r="AZ933" s="64"/>
      <c r="BA933" s="64"/>
      <c r="BB933" s="64"/>
      <c r="BF933" s="64"/>
      <c r="BG933" s="64"/>
      <c r="BH933" s="64"/>
      <c r="BI933" s="64"/>
      <c r="BJ933" s="64"/>
      <c r="BK933" s="64"/>
      <c r="BL933" s="64"/>
      <c r="BM933" s="68" t="s">
        <v>1258</v>
      </c>
      <c r="BO933" s="64"/>
      <c r="BP933" s="64"/>
    </row>
    <row r="934" spans="1:68" hidden="1">
      <c r="A934" s="13"/>
      <c r="B934" s="1"/>
      <c r="C934" s="1"/>
      <c r="D934" s="24"/>
      <c r="E934" s="11"/>
      <c r="F934" s="11"/>
      <c r="G934" s="15"/>
      <c r="H934" s="11"/>
      <c r="I934" s="1"/>
      <c r="J934" s="1"/>
      <c r="K934" s="1"/>
      <c r="L934" s="1"/>
      <c r="M934" s="64"/>
      <c r="N934" s="64"/>
      <c r="O934" s="64"/>
      <c r="P934" s="64"/>
      <c r="Q934" s="64"/>
      <c r="R934" s="64"/>
      <c r="S934" s="64"/>
      <c r="T934" s="64"/>
      <c r="U934" s="64"/>
      <c r="V934" s="64"/>
      <c r="W934" s="64"/>
      <c r="X934" s="64"/>
      <c r="Y934" s="64"/>
      <c r="Z934" s="64"/>
      <c r="AA934" s="64"/>
      <c r="AB934" s="64"/>
      <c r="AC934" s="64"/>
      <c r="AD934" s="64"/>
      <c r="AE934" s="64"/>
      <c r="AF934" s="64"/>
      <c r="AG934" s="64"/>
      <c r="AH934" s="64"/>
      <c r="AI934" s="64"/>
      <c r="AJ934" s="64"/>
      <c r="AK934" s="64"/>
      <c r="AL934" s="64"/>
      <c r="AM934" s="64"/>
      <c r="AN934" s="64"/>
      <c r="AO934" s="64"/>
      <c r="AP934" s="64"/>
      <c r="AQ934" s="64"/>
      <c r="AR934" s="64"/>
      <c r="AS934" s="64"/>
      <c r="AT934" s="64"/>
      <c r="AU934" s="64"/>
      <c r="AV934" s="64"/>
      <c r="AW934" s="64"/>
      <c r="AX934" s="64"/>
      <c r="AY934" s="64"/>
      <c r="AZ934" s="64"/>
      <c r="BA934" s="64"/>
      <c r="BB934" s="64"/>
      <c r="BF934" s="64"/>
      <c r="BG934" s="64"/>
      <c r="BH934" s="64"/>
      <c r="BI934" s="64"/>
      <c r="BJ934" s="64"/>
      <c r="BK934" s="64"/>
      <c r="BL934" s="64"/>
      <c r="BM934" s="68" t="s">
        <v>1259</v>
      </c>
      <c r="BO934" s="64"/>
      <c r="BP934" s="64"/>
    </row>
    <row r="935" spans="1:68" hidden="1">
      <c r="A935" s="13"/>
      <c r="B935" s="1"/>
      <c r="C935" s="1"/>
      <c r="D935" s="24"/>
      <c r="E935" s="11"/>
      <c r="F935" s="11"/>
      <c r="G935" s="15"/>
      <c r="H935" s="11"/>
      <c r="I935" s="1"/>
      <c r="J935" s="1"/>
      <c r="K935" s="1"/>
      <c r="L935" s="1"/>
      <c r="M935" s="64"/>
      <c r="N935" s="64"/>
      <c r="O935" s="64"/>
      <c r="P935" s="64"/>
      <c r="Q935" s="64"/>
      <c r="R935" s="64"/>
      <c r="S935" s="64"/>
      <c r="T935" s="64"/>
      <c r="U935" s="64"/>
      <c r="V935" s="64"/>
      <c r="W935" s="64"/>
      <c r="X935" s="64"/>
      <c r="Y935" s="64"/>
      <c r="Z935" s="64"/>
      <c r="AA935" s="64"/>
      <c r="AB935" s="64"/>
      <c r="AC935" s="64"/>
      <c r="AD935" s="64"/>
      <c r="AE935" s="64"/>
      <c r="AF935" s="64"/>
      <c r="AG935" s="64"/>
      <c r="AH935" s="64"/>
      <c r="AI935" s="64"/>
      <c r="AJ935" s="64"/>
      <c r="AK935" s="64"/>
      <c r="AL935" s="64"/>
      <c r="AM935" s="64"/>
      <c r="AN935" s="64"/>
      <c r="AO935" s="64"/>
      <c r="AP935" s="64"/>
      <c r="AQ935" s="64"/>
      <c r="AR935" s="64"/>
      <c r="AS935" s="64"/>
      <c r="AT935" s="64"/>
      <c r="AU935" s="64"/>
      <c r="AV935" s="64"/>
      <c r="AW935" s="64"/>
      <c r="AX935" s="64"/>
      <c r="AY935" s="64"/>
      <c r="AZ935" s="64"/>
      <c r="BA935" s="64"/>
      <c r="BB935" s="64"/>
      <c r="BF935" s="64"/>
      <c r="BG935" s="64"/>
      <c r="BH935" s="64"/>
      <c r="BI935" s="64"/>
      <c r="BJ935" s="64"/>
      <c r="BK935" s="64"/>
      <c r="BL935" s="64"/>
      <c r="BM935" s="68" t="s">
        <v>1260</v>
      </c>
      <c r="BO935" s="64"/>
      <c r="BP935" s="64"/>
    </row>
    <row r="936" spans="1:68" hidden="1">
      <c r="A936" s="13"/>
      <c r="B936" s="1"/>
      <c r="C936" s="1"/>
      <c r="D936" s="24"/>
      <c r="E936" s="11"/>
      <c r="F936" s="11"/>
      <c r="G936" s="15"/>
      <c r="H936" s="11"/>
      <c r="I936" s="1"/>
      <c r="J936" s="1"/>
      <c r="K936" s="1"/>
      <c r="L936" s="1"/>
      <c r="M936" s="64"/>
      <c r="N936" s="64"/>
      <c r="O936" s="64"/>
      <c r="P936" s="64"/>
      <c r="Q936" s="64"/>
      <c r="R936" s="64"/>
      <c r="S936" s="64"/>
      <c r="T936" s="64"/>
      <c r="U936" s="64"/>
      <c r="V936" s="64"/>
      <c r="W936" s="64"/>
      <c r="X936" s="64"/>
      <c r="Y936" s="64"/>
      <c r="Z936" s="64"/>
      <c r="AA936" s="64"/>
      <c r="AB936" s="64"/>
      <c r="AC936" s="64"/>
      <c r="AD936" s="64"/>
      <c r="AE936" s="64"/>
      <c r="AF936" s="64"/>
      <c r="AG936" s="64"/>
      <c r="AH936" s="64"/>
      <c r="AI936" s="64"/>
      <c r="AJ936" s="64"/>
      <c r="AK936" s="64"/>
      <c r="AL936" s="64"/>
      <c r="AM936" s="64"/>
      <c r="AN936" s="64"/>
      <c r="AO936" s="64"/>
      <c r="AP936" s="64"/>
      <c r="AQ936" s="64"/>
      <c r="AR936" s="64"/>
      <c r="AS936" s="64"/>
      <c r="AT936" s="64"/>
      <c r="AU936" s="64"/>
      <c r="AV936" s="64"/>
      <c r="AW936" s="64"/>
      <c r="AX936" s="64"/>
      <c r="AY936" s="64"/>
      <c r="AZ936" s="64"/>
      <c r="BA936" s="64"/>
      <c r="BB936" s="64"/>
      <c r="BF936" s="64"/>
      <c r="BG936" s="64"/>
      <c r="BH936" s="64"/>
      <c r="BI936" s="64"/>
      <c r="BJ936" s="64"/>
      <c r="BK936" s="64"/>
      <c r="BL936" s="64"/>
      <c r="BM936" s="68" t="s">
        <v>1261</v>
      </c>
      <c r="BO936" s="64"/>
      <c r="BP936" s="64"/>
    </row>
    <row r="937" spans="1:68" hidden="1">
      <c r="A937" s="13"/>
      <c r="B937" s="1"/>
      <c r="C937" s="1"/>
      <c r="D937" s="24"/>
      <c r="E937" s="11"/>
      <c r="F937" s="11"/>
      <c r="G937" s="15"/>
      <c r="H937" s="11"/>
      <c r="I937" s="1"/>
      <c r="J937" s="1"/>
      <c r="K937" s="1"/>
      <c r="L937" s="1"/>
      <c r="M937" s="64"/>
      <c r="N937" s="64"/>
      <c r="O937" s="64"/>
      <c r="P937" s="64"/>
      <c r="Q937" s="64"/>
      <c r="R937" s="64"/>
      <c r="S937" s="64"/>
      <c r="T937" s="64"/>
      <c r="U937" s="64"/>
      <c r="V937" s="64"/>
      <c r="W937" s="64"/>
      <c r="X937" s="64"/>
      <c r="Y937" s="64"/>
      <c r="Z937" s="64"/>
      <c r="AA937" s="64"/>
      <c r="AB937" s="64"/>
      <c r="AC937" s="64"/>
      <c r="AD937" s="64"/>
      <c r="AE937" s="64"/>
      <c r="AF937" s="64"/>
      <c r="AG937" s="64"/>
      <c r="AH937" s="64"/>
      <c r="AI937" s="64"/>
      <c r="AJ937" s="64"/>
      <c r="AK937" s="64"/>
      <c r="AL937" s="64"/>
      <c r="AM937" s="64"/>
      <c r="AN937" s="64"/>
      <c r="AO937" s="64"/>
      <c r="AP937" s="64"/>
      <c r="AQ937" s="64"/>
      <c r="AR937" s="64"/>
      <c r="AS937" s="64"/>
      <c r="AT937" s="64"/>
      <c r="AU937" s="64"/>
      <c r="AV937" s="64"/>
      <c r="AW937" s="64"/>
      <c r="AX937" s="64"/>
      <c r="AY937" s="64"/>
      <c r="AZ937" s="64"/>
      <c r="BA937" s="64"/>
      <c r="BB937" s="64"/>
      <c r="BF937" s="64"/>
      <c r="BG937" s="64"/>
      <c r="BH937" s="64"/>
      <c r="BI937" s="64"/>
      <c r="BJ937" s="64"/>
      <c r="BK937" s="64"/>
      <c r="BL937" s="64"/>
      <c r="BM937" s="68" t="s">
        <v>1262</v>
      </c>
      <c r="BO937" s="64"/>
      <c r="BP937" s="64"/>
    </row>
    <row r="938" spans="1:68" hidden="1">
      <c r="A938" s="13"/>
      <c r="B938" s="1"/>
      <c r="C938" s="1"/>
      <c r="D938" s="24"/>
      <c r="E938" s="11"/>
      <c r="F938" s="11"/>
      <c r="G938" s="15"/>
      <c r="H938" s="11"/>
      <c r="I938" s="1"/>
      <c r="J938" s="1"/>
      <c r="K938" s="1"/>
      <c r="L938" s="1"/>
      <c r="M938" s="64"/>
      <c r="N938" s="64"/>
      <c r="O938" s="64"/>
      <c r="P938" s="64"/>
      <c r="Q938" s="64"/>
      <c r="R938" s="64"/>
      <c r="S938" s="64"/>
      <c r="T938" s="64"/>
      <c r="U938" s="64"/>
      <c r="V938" s="64"/>
      <c r="W938" s="64"/>
      <c r="X938" s="64"/>
      <c r="Y938" s="64"/>
      <c r="Z938" s="64"/>
      <c r="AA938" s="64"/>
      <c r="AB938" s="64"/>
      <c r="AC938" s="64"/>
      <c r="AD938" s="64"/>
      <c r="AE938" s="64"/>
      <c r="AF938" s="64"/>
      <c r="AG938" s="64"/>
      <c r="AH938" s="64"/>
      <c r="AI938" s="64"/>
      <c r="AJ938" s="64"/>
      <c r="AK938" s="64"/>
      <c r="AL938" s="64"/>
      <c r="AM938" s="64"/>
      <c r="AN938" s="64"/>
      <c r="AO938" s="64"/>
      <c r="AP938" s="64"/>
      <c r="AQ938" s="64"/>
      <c r="AR938" s="64"/>
      <c r="AS938" s="64"/>
      <c r="AT938" s="64"/>
      <c r="AU938" s="64"/>
      <c r="AV938" s="64"/>
      <c r="AW938" s="64"/>
      <c r="AX938" s="64"/>
      <c r="AY938" s="64"/>
      <c r="AZ938" s="64"/>
      <c r="BA938" s="64"/>
      <c r="BB938" s="64"/>
      <c r="BF938" s="64"/>
      <c r="BG938" s="64"/>
      <c r="BH938" s="64"/>
      <c r="BI938" s="64"/>
      <c r="BJ938" s="64"/>
      <c r="BK938" s="64"/>
      <c r="BL938" s="64"/>
      <c r="BM938" s="68" t="s">
        <v>1263</v>
      </c>
      <c r="BO938" s="64"/>
      <c r="BP938" s="64"/>
    </row>
    <row r="939" spans="1:68" hidden="1">
      <c r="A939" s="13"/>
      <c r="B939" s="1"/>
      <c r="C939" s="1"/>
      <c r="D939" s="24"/>
      <c r="E939" s="11"/>
      <c r="F939" s="11"/>
      <c r="G939" s="15"/>
      <c r="H939" s="11"/>
      <c r="I939" s="1"/>
      <c r="J939" s="1"/>
      <c r="K939" s="1"/>
      <c r="L939" s="1"/>
      <c r="M939" s="64"/>
      <c r="N939" s="64"/>
      <c r="O939" s="64"/>
      <c r="P939" s="64"/>
      <c r="Q939" s="64"/>
      <c r="R939" s="64"/>
      <c r="S939" s="64"/>
      <c r="T939" s="64"/>
      <c r="U939" s="64"/>
      <c r="V939" s="64"/>
      <c r="W939" s="64"/>
      <c r="X939" s="64"/>
      <c r="Y939" s="64"/>
      <c r="Z939" s="64"/>
      <c r="AA939" s="64"/>
      <c r="AB939" s="64"/>
      <c r="AC939" s="64"/>
      <c r="AD939" s="64"/>
      <c r="AE939" s="64"/>
      <c r="AF939" s="64"/>
      <c r="AG939" s="64"/>
      <c r="AH939" s="64"/>
      <c r="AI939" s="64"/>
      <c r="AJ939" s="64"/>
      <c r="AK939" s="64"/>
      <c r="AL939" s="64"/>
      <c r="AM939" s="64"/>
      <c r="AN939" s="64"/>
      <c r="AO939" s="64"/>
      <c r="AP939" s="64"/>
      <c r="AQ939" s="64"/>
      <c r="AR939" s="64"/>
      <c r="AS939" s="64"/>
      <c r="AT939" s="64"/>
      <c r="AU939" s="64"/>
      <c r="AV939" s="64"/>
      <c r="AW939" s="64"/>
      <c r="AX939" s="64"/>
      <c r="AY939" s="64"/>
      <c r="AZ939" s="64"/>
      <c r="BA939" s="64"/>
      <c r="BB939" s="64"/>
      <c r="BF939" s="64"/>
      <c r="BG939" s="64"/>
      <c r="BH939" s="64"/>
      <c r="BI939" s="64"/>
      <c r="BJ939" s="64"/>
      <c r="BK939" s="64"/>
      <c r="BL939" s="64"/>
      <c r="BM939" s="68" t="s">
        <v>1264</v>
      </c>
      <c r="BO939" s="64"/>
      <c r="BP939" s="64"/>
    </row>
    <row r="940" spans="1:68" hidden="1">
      <c r="A940" s="13"/>
      <c r="B940" s="1"/>
      <c r="C940" s="1"/>
      <c r="D940" s="24"/>
      <c r="E940" s="11"/>
      <c r="F940" s="11"/>
      <c r="G940" s="15"/>
      <c r="H940" s="11"/>
      <c r="I940" s="1"/>
      <c r="J940" s="1"/>
      <c r="K940" s="1"/>
      <c r="L940" s="1"/>
      <c r="M940" s="64"/>
      <c r="N940" s="64"/>
      <c r="O940" s="64"/>
      <c r="P940" s="64"/>
      <c r="Q940" s="64"/>
      <c r="R940" s="64"/>
      <c r="S940" s="64"/>
      <c r="T940" s="64"/>
      <c r="U940" s="64"/>
      <c r="V940" s="64"/>
      <c r="W940" s="64"/>
      <c r="X940" s="64"/>
      <c r="Y940" s="64"/>
      <c r="Z940" s="64"/>
      <c r="AA940" s="64"/>
      <c r="AB940" s="64"/>
      <c r="AC940" s="64"/>
      <c r="AD940" s="64"/>
      <c r="AE940" s="64"/>
      <c r="AF940" s="64"/>
      <c r="AG940" s="64"/>
      <c r="AH940" s="64"/>
      <c r="AI940" s="64"/>
      <c r="AJ940" s="64"/>
      <c r="AK940" s="64"/>
      <c r="AL940" s="64"/>
      <c r="AM940" s="64"/>
      <c r="AN940" s="64"/>
      <c r="AO940" s="64"/>
      <c r="AP940" s="64"/>
      <c r="AQ940" s="64"/>
      <c r="AR940" s="64"/>
      <c r="AS940" s="64"/>
      <c r="AT940" s="64"/>
      <c r="AU940" s="64"/>
      <c r="AV940" s="64"/>
      <c r="AW940" s="64"/>
      <c r="AX940" s="64"/>
      <c r="AY940" s="64"/>
      <c r="AZ940" s="64"/>
      <c r="BA940" s="64"/>
      <c r="BB940" s="64"/>
      <c r="BF940" s="64"/>
      <c r="BG940" s="64"/>
      <c r="BH940" s="64"/>
      <c r="BI940" s="64"/>
      <c r="BJ940" s="64"/>
      <c r="BK940" s="64"/>
      <c r="BL940" s="64"/>
      <c r="BM940" s="68" t="s">
        <v>1265</v>
      </c>
      <c r="BO940" s="64"/>
      <c r="BP940" s="64"/>
    </row>
    <row r="941" spans="1:68" hidden="1">
      <c r="A941" s="13"/>
      <c r="B941" s="1"/>
      <c r="C941" s="1"/>
      <c r="D941" s="24"/>
      <c r="E941" s="11"/>
      <c r="F941" s="11"/>
      <c r="G941" s="15"/>
      <c r="H941" s="11"/>
      <c r="I941" s="1"/>
      <c r="J941" s="1"/>
      <c r="K941" s="1"/>
      <c r="L941" s="1"/>
      <c r="M941" s="64"/>
      <c r="N941" s="64"/>
      <c r="O941" s="64"/>
      <c r="P941" s="64"/>
      <c r="Q941" s="64"/>
      <c r="R941" s="64"/>
      <c r="S941" s="64"/>
      <c r="T941" s="64"/>
      <c r="U941" s="64"/>
      <c r="V941" s="64"/>
      <c r="W941" s="64"/>
      <c r="X941" s="64"/>
      <c r="Y941" s="64"/>
      <c r="Z941" s="64"/>
      <c r="AA941" s="64"/>
      <c r="AB941" s="64"/>
      <c r="AC941" s="64"/>
      <c r="AD941" s="64"/>
      <c r="AE941" s="64"/>
      <c r="AF941" s="64"/>
      <c r="AG941" s="64"/>
      <c r="AH941" s="64"/>
      <c r="AI941" s="64"/>
      <c r="AJ941" s="64"/>
      <c r="AK941" s="64"/>
      <c r="AL941" s="64"/>
      <c r="AM941" s="64"/>
      <c r="AN941" s="64"/>
      <c r="AO941" s="64"/>
      <c r="AP941" s="64"/>
      <c r="AQ941" s="64"/>
      <c r="AR941" s="64"/>
      <c r="AS941" s="64"/>
      <c r="AT941" s="64"/>
      <c r="AU941" s="64"/>
      <c r="AV941" s="64"/>
      <c r="AW941" s="64"/>
      <c r="AX941" s="64"/>
      <c r="AY941" s="64"/>
      <c r="AZ941" s="64"/>
      <c r="BA941" s="64"/>
      <c r="BB941" s="64"/>
      <c r="BF941" s="64"/>
      <c r="BG941" s="64"/>
      <c r="BH941" s="64"/>
      <c r="BI941" s="64"/>
      <c r="BJ941" s="64"/>
      <c r="BK941" s="64"/>
      <c r="BL941" s="64"/>
      <c r="BM941" s="68" t="s">
        <v>1266</v>
      </c>
      <c r="BO941" s="64"/>
      <c r="BP941" s="64"/>
    </row>
    <row r="942" spans="1:68" hidden="1">
      <c r="A942" s="13"/>
      <c r="B942" s="1"/>
      <c r="C942" s="1"/>
      <c r="D942" s="24"/>
      <c r="E942" s="11"/>
      <c r="F942" s="11"/>
      <c r="G942" s="15"/>
      <c r="H942" s="11"/>
      <c r="I942" s="1"/>
      <c r="J942" s="1"/>
      <c r="K942" s="1"/>
      <c r="L942" s="1"/>
      <c r="M942" s="64"/>
      <c r="N942" s="64"/>
      <c r="O942" s="64"/>
      <c r="P942" s="64"/>
      <c r="Q942" s="64"/>
      <c r="R942" s="64"/>
      <c r="S942" s="64"/>
      <c r="T942" s="64"/>
      <c r="U942" s="64"/>
      <c r="V942" s="64"/>
      <c r="W942" s="64"/>
      <c r="X942" s="64"/>
      <c r="Y942" s="64"/>
      <c r="Z942" s="64"/>
      <c r="AA942" s="64"/>
      <c r="AB942" s="64"/>
      <c r="AC942" s="64"/>
      <c r="AD942" s="64"/>
      <c r="AE942" s="64"/>
      <c r="AF942" s="64"/>
      <c r="AG942" s="64"/>
      <c r="AH942" s="64"/>
      <c r="AI942" s="64"/>
      <c r="AJ942" s="64"/>
      <c r="AK942" s="64"/>
      <c r="AL942" s="64"/>
      <c r="AM942" s="64"/>
      <c r="AN942" s="64"/>
      <c r="AO942" s="64"/>
      <c r="AP942" s="64"/>
      <c r="AQ942" s="64"/>
      <c r="AR942" s="64"/>
      <c r="AS942" s="64"/>
      <c r="AT942" s="64"/>
      <c r="AU942" s="64"/>
      <c r="AV942" s="64"/>
      <c r="AW942" s="64"/>
      <c r="AX942" s="64"/>
      <c r="AY942" s="64"/>
      <c r="AZ942" s="64"/>
      <c r="BA942" s="64"/>
      <c r="BB942" s="64"/>
      <c r="BF942" s="64"/>
      <c r="BG942" s="64"/>
      <c r="BH942" s="64"/>
      <c r="BI942" s="64"/>
      <c r="BJ942" s="64"/>
      <c r="BK942" s="64"/>
      <c r="BL942" s="64"/>
      <c r="BM942" s="68" t="s">
        <v>1267</v>
      </c>
      <c r="BO942" s="64"/>
      <c r="BP942" s="64"/>
    </row>
    <row r="943" spans="1:68" hidden="1">
      <c r="A943" s="13"/>
      <c r="B943" s="1"/>
      <c r="C943" s="1"/>
      <c r="D943" s="24"/>
      <c r="E943" s="11"/>
      <c r="F943" s="11"/>
      <c r="G943" s="15"/>
      <c r="H943" s="11"/>
      <c r="I943" s="1"/>
      <c r="J943" s="1"/>
      <c r="K943" s="1"/>
      <c r="L943" s="1"/>
      <c r="M943" s="64"/>
      <c r="N943" s="64"/>
      <c r="O943" s="64"/>
      <c r="P943" s="64"/>
      <c r="Q943" s="64"/>
      <c r="R943" s="64"/>
      <c r="S943" s="64"/>
      <c r="T943" s="64"/>
      <c r="U943" s="64"/>
      <c r="V943" s="64"/>
      <c r="W943" s="64"/>
      <c r="X943" s="64"/>
      <c r="Y943" s="64"/>
      <c r="Z943" s="64"/>
      <c r="AA943" s="64"/>
      <c r="AB943" s="64"/>
      <c r="AC943" s="64"/>
      <c r="AD943" s="64"/>
      <c r="AE943" s="64"/>
      <c r="AF943" s="64"/>
      <c r="AG943" s="64"/>
      <c r="AH943" s="64"/>
      <c r="AI943" s="64"/>
      <c r="AJ943" s="64"/>
      <c r="AK943" s="64"/>
      <c r="AL943" s="64"/>
      <c r="AM943" s="64"/>
      <c r="AN943" s="64"/>
      <c r="AO943" s="64"/>
      <c r="AP943" s="64"/>
      <c r="AQ943" s="64"/>
      <c r="AR943" s="64"/>
      <c r="AS943" s="64"/>
      <c r="AT943" s="64"/>
      <c r="AU943" s="64"/>
      <c r="AV943" s="64"/>
      <c r="AW943" s="64"/>
      <c r="AX943" s="64"/>
      <c r="AY943" s="64"/>
      <c r="AZ943" s="64"/>
      <c r="BA943" s="64"/>
      <c r="BB943" s="64"/>
      <c r="BF943" s="64"/>
      <c r="BG943" s="64"/>
      <c r="BH943" s="64"/>
      <c r="BI943" s="64"/>
      <c r="BJ943" s="64"/>
      <c r="BK943" s="64"/>
      <c r="BL943" s="64"/>
      <c r="BM943" s="68" t="s">
        <v>1268</v>
      </c>
      <c r="BO943" s="64"/>
      <c r="BP943" s="64"/>
    </row>
    <row r="944" spans="1:68" hidden="1">
      <c r="A944" s="13"/>
      <c r="B944" s="1"/>
      <c r="C944" s="1"/>
      <c r="D944" s="24"/>
      <c r="E944" s="11"/>
      <c r="F944" s="11"/>
      <c r="G944" s="15"/>
      <c r="H944" s="11"/>
      <c r="I944" s="1"/>
      <c r="J944" s="1"/>
      <c r="K944" s="1"/>
      <c r="L944" s="1"/>
      <c r="M944" s="64"/>
      <c r="N944" s="64"/>
      <c r="O944" s="64"/>
      <c r="P944" s="64"/>
      <c r="Q944" s="64"/>
      <c r="R944" s="64"/>
      <c r="S944" s="64"/>
      <c r="T944" s="64"/>
      <c r="U944" s="64"/>
      <c r="V944" s="64"/>
      <c r="W944" s="64"/>
      <c r="X944" s="64"/>
      <c r="Y944" s="64"/>
      <c r="Z944" s="64"/>
      <c r="AA944" s="64"/>
      <c r="AB944" s="64"/>
      <c r="AC944" s="64"/>
      <c r="AD944" s="64"/>
      <c r="AE944" s="64"/>
      <c r="AF944" s="64"/>
      <c r="AG944" s="64"/>
      <c r="AH944" s="64"/>
      <c r="AI944" s="64"/>
      <c r="AJ944" s="64"/>
      <c r="AK944" s="64"/>
      <c r="AL944" s="64"/>
      <c r="AM944" s="64"/>
      <c r="AN944" s="64"/>
      <c r="AO944" s="64"/>
      <c r="AP944" s="64"/>
      <c r="AQ944" s="64"/>
      <c r="AR944" s="64"/>
      <c r="AS944" s="64"/>
      <c r="AT944" s="64"/>
      <c r="AU944" s="64"/>
      <c r="AV944" s="64"/>
      <c r="AW944" s="64"/>
      <c r="AX944" s="64"/>
      <c r="AY944" s="64"/>
      <c r="AZ944" s="64"/>
      <c r="BA944" s="64"/>
      <c r="BB944" s="64"/>
      <c r="BF944" s="64"/>
      <c r="BG944" s="64"/>
      <c r="BH944" s="64"/>
      <c r="BI944" s="64"/>
      <c r="BJ944" s="64"/>
      <c r="BK944" s="64"/>
      <c r="BL944" s="64"/>
      <c r="BM944" s="68" t="s">
        <v>1269</v>
      </c>
      <c r="BO944" s="64"/>
      <c r="BP944" s="64"/>
    </row>
    <row r="945" spans="1:68" hidden="1">
      <c r="A945" s="13"/>
      <c r="B945" s="1"/>
      <c r="C945" s="1"/>
      <c r="D945" s="24"/>
      <c r="E945" s="11"/>
      <c r="F945" s="11"/>
      <c r="G945" s="15"/>
      <c r="H945" s="11"/>
      <c r="I945" s="1"/>
      <c r="J945" s="1"/>
      <c r="K945" s="1"/>
      <c r="L945" s="1"/>
      <c r="M945" s="64"/>
      <c r="N945" s="64"/>
      <c r="O945" s="64"/>
      <c r="P945" s="64"/>
      <c r="Q945" s="64"/>
      <c r="R945" s="64"/>
      <c r="S945" s="64"/>
      <c r="T945" s="64"/>
      <c r="U945" s="64"/>
      <c r="V945" s="64"/>
      <c r="W945" s="64"/>
      <c r="X945" s="64"/>
      <c r="Y945" s="64"/>
      <c r="Z945" s="64"/>
      <c r="AA945" s="64"/>
      <c r="AB945" s="64"/>
      <c r="AC945" s="64"/>
      <c r="AD945" s="64"/>
      <c r="AE945" s="64"/>
      <c r="AF945" s="64"/>
      <c r="AG945" s="64"/>
      <c r="AH945" s="64"/>
      <c r="AI945" s="64"/>
      <c r="AJ945" s="64"/>
      <c r="AK945" s="64"/>
      <c r="AL945" s="64"/>
      <c r="AM945" s="64"/>
      <c r="AN945" s="64"/>
      <c r="AO945" s="64"/>
      <c r="AP945" s="64"/>
      <c r="AQ945" s="64"/>
      <c r="AR945" s="64"/>
      <c r="AS945" s="64"/>
      <c r="AT945" s="64"/>
      <c r="AU945" s="64"/>
      <c r="AV945" s="64"/>
      <c r="AW945" s="64"/>
      <c r="AX945" s="64"/>
      <c r="AY945" s="64"/>
      <c r="AZ945" s="64"/>
      <c r="BA945" s="64"/>
      <c r="BB945" s="64"/>
      <c r="BF945" s="64"/>
      <c r="BG945" s="64"/>
      <c r="BH945" s="64"/>
      <c r="BI945" s="64"/>
      <c r="BJ945" s="64"/>
      <c r="BK945" s="64"/>
      <c r="BL945" s="64"/>
      <c r="BM945" s="68" t="s">
        <v>1270</v>
      </c>
      <c r="BO945" s="64"/>
      <c r="BP945" s="64"/>
    </row>
    <row r="946" spans="1:68" hidden="1">
      <c r="A946" s="13"/>
      <c r="B946" s="1"/>
      <c r="C946" s="1"/>
      <c r="D946" s="24"/>
      <c r="E946" s="11"/>
      <c r="F946" s="11"/>
      <c r="G946" s="15"/>
      <c r="H946" s="11"/>
      <c r="I946" s="1"/>
      <c r="J946" s="1"/>
      <c r="K946" s="1"/>
      <c r="L946" s="1"/>
      <c r="M946" s="64"/>
      <c r="N946" s="64"/>
      <c r="O946" s="64"/>
      <c r="P946" s="64"/>
      <c r="Q946" s="64"/>
      <c r="R946" s="64"/>
      <c r="S946" s="64"/>
      <c r="T946" s="64"/>
      <c r="U946" s="64"/>
      <c r="V946" s="64"/>
      <c r="W946" s="64"/>
      <c r="X946" s="64"/>
      <c r="Y946" s="64"/>
      <c r="Z946" s="64"/>
      <c r="AA946" s="64"/>
      <c r="AB946" s="64"/>
      <c r="AC946" s="64"/>
      <c r="AD946" s="64"/>
      <c r="AE946" s="64"/>
      <c r="AF946" s="64"/>
      <c r="AG946" s="64"/>
      <c r="AH946" s="64"/>
      <c r="AI946" s="64"/>
      <c r="AJ946" s="64"/>
      <c r="AK946" s="64"/>
      <c r="AL946" s="64"/>
      <c r="AM946" s="64"/>
      <c r="AN946" s="64"/>
      <c r="AO946" s="64"/>
      <c r="AP946" s="64"/>
      <c r="AQ946" s="64"/>
      <c r="AR946" s="64"/>
      <c r="AS946" s="64"/>
      <c r="AT946" s="64"/>
      <c r="AU946" s="64"/>
      <c r="AV946" s="64"/>
      <c r="AW946" s="64"/>
      <c r="AX946" s="64"/>
      <c r="AY946" s="64"/>
      <c r="AZ946" s="64"/>
      <c r="BA946" s="64"/>
      <c r="BB946" s="64"/>
      <c r="BF946" s="64"/>
      <c r="BG946" s="64"/>
      <c r="BH946" s="64"/>
      <c r="BI946" s="64"/>
      <c r="BJ946" s="64"/>
      <c r="BK946" s="64"/>
      <c r="BL946" s="64"/>
      <c r="BM946" s="68" t="s">
        <v>1271</v>
      </c>
      <c r="BO946" s="64"/>
      <c r="BP946" s="64"/>
    </row>
    <row r="947" spans="1:68" hidden="1">
      <c r="A947" s="13"/>
      <c r="B947" s="1"/>
      <c r="C947" s="1"/>
      <c r="D947" s="24"/>
      <c r="E947" s="11"/>
      <c r="F947" s="11"/>
      <c r="G947" s="15"/>
      <c r="H947" s="11"/>
      <c r="I947" s="1"/>
      <c r="J947" s="1"/>
      <c r="K947" s="1"/>
      <c r="L947" s="1"/>
      <c r="M947" s="64"/>
      <c r="N947" s="64"/>
      <c r="O947" s="64"/>
      <c r="P947" s="64"/>
      <c r="Q947" s="64"/>
      <c r="R947" s="64"/>
      <c r="S947" s="64"/>
      <c r="T947" s="64"/>
      <c r="U947" s="64"/>
      <c r="V947" s="64"/>
      <c r="W947" s="64"/>
      <c r="X947" s="64"/>
      <c r="Y947" s="64"/>
      <c r="Z947" s="64"/>
      <c r="AA947" s="64"/>
      <c r="AB947" s="64"/>
      <c r="AC947" s="64"/>
      <c r="AD947" s="64"/>
      <c r="AE947" s="64"/>
      <c r="AF947" s="64"/>
      <c r="AG947" s="64"/>
      <c r="AH947" s="64"/>
      <c r="AI947" s="64"/>
      <c r="AJ947" s="64"/>
      <c r="AK947" s="64"/>
      <c r="AL947" s="64"/>
      <c r="AM947" s="64"/>
      <c r="AN947" s="64"/>
      <c r="AO947" s="64"/>
      <c r="AP947" s="64"/>
      <c r="AQ947" s="64"/>
      <c r="AR947" s="64"/>
      <c r="AS947" s="64"/>
      <c r="AT947" s="64"/>
      <c r="AU947" s="64"/>
      <c r="AV947" s="64"/>
      <c r="AW947" s="64"/>
      <c r="AX947" s="64"/>
      <c r="AY947" s="64"/>
      <c r="AZ947" s="64"/>
      <c r="BA947" s="64"/>
      <c r="BB947" s="64"/>
      <c r="BF947" s="64"/>
      <c r="BG947" s="64"/>
      <c r="BH947" s="64"/>
      <c r="BI947" s="64"/>
      <c r="BJ947" s="64"/>
      <c r="BK947" s="64"/>
      <c r="BL947" s="64"/>
      <c r="BM947" s="68" t="s">
        <v>1272</v>
      </c>
      <c r="BO947" s="64"/>
      <c r="BP947" s="64"/>
    </row>
    <row r="948" spans="1:68" hidden="1">
      <c r="A948" s="13"/>
      <c r="B948" s="1"/>
      <c r="C948" s="1"/>
      <c r="D948" s="24"/>
      <c r="E948" s="11"/>
      <c r="F948" s="11"/>
      <c r="G948" s="15"/>
      <c r="H948" s="11"/>
      <c r="I948" s="1"/>
      <c r="J948" s="1"/>
      <c r="K948" s="1"/>
      <c r="L948" s="1"/>
      <c r="M948" s="64"/>
      <c r="N948" s="64"/>
      <c r="O948" s="64"/>
      <c r="P948" s="64"/>
      <c r="Q948" s="64"/>
      <c r="R948" s="64"/>
      <c r="S948" s="64"/>
      <c r="T948" s="64"/>
      <c r="U948" s="64"/>
      <c r="V948" s="64"/>
      <c r="W948" s="64"/>
      <c r="X948" s="64"/>
      <c r="Y948" s="64"/>
      <c r="Z948" s="64"/>
      <c r="AA948" s="64"/>
      <c r="AB948" s="64"/>
      <c r="AC948" s="64"/>
      <c r="AD948" s="64"/>
      <c r="AE948" s="64"/>
      <c r="AF948" s="64"/>
      <c r="AG948" s="64"/>
      <c r="AH948" s="64"/>
      <c r="AI948" s="64"/>
      <c r="AJ948" s="64"/>
      <c r="AK948" s="64"/>
      <c r="AL948" s="64"/>
      <c r="AM948" s="64"/>
      <c r="AN948" s="64"/>
      <c r="AO948" s="64"/>
      <c r="AP948" s="64"/>
      <c r="AQ948" s="64"/>
      <c r="AR948" s="64"/>
      <c r="AS948" s="64"/>
      <c r="AT948" s="64"/>
      <c r="AU948" s="64"/>
      <c r="AV948" s="64"/>
      <c r="AW948" s="64"/>
      <c r="AX948" s="64"/>
      <c r="AY948" s="64"/>
      <c r="AZ948" s="64"/>
      <c r="BA948" s="64"/>
      <c r="BB948" s="64"/>
      <c r="BF948" s="64"/>
      <c r="BG948" s="64"/>
      <c r="BH948" s="64"/>
      <c r="BI948" s="64"/>
      <c r="BJ948" s="64"/>
      <c r="BK948" s="64"/>
      <c r="BL948" s="64"/>
      <c r="BM948" s="68" t="s">
        <v>1273</v>
      </c>
      <c r="BO948" s="64"/>
      <c r="BP948" s="64"/>
    </row>
    <row r="949" spans="1:68" hidden="1">
      <c r="A949" s="13"/>
      <c r="B949" s="1"/>
      <c r="C949" s="1"/>
      <c r="D949" s="24"/>
      <c r="E949" s="11"/>
      <c r="F949" s="11"/>
      <c r="G949" s="15"/>
      <c r="H949" s="11"/>
      <c r="I949" s="1"/>
      <c r="J949" s="1"/>
      <c r="K949" s="1"/>
      <c r="L949" s="1"/>
      <c r="M949" s="64"/>
      <c r="N949" s="64"/>
      <c r="O949" s="64"/>
      <c r="P949" s="64"/>
      <c r="Q949" s="64"/>
      <c r="R949" s="64"/>
      <c r="S949" s="64"/>
      <c r="T949" s="64"/>
      <c r="U949" s="64"/>
      <c r="V949" s="64"/>
      <c r="W949" s="64"/>
      <c r="X949" s="64"/>
      <c r="Y949" s="64"/>
      <c r="Z949" s="64"/>
      <c r="AA949" s="64"/>
      <c r="AB949" s="64"/>
      <c r="AC949" s="64"/>
      <c r="AD949" s="64"/>
      <c r="AE949" s="64"/>
      <c r="AF949" s="64"/>
      <c r="AG949" s="64"/>
      <c r="AH949" s="64"/>
      <c r="AI949" s="64"/>
      <c r="AJ949" s="64"/>
      <c r="AK949" s="64"/>
      <c r="AL949" s="64"/>
      <c r="AM949" s="64"/>
      <c r="AN949" s="64"/>
      <c r="AO949" s="64"/>
      <c r="AP949" s="64"/>
      <c r="AQ949" s="64"/>
      <c r="AR949" s="64"/>
      <c r="AS949" s="64"/>
      <c r="AT949" s="64"/>
      <c r="AU949" s="64"/>
      <c r="AV949" s="64"/>
      <c r="AW949" s="64"/>
      <c r="AX949" s="64"/>
      <c r="AY949" s="64"/>
      <c r="AZ949" s="64"/>
      <c r="BA949" s="64"/>
      <c r="BB949" s="64"/>
      <c r="BF949" s="64"/>
      <c r="BG949" s="64"/>
      <c r="BH949" s="64"/>
      <c r="BI949" s="64"/>
      <c r="BJ949" s="64"/>
      <c r="BK949" s="64"/>
      <c r="BL949" s="64"/>
      <c r="BM949" s="68" t="s">
        <v>1274</v>
      </c>
      <c r="BO949" s="64"/>
      <c r="BP949" s="64"/>
    </row>
    <row r="950" spans="1:68" hidden="1">
      <c r="A950" s="13"/>
      <c r="B950" s="1"/>
      <c r="C950" s="1"/>
      <c r="D950" s="24"/>
      <c r="E950" s="11"/>
      <c r="F950" s="11"/>
      <c r="G950" s="15"/>
      <c r="H950" s="11"/>
      <c r="I950" s="1"/>
      <c r="J950" s="1"/>
      <c r="K950" s="1"/>
      <c r="L950" s="1"/>
      <c r="M950" s="64"/>
      <c r="N950" s="64"/>
      <c r="O950" s="64"/>
      <c r="P950" s="64"/>
      <c r="Q950" s="64"/>
      <c r="R950" s="64"/>
      <c r="S950" s="64"/>
      <c r="T950" s="64"/>
      <c r="U950" s="64"/>
      <c r="V950" s="64"/>
      <c r="W950" s="64"/>
      <c r="X950" s="64"/>
      <c r="Y950" s="64"/>
      <c r="Z950" s="64"/>
      <c r="AA950" s="64"/>
      <c r="AB950" s="64"/>
      <c r="AC950" s="64"/>
      <c r="AD950" s="64"/>
      <c r="AE950" s="64"/>
      <c r="AF950" s="64"/>
      <c r="AG950" s="64"/>
      <c r="AH950" s="64"/>
      <c r="AI950" s="64"/>
      <c r="AJ950" s="64"/>
      <c r="AK950" s="64"/>
      <c r="AL950" s="64"/>
      <c r="AM950" s="64"/>
      <c r="AN950" s="64"/>
      <c r="AO950" s="64"/>
      <c r="AP950" s="64"/>
      <c r="AQ950" s="64"/>
      <c r="AR950" s="64"/>
      <c r="AS950" s="64"/>
      <c r="AT950" s="64"/>
      <c r="AU950" s="64"/>
      <c r="AV950" s="64"/>
      <c r="AW950" s="64"/>
      <c r="AX950" s="64"/>
      <c r="AY950" s="64"/>
      <c r="AZ950" s="64"/>
      <c r="BA950" s="64"/>
      <c r="BB950" s="64"/>
      <c r="BF950" s="64"/>
      <c r="BG950" s="64"/>
      <c r="BH950" s="64"/>
      <c r="BI950" s="64"/>
      <c r="BJ950" s="64"/>
      <c r="BK950" s="64"/>
      <c r="BL950" s="64"/>
      <c r="BM950" s="68" t="s">
        <v>1275</v>
      </c>
      <c r="BO950" s="64"/>
      <c r="BP950" s="64"/>
    </row>
    <row r="951" spans="1:68" hidden="1">
      <c r="A951" s="13"/>
      <c r="B951" s="1"/>
      <c r="C951" s="1"/>
      <c r="D951" s="24"/>
      <c r="E951" s="11"/>
      <c r="F951" s="11"/>
      <c r="G951" s="15"/>
      <c r="H951" s="11"/>
      <c r="I951" s="1"/>
      <c r="J951" s="1"/>
      <c r="K951" s="1"/>
      <c r="L951" s="1"/>
      <c r="M951" s="64"/>
      <c r="N951" s="64"/>
      <c r="O951" s="64"/>
      <c r="P951" s="64"/>
      <c r="Q951" s="64"/>
      <c r="R951" s="64"/>
      <c r="S951" s="64"/>
      <c r="T951" s="64"/>
      <c r="U951" s="64"/>
      <c r="V951" s="64"/>
      <c r="W951" s="64"/>
      <c r="X951" s="64"/>
      <c r="Y951" s="64"/>
      <c r="Z951" s="64"/>
      <c r="AA951" s="64"/>
      <c r="AB951" s="64"/>
      <c r="AC951" s="64"/>
      <c r="AD951" s="64"/>
      <c r="AE951" s="64"/>
      <c r="AF951" s="64"/>
      <c r="AG951" s="64"/>
      <c r="AH951" s="64"/>
      <c r="AI951" s="64"/>
      <c r="AJ951" s="64"/>
      <c r="AK951" s="64"/>
      <c r="AL951" s="64"/>
      <c r="AM951" s="64"/>
      <c r="AN951" s="64"/>
      <c r="AO951" s="64"/>
      <c r="AP951" s="64"/>
      <c r="AQ951" s="64"/>
      <c r="AR951" s="64"/>
      <c r="AS951" s="64"/>
      <c r="AT951" s="64"/>
      <c r="AU951" s="64"/>
      <c r="AV951" s="64"/>
      <c r="AW951" s="64"/>
      <c r="AX951" s="64"/>
      <c r="AY951" s="64"/>
      <c r="AZ951" s="64"/>
      <c r="BA951" s="64"/>
      <c r="BB951" s="64"/>
      <c r="BF951" s="64"/>
      <c r="BG951" s="64"/>
      <c r="BH951" s="64"/>
      <c r="BI951" s="64"/>
      <c r="BJ951" s="64"/>
      <c r="BK951" s="64"/>
      <c r="BL951" s="64"/>
      <c r="BM951" s="68" t="s">
        <v>1276</v>
      </c>
      <c r="BO951" s="64"/>
      <c r="BP951" s="64"/>
    </row>
    <row r="952" spans="1:68" hidden="1">
      <c r="A952" s="13"/>
      <c r="B952" s="1"/>
      <c r="C952" s="1"/>
      <c r="D952" s="24"/>
      <c r="E952" s="11"/>
      <c r="F952" s="11"/>
      <c r="G952" s="15"/>
      <c r="H952" s="11"/>
      <c r="I952" s="1"/>
      <c r="J952" s="1"/>
      <c r="K952" s="1"/>
      <c r="L952" s="1"/>
      <c r="M952" s="64"/>
      <c r="N952" s="64"/>
      <c r="O952" s="64"/>
      <c r="P952" s="64"/>
      <c r="Q952" s="64"/>
      <c r="R952" s="64"/>
      <c r="S952" s="64"/>
      <c r="T952" s="64"/>
      <c r="U952" s="64"/>
      <c r="V952" s="64"/>
      <c r="W952" s="64"/>
      <c r="X952" s="64"/>
      <c r="Y952" s="64"/>
      <c r="Z952" s="64"/>
      <c r="AA952" s="64"/>
      <c r="AB952" s="64"/>
      <c r="AC952" s="64"/>
      <c r="AD952" s="64"/>
      <c r="AE952" s="64"/>
      <c r="AF952" s="64"/>
      <c r="AG952" s="64"/>
      <c r="AH952" s="64"/>
      <c r="AI952" s="64"/>
      <c r="AJ952" s="64"/>
      <c r="AK952" s="64"/>
      <c r="AL952" s="64"/>
      <c r="AM952" s="64"/>
      <c r="AN952" s="64"/>
      <c r="AO952" s="64"/>
      <c r="AP952" s="64"/>
      <c r="AQ952" s="64"/>
      <c r="AR952" s="64"/>
      <c r="AS952" s="64"/>
      <c r="AT952" s="64"/>
      <c r="AU952" s="64"/>
      <c r="AV952" s="64"/>
      <c r="AW952" s="64"/>
      <c r="AX952" s="64"/>
      <c r="AY952" s="64"/>
      <c r="AZ952" s="64"/>
      <c r="BA952" s="64"/>
      <c r="BB952" s="64"/>
      <c r="BF952" s="64"/>
      <c r="BG952" s="64"/>
      <c r="BH952" s="64"/>
      <c r="BI952" s="64"/>
      <c r="BJ952" s="64"/>
      <c r="BK952" s="64"/>
      <c r="BL952" s="64"/>
      <c r="BM952" s="68" t="s">
        <v>1277</v>
      </c>
      <c r="BO952" s="64"/>
      <c r="BP952" s="64"/>
    </row>
    <row r="953" spans="1:68" hidden="1">
      <c r="A953" s="13"/>
      <c r="B953" s="1"/>
      <c r="C953" s="1"/>
      <c r="D953" s="24"/>
      <c r="E953" s="11"/>
      <c r="F953" s="11"/>
      <c r="G953" s="15"/>
      <c r="H953" s="11"/>
      <c r="I953" s="1"/>
      <c r="J953" s="1"/>
      <c r="K953" s="1"/>
      <c r="L953" s="1"/>
      <c r="M953" s="64"/>
      <c r="N953" s="64"/>
      <c r="O953" s="64"/>
      <c r="P953" s="64"/>
      <c r="Q953" s="64"/>
      <c r="R953" s="64"/>
      <c r="S953" s="64"/>
      <c r="T953" s="64"/>
      <c r="U953" s="64"/>
      <c r="V953" s="64"/>
      <c r="W953" s="64"/>
      <c r="X953" s="64"/>
      <c r="Y953" s="64"/>
      <c r="Z953" s="64"/>
      <c r="AA953" s="64"/>
      <c r="AB953" s="64"/>
      <c r="AC953" s="64"/>
      <c r="AD953" s="64"/>
      <c r="AE953" s="64"/>
      <c r="AF953" s="64"/>
      <c r="AG953" s="64"/>
      <c r="AH953" s="64"/>
      <c r="AI953" s="64"/>
      <c r="AJ953" s="64"/>
      <c r="AK953" s="64"/>
      <c r="AL953" s="64"/>
      <c r="AM953" s="64"/>
      <c r="AN953" s="64"/>
      <c r="AO953" s="64"/>
      <c r="AP953" s="64"/>
      <c r="AQ953" s="64"/>
      <c r="AR953" s="64"/>
      <c r="AS953" s="64"/>
      <c r="AT953" s="64"/>
      <c r="AU953" s="64"/>
      <c r="AV953" s="64"/>
      <c r="AW953" s="64"/>
      <c r="AX953" s="64"/>
      <c r="AY953" s="64"/>
      <c r="AZ953" s="64"/>
      <c r="BA953" s="64"/>
      <c r="BB953" s="64"/>
      <c r="BF953" s="64"/>
      <c r="BG953" s="64"/>
      <c r="BH953" s="64"/>
      <c r="BI953" s="64"/>
      <c r="BJ953" s="64"/>
      <c r="BK953" s="64"/>
      <c r="BL953" s="64"/>
      <c r="BM953" s="68" t="s">
        <v>1278</v>
      </c>
      <c r="BO953" s="64"/>
      <c r="BP953" s="64"/>
    </row>
    <row r="954" spans="1:68" hidden="1">
      <c r="A954" s="13"/>
      <c r="B954" s="1"/>
      <c r="C954" s="1"/>
      <c r="D954" s="24"/>
      <c r="E954" s="11"/>
      <c r="F954" s="11"/>
      <c r="G954" s="15"/>
      <c r="H954" s="11"/>
      <c r="I954" s="1"/>
      <c r="J954" s="1"/>
      <c r="K954" s="1"/>
      <c r="L954" s="1"/>
      <c r="M954" s="64"/>
      <c r="N954" s="64"/>
      <c r="O954" s="64"/>
      <c r="P954" s="64"/>
      <c r="Q954" s="64"/>
      <c r="R954" s="64"/>
      <c r="S954" s="64"/>
      <c r="T954" s="64"/>
      <c r="U954" s="64"/>
      <c r="V954" s="64"/>
      <c r="W954" s="64"/>
      <c r="X954" s="64"/>
      <c r="Y954" s="64"/>
      <c r="Z954" s="64"/>
      <c r="AA954" s="64"/>
      <c r="AB954" s="64"/>
      <c r="AC954" s="64"/>
      <c r="AD954" s="64"/>
      <c r="AE954" s="64"/>
      <c r="AF954" s="64"/>
      <c r="AG954" s="64"/>
      <c r="AH954" s="64"/>
      <c r="AI954" s="64"/>
      <c r="AJ954" s="64"/>
      <c r="AK954" s="64"/>
      <c r="AL954" s="64"/>
      <c r="AM954" s="64"/>
      <c r="AN954" s="64"/>
      <c r="AO954" s="64"/>
      <c r="AP954" s="64"/>
      <c r="AQ954" s="64"/>
      <c r="AR954" s="64"/>
      <c r="AS954" s="64"/>
      <c r="AT954" s="64"/>
      <c r="AU954" s="64"/>
      <c r="AV954" s="64"/>
      <c r="AW954" s="64"/>
      <c r="AX954" s="64"/>
      <c r="AY954" s="64"/>
      <c r="AZ954" s="64"/>
      <c r="BA954" s="64"/>
      <c r="BB954" s="64"/>
      <c r="BF954" s="64"/>
      <c r="BG954" s="64"/>
      <c r="BH954" s="64"/>
      <c r="BI954" s="64"/>
      <c r="BJ954" s="64"/>
      <c r="BK954" s="64"/>
      <c r="BL954" s="64"/>
      <c r="BM954" s="68" t="s">
        <v>1279</v>
      </c>
      <c r="BO954" s="64"/>
      <c r="BP954" s="64"/>
    </row>
    <row r="955" spans="1:68" hidden="1">
      <c r="A955" s="13"/>
      <c r="B955" s="1"/>
      <c r="C955" s="1"/>
      <c r="D955" s="24"/>
      <c r="E955" s="11"/>
      <c r="F955" s="11"/>
      <c r="G955" s="15"/>
      <c r="H955" s="11"/>
      <c r="I955" s="1"/>
      <c r="J955" s="1"/>
      <c r="K955" s="1"/>
      <c r="L955" s="1"/>
      <c r="M955" s="64"/>
      <c r="N955" s="64"/>
      <c r="O955" s="64"/>
      <c r="P955" s="64"/>
      <c r="Q955" s="64"/>
      <c r="R955" s="64"/>
      <c r="S955" s="64"/>
      <c r="T955" s="64"/>
      <c r="U955" s="64"/>
      <c r="V955" s="64"/>
      <c r="W955" s="64"/>
      <c r="X955" s="64"/>
      <c r="Y955" s="64"/>
      <c r="Z955" s="64"/>
      <c r="AA955" s="64"/>
      <c r="AB955" s="64"/>
      <c r="AC955" s="64"/>
      <c r="AD955" s="64"/>
      <c r="AE955" s="64"/>
      <c r="AF955" s="64"/>
      <c r="AG955" s="64"/>
      <c r="AH955" s="64"/>
      <c r="AI955" s="64"/>
      <c r="AJ955" s="64"/>
      <c r="AK955" s="64"/>
      <c r="AL955" s="64"/>
      <c r="AM955" s="64"/>
      <c r="AN955" s="64"/>
      <c r="AO955" s="64"/>
      <c r="AP955" s="64"/>
      <c r="AQ955" s="64"/>
      <c r="AR955" s="64"/>
      <c r="AS955" s="64"/>
      <c r="AT955" s="64"/>
      <c r="AU955" s="64"/>
      <c r="AV955" s="64"/>
      <c r="AW955" s="64"/>
      <c r="AX955" s="64"/>
      <c r="AY955" s="64"/>
      <c r="AZ955" s="64"/>
      <c r="BA955" s="64"/>
      <c r="BB955" s="64"/>
      <c r="BF955" s="64"/>
      <c r="BG955" s="64"/>
      <c r="BH955" s="64"/>
      <c r="BI955" s="64"/>
      <c r="BJ955" s="64"/>
      <c r="BK955" s="64"/>
      <c r="BL955" s="64"/>
      <c r="BM955" s="68" t="s">
        <v>1280</v>
      </c>
      <c r="BO955" s="64"/>
      <c r="BP955" s="64"/>
    </row>
    <row r="956" spans="1:68" hidden="1">
      <c r="A956" s="13"/>
      <c r="B956" s="1"/>
      <c r="C956" s="1"/>
      <c r="D956" s="24"/>
      <c r="E956" s="11"/>
      <c r="F956" s="11"/>
      <c r="G956" s="15"/>
      <c r="H956" s="11"/>
      <c r="I956" s="1"/>
      <c r="J956" s="1"/>
      <c r="K956" s="1"/>
      <c r="L956" s="1"/>
      <c r="M956" s="64"/>
      <c r="N956" s="64"/>
      <c r="O956" s="64"/>
      <c r="P956" s="64"/>
      <c r="Q956" s="64"/>
      <c r="R956" s="64"/>
      <c r="S956" s="64"/>
      <c r="T956" s="64"/>
      <c r="U956" s="64"/>
      <c r="V956" s="64"/>
      <c r="W956" s="64"/>
      <c r="X956" s="64"/>
      <c r="Y956" s="64"/>
      <c r="Z956" s="64"/>
      <c r="AA956" s="64"/>
      <c r="AB956" s="64"/>
      <c r="AC956" s="64"/>
      <c r="AD956" s="64"/>
      <c r="AE956" s="64"/>
      <c r="AF956" s="64"/>
      <c r="AG956" s="64"/>
      <c r="AH956" s="64"/>
      <c r="AI956" s="64"/>
      <c r="AJ956" s="64"/>
      <c r="AK956" s="64"/>
      <c r="AL956" s="64"/>
      <c r="AM956" s="64"/>
      <c r="AN956" s="64"/>
      <c r="AO956" s="64"/>
      <c r="AP956" s="64"/>
      <c r="AQ956" s="64"/>
      <c r="AR956" s="64"/>
      <c r="AS956" s="64"/>
      <c r="AT956" s="64"/>
      <c r="AU956" s="64"/>
      <c r="AV956" s="64"/>
      <c r="AW956" s="64"/>
      <c r="AX956" s="64"/>
      <c r="AY956" s="64"/>
      <c r="AZ956" s="64"/>
      <c r="BA956" s="64"/>
      <c r="BB956" s="64"/>
      <c r="BF956" s="64"/>
      <c r="BG956" s="64"/>
      <c r="BH956" s="64"/>
      <c r="BI956" s="64"/>
      <c r="BJ956" s="64"/>
      <c r="BK956" s="64"/>
      <c r="BL956" s="64"/>
      <c r="BM956" s="68" t="s">
        <v>1281</v>
      </c>
      <c r="BO956" s="64"/>
      <c r="BP956" s="64"/>
    </row>
    <row r="957" spans="1:68" hidden="1">
      <c r="A957" s="13"/>
      <c r="B957" s="1"/>
      <c r="C957" s="1"/>
      <c r="D957" s="24"/>
      <c r="E957" s="11"/>
      <c r="F957" s="11"/>
      <c r="G957" s="15"/>
      <c r="H957" s="11"/>
      <c r="I957" s="1"/>
      <c r="J957" s="1"/>
      <c r="K957" s="1"/>
      <c r="L957" s="1"/>
      <c r="M957" s="64"/>
      <c r="N957" s="64"/>
      <c r="O957" s="64"/>
      <c r="P957" s="64"/>
      <c r="Q957" s="64"/>
      <c r="R957" s="64"/>
      <c r="S957" s="64"/>
      <c r="T957" s="64"/>
      <c r="U957" s="64"/>
      <c r="V957" s="64"/>
      <c r="W957" s="64"/>
      <c r="X957" s="64"/>
      <c r="Y957" s="64"/>
      <c r="Z957" s="64"/>
      <c r="AA957" s="64"/>
      <c r="AB957" s="64"/>
      <c r="AC957" s="64"/>
      <c r="AD957" s="64"/>
      <c r="AE957" s="64"/>
      <c r="AF957" s="64"/>
      <c r="AG957" s="64"/>
      <c r="AH957" s="64"/>
      <c r="AI957" s="64"/>
      <c r="AJ957" s="64"/>
      <c r="AK957" s="64"/>
      <c r="AL957" s="64"/>
      <c r="AM957" s="64"/>
      <c r="AN957" s="64"/>
      <c r="AO957" s="64"/>
      <c r="AP957" s="64"/>
      <c r="AQ957" s="64"/>
      <c r="AR957" s="64"/>
      <c r="AS957" s="64"/>
      <c r="AT957" s="64"/>
      <c r="AU957" s="64"/>
      <c r="AV957" s="64"/>
      <c r="AW957" s="64"/>
      <c r="AX957" s="64"/>
      <c r="AY957" s="64"/>
      <c r="AZ957" s="64"/>
      <c r="BA957" s="64"/>
      <c r="BB957" s="64"/>
      <c r="BF957" s="64"/>
      <c r="BG957" s="64"/>
      <c r="BH957" s="64"/>
      <c r="BI957" s="64"/>
      <c r="BJ957" s="64"/>
      <c r="BK957" s="64"/>
      <c r="BL957" s="64"/>
      <c r="BM957" s="68" t="s">
        <v>1282</v>
      </c>
      <c r="BO957" s="64"/>
      <c r="BP957" s="64"/>
    </row>
    <row r="958" spans="1:68" hidden="1">
      <c r="A958" s="13"/>
      <c r="B958" s="1"/>
      <c r="C958" s="1"/>
      <c r="D958" s="24"/>
      <c r="E958" s="11"/>
      <c r="F958" s="11"/>
      <c r="G958" s="15"/>
      <c r="H958" s="11"/>
      <c r="I958" s="1"/>
      <c r="J958" s="1"/>
      <c r="K958" s="1"/>
      <c r="L958" s="1"/>
      <c r="M958" s="64"/>
      <c r="N958" s="64"/>
      <c r="O958" s="64"/>
      <c r="P958" s="64"/>
      <c r="Q958" s="64"/>
      <c r="R958" s="64"/>
      <c r="S958" s="64"/>
      <c r="T958" s="64"/>
      <c r="U958" s="64"/>
      <c r="V958" s="64"/>
      <c r="W958" s="64"/>
      <c r="X958" s="64"/>
      <c r="Y958" s="64"/>
      <c r="Z958" s="64"/>
      <c r="AA958" s="64"/>
      <c r="AB958" s="64"/>
      <c r="AC958" s="64"/>
      <c r="AD958" s="64"/>
      <c r="AE958" s="64"/>
      <c r="AF958" s="64"/>
      <c r="AG958" s="64"/>
      <c r="AH958" s="64"/>
      <c r="AI958" s="64"/>
      <c r="AJ958" s="64"/>
      <c r="AK958" s="64"/>
      <c r="AL958" s="64"/>
      <c r="AM958" s="64"/>
      <c r="AN958" s="64"/>
      <c r="AO958" s="64"/>
      <c r="AP958" s="64"/>
      <c r="AQ958" s="64"/>
      <c r="AR958" s="64"/>
      <c r="AS958" s="64"/>
      <c r="AT958" s="64"/>
      <c r="AU958" s="64"/>
      <c r="AV958" s="64"/>
      <c r="AW958" s="64"/>
      <c r="AX958" s="64"/>
      <c r="AY958" s="64"/>
      <c r="AZ958" s="64"/>
      <c r="BA958" s="64"/>
      <c r="BB958" s="64"/>
      <c r="BF958" s="64"/>
      <c r="BG958" s="64"/>
      <c r="BH958" s="64"/>
      <c r="BI958" s="64"/>
      <c r="BJ958" s="64"/>
      <c r="BK958" s="64"/>
      <c r="BL958" s="64"/>
      <c r="BM958" s="68" t="s">
        <v>1283</v>
      </c>
      <c r="BO958" s="64"/>
      <c r="BP958" s="64"/>
    </row>
    <row r="959" spans="1:68" hidden="1">
      <c r="A959" s="13"/>
      <c r="B959" s="1"/>
      <c r="C959" s="1"/>
      <c r="D959" s="24"/>
      <c r="E959" s="11"/>
      <c r="F959" s="11"/>
      <c r="G959" s="15"/>
      <c r="H959" s="11"/>
      <c r="I959" s="1"/>
      <c r="J959" s="1"/>
      <c r="K959" s="1"/>
      <c r="L959" s="1"/>
      <c r="M959" s="64"/>
      <c r="N959" s="64"/>
      <c r="O959" s="64"/>
      <c r="P959" s="64"/>
      <c r="Q959" s="64"/>
      <c r="R959" s="64"/>
      <c r="S959" s="64"/>
      <c r="T959" s="64"/>
      <c r="U959" s="64"/>
      <c r="V959" s="64"/>
      <c r="W959" s="64"/>
      <c r="X959" s="64"/>
      <c r="Y959" s="64"/>
      <c r="Z959" s="64"/>
      <c r="AA959" s="64"/>
      <c r="AB959" s="64"/>
      <c r="AC959" s="64"/>
      <c r="AD959" s="64"/>
      <c r="AE959" s="64"/>
      <c r="AF959" s="64"/>
      <c r="AG959" s="64"/>
      <c r="AH959" s="64"/>
      <c r="AI959" s="64"/>
      <c r="AJ959" s="64"/>
      <c r="AK959" s="64"/>
      <c r="AL959" s="64"/>
      <c r="AM959" s="64"/>
      <c r="AN959" s="64"/>
      <c r="AO959" s="64"/>
      <c r="AP959" s="64"/>
      <c r="AQ959" s="64"/>
      <c r="AR959" s="64"/>
      <c r="AS959" s="64"/>
      <c r="AT959" s="64"/>
      <c r="AU959" s="64"/>
      <c r="AV959" s="64"/>
      <c r="AW959" s="64"/>
      <c r="AX959" s="64"/>
      <c r="AY959" s="64"/>
      <c r="AZ959" s="64"/>
      <c r="BA959" s="64"/>
      <c r="BB959" s="64"/>
      <c r="BF959" s="64"/>
      <c r="BG959" s="64"/>
      <c r="BH959" s="64"/>
      <c r="BI959" s="64"/>
      <c r="BJ959" s="64"/>
      <c r="BK959" s="64"/>
      <c r="BL959" s="64"/>
      <c r="BM959" s="68" t="s">
        <v>1284</v>
      </c>
      <c r="BO959" s="64"/>
      <c r="BP959" s="64"/>
    </row>
    <row r="960" spans="1:68" hidden="1">
      <c r="A960" s="13"/>
      <c r="B960" s="1"/>
      <c r="C960" s="1"/>
      <c r="D960" s="24"/>
      <c r="E960" s="11"/>
      <c r="F960" s="11"/>
      <c r="G960" s="15"/>
      <c r="H960" s="11"/>
      <c r="I960" s="1"/>
      <c r="J960" s="1"/>
      <c r="K960" s="1"/>
      <c r="L960" s="1"/>
      <c r="M960" s="64"/>
      <c r="N960" s="64"/>
      <c r="O960" s="64"/>
      <c r="P960" s="64"/>
      <c r="Q960" s="64"/>
      <c r="R960" s="64"/>
      <c r="S960" s="64"/>
      <c r="T960" s="64"/>
      <c r="U960" s="64"/>
      <c r="V960" s="64"/>
      <c r="W960" s="64"/>
      <c r="X960" s="64"/>
      <c r="Y960" s="64"/>
      <c r="Z960" s="64"/>
      <c r="AA960" s="64"/>
      <c r="AB960" s="64"/>
      <c r="AC960" s="64"/>
      <c r="AD960" s="64"/>
      <c r="AE960" s="64"/>
      <c r="AF960" s="64"/>
      <c r="AG960" s="64"/>
      <c r="AH960" s="64"/>
      <c r="AI960" s="64"/>
      <c r="AJ960" s="64"/>
      <c r="AK960" s="64"/>
      <c r="AL960" s="64"/>
      <c r="AM960" s="64"/>
      <c r="AN960" s="64"/>
      <c r="AO960" s="64"/>
      <c r="AP960" s="64"/>
      <c r="AQ960" s="64"/>
      <c r="AR960" s="64"/>
      <c r="AS960" s="64"/>
      <c r="AT960" s="64"/>
      <c r="AU960" s="64"/>
      <c r="AV960" s="64"/>
      <c r="AW960" s="64"/>
      <c r="AX960" s="64"/>
      <c r="AY960" s="64"/>
      <c r="AZ960" s="64"/>
      <c r="BA960" s="64"/>
      <c r="BB960" s="64"/>
      <c r="BF960" s="64"/>
      <c r="BG960" s="64"/>
      <c r="BH960" s="64"/>
      <c r="BI960" s="64"/>
      <c r="BJ960" s="64"/>
      <c r="BK960" s="64"/>
      <c r="BL960" s="64"/>
      <c r="BM960" s="68" t="s">
        <v>1285</v>
      </c>
      <c r="BO960" s="64"/>
      <c r="BP960" s="64"/>
    </row>
    <row r="961" spans="1:68" hidden="1">
      <c r="A961" s="13"/>
      <c r="B961" s="1"/>
      <c r="C961" s="1"/>
      <c r="D961" s="24"/>
      <c r="E961" s="11"/>
      <c r="F961" s="11"/>
      <c r="G961" s="15"/>
      <c r="H961" s="11"/>
      <c r="I961" s="1"/>
      <c r="J961" s="1"/>
      <c r="K961" s="1"/>
      <c r="L961" s="1"/>
      <c r="M961" s="64"/>
      <c r="N961" s="64"/>
      <c r="O961" s="64"/>
      <c r="P961" s="64"/>
      <c r="Q961" s="64"/>
      <c r="R961" s="64"/>
      <c r="S961" s="64"/>
      <c r="T961" s="64"/>
      <c r="U961" s="64"/>
      <c r="V961" s="64"/>
      <c r="W961" s="64"/>
      <c r="X961" s="64"/>
      <c r="Y961" s="64"/>
      <c r="Z961" s="64"/>
      <c r="AA961" s="64"/>
      <c r="AB961" s="64"/>
      <c r="AC961" s="64"/>
      <c r="AD961" s="64"/>
      <c r="AE961" s="64"/>
      <c r="AF961" s="64"/>
      <c r="AG961" s="64"/>
      <c r="AH961" s="64"/>
      <c r="AI961" s="64"/>
      <c r="AJ961" s="64"/>
      <c r="AK961" s="64"/>
      <c r="AL961" s="64"/>
      <c r="AM961" s="64"/>
      <c r="AN961" s="64"/>
      <c r="AO961" s="64"/>
      <c r="AP961" s="64"/>
      <c r="AQ961" s="64"/>
      <c r="AR961" s="64"/>
      <c r="AS961" s="64"/>
      <c r="AT961" s="64"/>
      <c r="AU961" s="64"/>
      <c r="AV961" s="64"/>
      <c r="AW961" s="64"/>
      <c r="AX961" s="64"/>
      <c r="AY961" s="64"/>
      <c r="AZ961" s="64"/>
      <c r="BA961" s="64"/>
      <c r="BB961" s="64"/>
      <c r="BF961" s="64"/>
      <c r="BG961" s="64"/>
      <c r="BH961" s="64"/>
      <c r="BI961" s="64"/>
      <c r="BJ961" s="64"/>
      <c r="BK961" s="64"/>
      <c r="BL961" s="64"/>
      <c r="BM961" s="68" t="s">
        <v>1286</v>
      </c>
      <c r="BO961" s="64"/>
      <c r="BP961" s="64"/>
    </row>
    <row r="962" spans="1:68" hidden="1">
      <c r="A962" s="13"/>
      <c r="B962" s="1"/>
      <c r="C962" s="1"/>
      <c r="D962" s="24"/>
      <c r="E962" s="11"/>
      <c r="F962" s="11"/>
      <c r="G962" s="15"/>
      <c r="H962" s="11"/>
      <c r="I962" s="1"/>
      <c r="J962" s="1"/>
      <c r="K962" s="1"/>
      <c r="L962" s="1"/>
      <c r="M962" s="64"/>
      <c r="N962" s="64"/>
      <c r="O962" s="64"/>
      <c r="P962" s="64"/>
      <c r="Q962" s="64"/>
      <c r="R962" s="64"/>
      <c r="S962" s="64"/>
      <c r="T962" s="64"/>
      <c r="U962" s="64"/>
      <c r="V962" s="64"/>
      <c r="W962" s="64"/>
      <c r="X962" s="64"/>
      <c r="Y962" s="64"/>
      <c r="Z962" s="64"/>
      <c r="AA962" s="64"/>
      <c r="AB962" s="64"/>
      <c r="AC962" s="64"/>
      <c r="AD962" s="64"/>
      <c r="AE962" s="64"/>
      <c r="AF962" s="64"/>
      <c r="AG962" s="64"/>
      <c r="AH962" s="64"/>
      <c r="AI962" s="64"/>
      <c r="AJ962" s="64"/>
      <c r="AK962" s="64"/>
      <c r="AL962" s="64"/>
      <c r="AM962" s="64"/>
      <c r="AN962" s="64"/>
      <c r="AO962" s="64"/>
      <c r="AP962" s="64"/>
      <c r="AQ962" s="64"/>
      <c r="AR962" s="64"/>
      <c r="AS962" s="64"/>
      <c r="AT962" s="64"/>
      <c r="AU962" s="64"/>
      <c r="AV962" s="64"/>
      <c r="AW962" s="64"/>
      <c r="AX962" s="64"/>
      <c r="AY962" s="64"/>
      <c r="AZ962" s="64"/>
      <c r="BA962" s="64"/>
      <c r="BB962" s="64"/>
      <c r="BF962" s="64"/>
      <c r="BG962" s="64"/>
      <c r="BH962" s="64"/>
      <c r="BI962" s="64"/>
      <c r="BJ962" s="64"/>
      <c r="BK962" s="64"/>
      <c r="BL962" s="64"/>
      <c r="BM962" s="68" t="s">
        <v>1287</v>
      </c>
      <c r="BO962" s="64"/>
      <c r="BP962" s="64"/>
    </row>
    <row r="963" spans="1:68" hidden="1">
      <c r="A963" s="13"/>
      <c r="B963" s="1"/>
      <c r="C963" s="1"/>
      <c r="D963" s="24"/>
      <c r="E963" s="11"/>
      <c r="F963" s="11"/>
      <c r="G963" s="15"/>
      <c r="H963" s="11"/>
      <c r="I963" s="1"/>
      <c r="J963" s="1"/>
      <c r="K963" s="1"/>
      <c r="L963" s="1"/>
      <c r="M963" s="64"/>
      <c r="N963" s="64"/>
      <c r="O963" s="64"/>
      <c r="P963" s="64"/>
      <c r="Q963" s="64"/>
      <c r="R963" s="64"/>
      <c r="S963" s="64"/>
      <c r="T963" s="64"/>
      <c r="U963" s="64"/>
      <c r="V963" s="64"/>
      <c r="W963" s="64"/>
      <c r="X963" s="64"/>
      <c r="Y963" s="64"/>
      <c r="Z963" s="64"/>
      <c r="AA963" s="64"/>
      <c r="AB963" s="64"/>
      <c r="AC963" s="64"/>
      <c r="AD963" s="64"/>
      <c r="AE963" s="64"/>
      <c r="AF963" s="64"/>
      <c r="AG963" s="64"/>
      <c r="AH963" s="64"/>
      <c r="AI963" s="64"/>
      <c r="AJ963" s="64"/>
      <c r="AK963" s="64"/>
      <c r="AL963" s="64"/>
      <c r="AM963" s="64"/>
      <c r="AN963" s="64"/>
      <c r="AO963" s="64"/>
      <c r="AP963" s="64"/>
      <c r="AQ963" s="64"/>
      <c r="AR963" s="64"/>
      <c r="AS963" s="64"/>
      <c r="AT963" s="64"/>
      <c r="AU963" s="64"/>
      <c r="AV963" s="64"/>
      <c r="AW963" s="64"/>
      <c r="AX963" s="64"/>
      <c r="AY963" s="64"/>
      <c r="AZ963" s="64"/>
      <c r="BA963" s="64"/>
      <c r="BB963" s="64"/>
      <c r="BF963" s="64"/>
      <c r="BG963" s="64"/>
      <c r="BH963" s="64"/>
      <c r="BI963" s="64"/>
      <c r="BJ963" s="64"/>
      <c r="BK963" s="64"/>
      <c r="BL963" s="64"/>
      <c r="BM963" s="68" t="s">
        <v>1288</v>
      </c>
      <c r="BO963" s="64"/>
      <c r="BP963" s="64"/>
    </row>
    <row r="964" spans="1:68" hidden="1">
      <c r="A964" s="13"/>
      <c r="B964" s="1"/>
      <c r="C964" s="1"/>
      <c r="D964" s="24"/>
      <c r="E964" s="11"/>
      <c r="F964" s="11"/>
      <c r="G964" s="15"/>
      <c r="H964" s="11"/>
      <c r="I964" s="1"/>
      <c r="J964" s="1"/>
      <c r="K964" s="1"/>
      <c r="L964" s="1"/>
      <c r="M964" s="64"/>
      <c r="N964" s="64"/>
      <c r="O964" s="64"/>
      <c r="P964" s="64"/>
      <c r="Q964" s="64"/>
      <c r="R964" s="64"/>
      <c r="S964" s="64"/>
      <c r="T964" s="64"/>
      <c r="U964" s="64"/>
      <c r="V964" s="64"/>
      <c r="W964" s="64"/>
      <c r="X964" s="64"/>
      <c r="Y964" s="64"/>
      <c r="Z964" s="64"/>
      <c r="AA964" s="64"/>
      <c r="AB964" s="64"/>
      <c r="AC964" s="64"/>
      <c r="AD964" s="64"/>
      <c r="AE964" s="64"/>
      <c r="AF964" s="64"/>
      <c r="AG964" s="64"/>
      <c r="AH964" s="64"/>
      <c r="AI964" s="64"/>
      <c r="AJ964" s="64"/>
      <c r="AK964" s="64"/>
      <c r="AL964" s="64"/>
      <c r="AM964" s="64"/>
      <c r="AN964" s="64"/>
      <c r="AO964" s="64"/>
      <c r="AP964" s="64"/>
      <c r="AQ964" s="64"/>
      <c r="AR964" s="64"/>
      <c r="AS964" s="64"/>
      <c r="AT964" s="64"/>
      <c r="AU964" s="64"/>
      <c r="AV964" s="64"/>
      <c r="AW964" s="64"/>
      <c r="AX964" s="64"/>
      <c r="AY964" s="64"/>
      <c r="AZ964" s="64"/>
      <c r="BA964" s="64"/>
      <c r="BB964" s="64"/>
      <c r="BF964" s="64"/>
      <c r="BG964" s="64"/>
      <c r="BH964" s="64"/>
      <c r="BI964" s="64"/>
      <c r="BJ964" s="64"/>
      <c r="BK964" s="64"/>
      <c r="BL964" s="64"/>
      <c r="BM964" s="68" t="s">
        <v>1289</v>
      </c>
      <c r="BO964" s="64"/>
      <c r="BP964" s="64"/>
    </row>
    <row r="965" spans="1:68" hidden="1">
      <c r="A965" s="13"/>
      <c r="B965" s="1"/>
      <c r="C965" s="1"/>
      <c r="D965" s="24"/>
      <c r="E965" s="11"/>
      <c r="F965" s="11"/>
      <c r="G965" s="15"/>
      <c r="H965" s="11"/>
      <c r="I965" s="1"/>
      <c r="J965" s="1"/>
      <c r="K965" s="1"/>
      <c r="L965" s="1"/>
      <c r="M965" s="64"/>
      <c r="N965" s="64"/>
      <c r="O965" s="64"/>
      <c r="P965" s="64"/>
      <c r="Q965" s="64"/>
      <c r="R965" s="64"/>
      <c r="S965" s="64"/>
      <c r="T965" s="64"/>
      <c r="U965" s="64"/>
      <c r="V965" s="64"/>
      <c r="W965" s="64"/>
      <c r="X965" s="64"/>
      <c r="Y965" s="64"/>
      <c r="Z965" s="64"/>
      <c r="AA965" s="64"/>
      <c r="AB965" s="64"/>
      <c r="AC965" s="64"/>
      <c r="AD965" s="64"/>
      <c r="AE965" s="64"/>
      <c r="AF965" s="64"/>
      <c r="AG965" s="64"/>
      <c r="AH965" s="64"/>
      <c r="AI965" s="64"/>
      <c r="AJ965" s="64"/>
      <c r="AK965" s="64"/>
      <c r="AL965" s="64"/>
      <c r="AM965" s="64"/>
      <c r="AN965" s="64"/>
      <c r="AO965" s="64"/>
      <c r="AP965" s="64"/>
      <c r="AQ965" s="64"/>
      <c r="AR965" s="64"/>
      <c r="AS965" s="64"/>
      <c r="AT965" s="64"/>
      <c r="AU965" s="64"/>
      <c r="AV965" s="64"/>
      <c r="AW965" s="64"/>
      <c r="AX965" s="64"/>
      <c r="AY965" s="64"/>
      <c r="AZ965" s="64"/>
      <c r="BA965" s="64"/>
      <c r="BB965" s="64"/>
      <c r="BF965" s="64"/>
      <c r="BG965" s="64"/>
      <c r="BH965" s="64"/>
      <c r="BI965" s="64"/>
      <c r="BJ965" s="64"/>
      <c r="BK965" s="64"/>
      <c r="BL965" s="64"/>
      <c r="BM965" s="68" t="s">
        <v>1290</v>
      </c>
      <c r="BO965" s="64"/>
      <c r="BP965" s="64"/>
    </row>
    <row r="966" spans="1:68" hidden="1">
      <c r="A966" s="13"/>
      <c r="B966" s="1"/>
      <c r="C966" s="1"/>
      <c r="D966" s="24"/>
      <c r="E966" s="11"/>
      <c r="F966" s="11"/>
      <c r="G966" s="15"/>
      <c r="H966" s="11"/>
      <c r="I966" s="1"/>
      <c r="J966" s="1"/>
      <c r="K966" s="1"/>
      <c r="L966" s="1"/>
      <c r="M966" s="64"/>
      <c r="N966" s="64"/>
      <c r="O966" s="64"/>
      <c r="P966" s="64"/>
      <c r="Q966" s="64"/>
      <c r="R966" s="64"/>
      <c r="S966" s="64"/>
      <c r="T966" s="64"/>
      <c r="U966" s="64"/>
      <c r="V966" s="64"/>
      <c r="W966" s="64"/>
      <c r="X966" s="64"/>
      <c r="Y966" s="64"/>
      <c r="Z966" s="64"/>
      <c r="AA966" s="64"/>
      <c r="AB966" s="64"/>
      <c r="AC966" s="64"/>
      <c r="AD966" s="64"/>
      <c r="AE966" s="64"/>
      <c r="AF966" s="64"/>
      <c r="AG966" s="64"/>
      <c r="AH966" s="64"/>
      <c r="AI966" s="64"/>
      <c r="AJ966" s="64"/>
      <c r="AK966" s="64"/>
      <c r="AL966" s="64"/>
      <c r="AM966" s="64"/>
      <c r="AN966" s="64"/>
      <c r="AO966" s="64"/>
      <c r="AP966" s="64"/>
      <c r="AQ966" s="64"/>
      <c r="AR966" s="64"/>
      <c r="AS966" s="64"/>
      <c r="AT966" s="64"/>
      <c r="AU966" s="64"/>
      <c r="AV966" s="64"/>
      <c r="AW966" s="64"/>
      <c r="AX966" s="64"/>
      <c r="AY966" s="64"/>
      <c r="AZ966" s="64"/>
      <c r="BA966" s="64"/>
      <c r="BB966" s="64"/>
      <c r="BF966" s="64"/>
      <c r="BG966" s="64"/>
      <c r="BH966" s="64"/>
      <c r="BI966" s="64"/>
      <c r="BJ966" s="64"/>
      <c r="BK966" s="64"/>
      <c r="BL966" s="64"/>
      <c r="BM966" s="68" t="s">
        <v>1291</v>
      </c>
      <c r="BO966" s="64"/>
      <c r="BP966" s="64"/>
    </row>
    <row r="967" spans="1:68" hidden="1">
      <c r="A967" s="13"/>
      <c r="B967" s="1"/>
      <c r="C967" s="1"/>
      <c r="D967" s="24"/>
      <c r="E967" s="11"/>
      <c r="F967" s="11"/>
      <c r="G967" s="15"/>
      <c r="H967" s="11"/>
      <c r="I967" s="1"/>
      <c r="J967" s="1"/>
      <c r="K967" s="1"/>
      <c r="L967" s="1"/>
      <c r="M967" s="64"/>
      <c r="N967" s="64"/>
      <c r="O967" s="64"/>
      <c r="P967" s="64"/>
      <c r="Q967" s="64"/>
      <c r="R967" s="64"/>
      <c r="S967" s="64"/>
      <c r="T967" s="64"/>
      <c r="U967" s="64"/>
      <c r="V967" s="64"/>
      <c r="W967" s="64"/>
      <c r="X967" s="64"/>
      <c r="Y967" s="64"/>
      <c r="Z967" s="64"/>
      <c r="AA967" s="64"/>
      <c r="AB967" s="64"/>
      <c r="AC967" s="64"/>
      <c r="AD967" s="64"/>
      <c r="AE967" s="64"/>
      <c r="AF967" s="64"/>
      <c r="AG967" s="64"/>
      <c r="AH967" s="64"/>
      <c r="AI967" s="64"/>
      <c r="AJ967" s="64"/>
      <c r="AK967" s="64"/>
      <c r="AL967" s="64"/>
      <c r="AM967" s="64"/>
      <c r="AN967" s="64"/>
      <c r="AO967" s="64"/>
      <c r="AP967" s="64"/>
      <c r="AQ967" s="64"/>
      <c r="AR967" s="64"/>
      <c r="AS967" s="64"/>
      <c r="AT967" s="64"/>
      <c r="AU967" s="64"/>
      <c r="AV967" s="64"/>
      <c r="AW967" s="64"/>
      <c r="AX967" s="64"/>
      <c r="AY967" s="64"/>
      <c r="AZ967" s="64"/>
      <c r="BA967" s="64"/>
      <c r="BB967" s="64"/>
      <c r="BF967" s="64"/>
      <c r="BG967" s="64"/>
      <c r="BH967" s="64"/>
      <c r="BI967" s="64"/>
      <c r="BJ967" s="64"/>
      <c r="BK967" s="64"/>
      <c r="BL967" s="64"/>
      <c r="BM967" s="68" t="s">
        <v>1292</v>
      </c>
      <c r="BO967" s="64"/>
      <c r="BP967" s="64"/>
    </row>
    <row r="968" spans="1:68" hidden="1">
      <c r="A968" s="13"/>
      <c r="B968" s="1"/>
      <c r="C968" s="1"/>
      <c r="D968" s="24"/>
      <c r="E968" s="11"/>
      <c r="F968" s="11"/>
      <c r="G968" s="15"/>
      <c r="H968" s="11"/>
      <c r="I968" s="1"/>
      <c r="J968" s="1"/>
      <c r="K968" s="1"/>
      <c r="L968" s="1"/>
      <c r="M968" s="64"/>
      <c r="N968" s="64"/>
      <c r="O968" s="64"/>
      <c r="P968" s="64"/>
      <c r="Q968" s="64"/>
      <c r="R968" s="64"/>
      <c r="S968" s="64"/>
      <c r="T968" s="64"/>
      <c r="U968" s="64"/>
      <c r="V968" s="64"/>
      <c r="W968" s="64"/>
      <c r="X968" s="64"/>
      <c r="Y968" s="64"/>
      <c r="Z968" s="64"/>
      <c r="AA968" s="64"/>
      <c r="AB968" s="64"/>
      <c r="AC968" s="64"/>
      <c r="AD968" s="64"/>
      <c r="AE968" s="64"/>
      <c r="AF968" s="64"/>
      <c r="AG968" s="64"/>
      <c r="AH968" s="64"/>
      <c r="AI968" s="64"/>
      <c r="AJ968" s="64"/>
      <c r="AK968" s="64"/>
      <c r="AL968" s="64"/>
      <c r="AM968" s="64"/>
      <c r="AN968" s="64"/>
      <c r="AO968" s="64"/>
      <c r="AP968" s="64"/>
      <c r="AQ968" s="64"/>
      <c r="AR968" s="64"/>
      <c r="AS968" s="64"/>
      <c r="AT968" s="64"/>
      <c r="AU968" s="64"/>
      <c r="AV968" s="64"/>
      <c r="AW968" s="64"/>
      <c r="AX968" s="64"/>
      <c r="AY968" s="64"/>
      <c r="AZ968" s="64"/>
      <c r="BA968" s="64"/>
      <c r="BB968" s="64"/>
      <c r="BF968" s="64"/>
      <c r="BG968" s="64"/>
      <c r="BH968" s="64"/>
      <c r="BI968" s="64"/>
      <c r="BJ968" s="64"/>
      <c r="BK968" s="64"/>
      <c r="BL968" s="64"/>
      <c r="BM968" s="68" t="s">
        <v>1293</v>
      </c>
      <c r="BO968" s="64"/>
      <c r="BP968" s="64"/>
    </row>
    <row r="969" spans="1:68" hidden="1">
      <c r="A969" s="13"/>
      <c r="B969" s="1"/>
      <c r="C969" s="1"/>
      <c r="D969" s="24"/>
      <c r="E969" s="11"/>
      <c r="F969" s="11"/>
      <c r="G969" s="15"/>
      <c r="H969" s="11"/>
      <c r="I969" s="1"/>
      <c r="J969" s="1"/>
      <c r="K969" s="1"/>
      <c r="L969" s="1"/>
      <c r="M969" s="64"/>
      <c r="N969" s="64"/>
      <c r="O969" s="64"/>
      <c r="P969" s="64"/>
      <c r="Q969" s="64"/>
      <c r="R969" s="64"/>
      <c r="S969" s="64"/>
      <c r="T969" s="64"/>
      <c r="U969" s="64"/>
      <c r="V969" s="64"/>
      <c r="W969" s="64"/>
      <c r="X969" s="64"/>
      <c r="Y969" s="64"/>
      <c r="Z969" s="64"/>
      <c r="AA969" s="64"/>
      <c r="AB969" s="64"/>
      <c r="AC969" s="64"/>
      <c r="AD969" s="64"/>
      <c r="AE969" s="64"/>
      <c r="AF969" s="64"/>
      <c r="AG969" s="64"/>
      <c r="AH969" s="64"/>
      <c r="AI969" s="64"/>
      <c r="AJ969" s="64"/>
      <c r="AK969" s="64"/>
      <c r="AL969" s="64"/>
      <c r="AM969" s="64"/>
      <c r="AN969" s="64"/>
      <c r="AO969" s="64"/>
      <c r="AP969" s="64"/>
      <c r="AQ969" s="64"/>
      <c r="AR969" s="64"/>
      <c r="AS969" s="64"/>
      <c r="AT969" s="64"/>
      <c r="AU969" s="64"/>
      <c r="AV969" s="64"/>
      <c r="AW969" s="64"/>
      <c r="AX969" s="64"/>
      <c r="AY969" s="64"/>
      <c r="AZ969" s="64"/>
      <c r="BA969" s="64"/>
      <c r="BB969" s="64"/>
      <c r="BF969" s="64"/>
      <c r="BG969" s="64"/>
      <c r="BH969" s="64"/>
      <c r="BI969" s="64"/>
      <c r="BJ969" s="64"/>
      <c r="BK969" s="64"/>
      <c r="BL969" s="64"/>
      <c r="BM969" s="68" t="s">
        <v>1294</v>
      </c>
      <c r="BO969" s="64"/>
      <c r="BP969" s="64"/>
    </row>
    <row r="970" spans="1:68" hidden="1">
      <c r="A970" s="13"/>
      <c r="B970" s="1"/>
      <c r="C970" s="1"/>
      <c r="D970" s="24"/>
      <c r="E970" s="11"/>
      <c r="F970" s="11"/>
      <c r="G970" s="15"/>
      <c r="H970" s="11"/>
      <c r="I970" s="1"/>
      <c r="J970" s="1"/>
      <c r="K970" s="1"/>
      <c r="L970" s="1"/>
      <c r="M970" s="64"/>
      <c r="N970" s="64"/>
      <c r="O970" s="64"/>
      <c r="P970" s="64"/>
      <c r="Q970" s="64"/>
      <c r="R970" s="64"/>
      <c r="S970" s="64"/>
      <c r="T970" s="64"/>
      <c r="U970" s="64"/>
      <c r="V970" s="64"/>
      <c r="W970" s="64"/>
      <c r="X970" s="64"/>
      <c r="Y970" s="64"/>
      <c r="Z970" s="64"/>
      <c r="AA970" s="64"/>
      <c r="AB970" s="64"/>
      <c r="AC970" s="64"/>
      <c r="AD970" s="64"/>
      <c r="AE970" s="64"/>
      <c r="AF970" s="64"/>
      <c r="AG970" s="64"/>
      <c r="AH970" s="64"/>
      <c r="AI970" s="64"/>
      <c r="AJ970" s="64"/>
      <c r="AK970" s="64"/>
      <c r="AL970" s="64"/>
      <c r="AM970" s="64"/>
      <c r="AN970" s="64"/>
      <c r="AO970" s="64"/>
      <c r="AP970" s="64"/>
      <c r="AQ970" s="64"/>
      <c r="AR970" s="64"/>
      <c r="AS970" s="64"/>
      <c r="AT970" s="64"/>
      <c r="AU970" s="64"/>
      <c r="AV970" s="64"/>
      <c r="AW970" s="64"/>
      <c r="AX970" s="64"/>
      <c r="AY970" s="64"/>
      <c r="AZ970" s="64"/>
      <c r="BA970" s="64"/>
      <c r="BB970" s="64"/>
      <c r="BF970" s="64"/>
      <c r="BG970" s="64"/>
      <c r="BH970" s="64"/>
      <c r="BI970" s="64"/>
      <c r="BJ970" s="64"/>
      <c r="BK970" s="64"/>
      <c r="BL970" s="64"/>
      <c r="BM970" s="68" t="s">
        <v>1295</v>
      </c>
      <c r="BO970" s="64"/>
      <c r="BP970" s="64"/>
    </row>
    <row r="971" spans="1:68" hidden="1">
      <c r="A971" s="13"/>
      <c r="B971" s="1"/>
      <c r="C971" s="1"/>
      <c r="D971" s="24"/>
      <c r="E971" s="11"/>
      <c r="F971" s="11"/>
      <c r="G971" s="15"/>
      <c r="H971" s="11"/>
      <c r="I971" s="1"/>
      <c r="J971" s="1"/>
      <c r="K971" s="1"/>
      <c r="L971" s="1"/>
      <c r="M971" s="64"/>
      <c r="N971" s="64"/>
      <c r="O971" s="64"/>
      <c r="P971" s="64"/>
      <c r="Q971" s="64"/>
      <c r="R971" s="64"/>
      <c r="S971" s="64"/>
      <c r="T971" s="64"/>
      <c r="U971" s="64"/>
      <c r="V971" s="64"/>
      <c r="W971" s="64"/>
      <c r="X971" s="64"/>
      <c r="Y971" s="64"/>
      <c r="Z971" s="64"/>
      <c r="AA971" s="64"/>
      <c r="AB971" s="64"/>
      <c r="AC971" s="64"/>
      <c r="AD971" s="64"/>
      <c r="AE971" s="64"/>
      <c r="AF971" s="64"/>
      <c r="AG971" s="64"/>
      <c r="AH971" s="64"/>
      <c r="AI971" s="64"/>
      <c r="AJ971" s="64"/>
      <c r="AK971" s="64"/>
      <c r="AL971" s="64"/>
      <c r="AM971" s="64"/>
      <c r="AN971" s="64"/>
      <c r="AO971" s="64"/>
      <c r="AP971" s="64"/>
      <c r="AQ971" s="64"/>
      <c r="AR971" s="64"/>
      <c r="AS971" s="64"/>
      <c r="AT971" s="64"/>
      <c r="AU971" s="64"/>
      <c r="AV971" s="64"/>
      <c r="AW971" s="64"/>
      <c r="AX971" s="64"/>
      <c r="AY971" s="64"/>
      <c r="AZ971" s="64"/>
      <c r="BA971" s="64"/>
      <c r="BB971" s="64"/>
      <c r="BF971" s="64"/>
      <c r="BG971" s="64"/>
      <c r="BH971" s="64"/>
      <c r="BI971" s="64"/>
      <c r="BJ971" s="64"/>
      <c r="BK971" s="64"/>
      <c r="BL971" s="64"/>
      <c r="BM971" s="68" t="s">
        <v>1296</v>
      </c>
      <c r="BO971" s="64"/>
      <c r="BP971" s="64"/>
    </row>
    <row r="972" spans="1:68" hidden="1">
      <c r="A972" s="13"/>
      <c r="B972" s="1"/>
      <c r="C972" s="1"/>
      <c r="D972" s="24"/>
      <c r="E972" s="11"/>
      <c r="F972" s="11"/>
      <c r="G972" s="15"/>
      <c r="H972" s="11"/>
      <c r="I972" s="1"/>
      <c r="J972" s="1"/>
      <c r="K972" s="1"/>
      <c r="L972" s="1"/>
      <c r="M972" s="64"/>
      <c r="N972" s="64"/>
      <c r="O972" s="64"/>
      <c r="P972" s="64"/>
      <c r="Q972" s="64"/>
      <c r="R972" s="64"/>
      <c r="S972" s="64"/>
      <c r="T972" s="64"/>
      <c r="U972" s="64"/>
      <c r="V972" s="64"/>
      <c r="W972" s="64"/>
      <c r="X972" s="64"/>
      <c r="Y972" s="64"/>
      <c r="Z972" s="64"/>
      <c r="AA972" s="64"/>
      <c r="AB972" s="64"/>
      <c r="AC972" s="64"/>
      <c r="AD972" s="64"/>
      <c r="AE972" s="64"/>
      <c r="AF972" s="64"/>
      <c r="AG972" s="64"/>
      <c r="AH972" s="64"/>
      <c r="AI972" s="64"/>
      <c r="AJ972" s="64"/>
      <c r="AK972" s="64"/>
      <c r="AL972" s="64"/>
      <c r="AM972" s="64"/>
      <c r="AN972" s="64"/>
      <c r="AO972" s="64"/>
      <c r="AP972" s="64"/>
      <c r="AQ972" s="64"/>
      <c r="AR972" s="64"/>
      <c r="AS972" s="64"/>
      <c r="AT972" s="64"/>
      <c r="AU972" s="64"/>
      <c r="AV972" s="64"/>
      <c r="AW972" s="64"/>
      <c r="AX972" s="64"/>
      <c r="AY972" s="64"/>
      <c r="AZ972" s="64"/>
      <c r="BA972" s="64"/>
      <c r="BB972" s="64"/>
      <c r="BF972" s="64"/>
      <c r="BG972" s="64"/>
      <c r="BH972" s="64"/>
      <c r="BI972" s="64"/>
      <c r="BJ972" s="64"/>
      <c r="BK972" s="64"/>
      <c r="BL972" s="64"/>
      <c r="BM972" s="68" t="s">
        <v>1297</v>
      </c>
      <c r="BO972" s="64"/>
      <c r="BP972" s="64"/>
    </row>
    <row r="973" spans="1:68" hidden="1">
      <c r="A973" s="13"/>
      <c r="B973" s="1"/>
      <c r="C973" s="1"/>
      <c r="D973" s="24"/>
      <c r="E973" s="11"/>
      <c r="F973" s="11"/>
      <c r="G973" s="15"/>
      <c r="H973" s="11"/>
      <c r="I973" s="1"/>
      <c r="J973" s="1"/>
      <c r="K973" s="1"/>
      <c r="L973" s="1"/>
      <c r="M973" s="64"/>
      <c r="N973" s="64"/>
      <c r="O973" s="64"/>
      <c r="P973" s="64"/>
      <c r="Q973" s="64"/>
      <c r="R973" s="64"/>
      <c r="S973" s="64"/>
      <c r="T973" s="64"/>
      <c r="U973" s="64"/>
      <c r="V973" s="64"/>
      <c r="W973" s="64"/>
      <c r="X973" s="64"/>
      <c r="Y973" s="64"/>
      <c r="Z973" s="64"/>
      <c r="AA973" s="64"/>
      <c r="AB973" s="64"/>
      <c r="AC973" s="64"/>
      <c r="AD973" s="64"/>
      <c r="AE973" s="64"/>
      <c r="AF973" s="64"/>
      <c r="AG973" s="64"/>
      <c r="AH973" s="64"/>
      <c r="AI973" s="64"/>
      <c r="AJ973" s="64"/>
      <c r="AK973" s="64"/>
      <c r="AL973" s="64"/>
      <c r="AM973" s="64"/>
      <c r="AN973" s="64"/>
      <c r="AO973" s="64"/>
      <c r="AP973" s="64"/>
      <c r="AQ973" s="64"/>
      <c r="AR973" s="64"/>
      <c r="AS973" s="64"/>
      <c r="AT973" s="64"/>
      <c r="AU973" s="64"/>
      <c r="AV973" s="64"/>
      <c r="AW973" s="64"/>
      <c r="AX973" s="64"/>
      <c r="AY973" s="64"/>
      <c r="AZ973" s="64"/>
      <c r="BA973" s="64"/>
      <c r="BB973" s="64"/>
      <c r="BF973" s="64"/>
      <c r="BG973" s="64"/>
      <c r="BH973" s="64"/>
      <c r="BI973" s="64"/>
      <c r="BJ973" s="64"/>
      <c r="BK973" s="64"/>
      <c r="BL973" s="64"/>
      <c r="BM973" s="68" t="s">
        <v>1298</v>
      </c>
      <c r="BO973" s="64"/>
      <c r="BP973" s="64"/>
    </row>
    <row r="974" spans="1:68" hidden="1">
      <c r="A974" s="13"/>
      <c r="B974" s="1"/>
      <c r="C974" s="1"/>
      <c r="D974" s="24"/>
      <c r="E974" s="11"/>
      <c r="F974" s="11"/>
      <c r="G974" s="15"/>
      <c r="H974" s="11"/>
      <c r="I974" s="1"/>
      <c r="J974" s="1"/>
      <c r="K974" s="1"/>
      <c r="L974" s="1"/>
      <c r="M974" s="64"/>
      <c r="N974" s="64"/>
      <c r="O974" s="64"/>
      <c r="P974" s="64"/>
      <c r="Q974" s="64"/>
      <c r="R974" s="64"/>
      <c r="S974" s="64"/>
      <c r="T974" s="64"/>
      <c r="U974" s="64"/>
      <c r="V974" s="64"/>
      <c r="W974" s="64"/>
      <c r="X974" s="64"/>
      <c r="Y974" s="64"/>
      <c r="Z974" s="64"/>
      <c r="AA974" s="64"/>
      <c r="AB974" s="64"/>
      <c r="AC974" s="64"/>
      <c r="AD974" s="64"/>
      <c r="AE974" s="64"/>
      <c r="AF974" s="64"/>
      <c r="AG974" s="64"/>
      <c r="AH974" s="64"/>
      <c r="AI974" s="64"/>
      <c r="AJ974" s="64"/>
      <c r="AK974" s="64"/>
      <c r="AL974" s="64"/>
      <c r="AM974" s="64"/>
      <c r="AN974" s="64"/>
      <c r="AO974" s="64"/>
      <c r="AP974" s="64"/>
      <c r="AQ974" s="64"/>
      <c r="AR974" s="64"/>
      <c r="AS974" s="64"/>
      <c r="AT974" s="64"/>
      <c r="AU974" s="64"/>
      <c r="AV974" s="64"/>
      <c r="AW974" s="64"/>
      <c r="AX974" s="64"/>
      <c r="AY974" s="64"/>
      <c r="AZ974" s="64"/>
      <c r="BA974" s="64"/>
      <c r="BB974" s="64"/>
      <c r="BF974" s="64"/>
      <c r="BG974" s="64"/>
      <c r="BH974" s="64"/>
      <c r="BI974" s="64"/>
      <c r="BJ974" s="64"/>
      <c r="BK974" s="64"/>
      <c r="BL974" s="64"/>
      <c r="BM974" s="68" t="s">
        <v>1299</v>
      </c>
      <c r="BO974" s="64"/>
      <c r="BP974" s="64"/>
    </row>
    <row r="975" spans="1:68" hidden="1">
      <c r="A975" s="13"/>
      <c r="B975" s="1"/>
      <c r="C975" s="1"/>
      <c r="D975" s="24"/>
      <c r="E975" s="11"/>
      <c r="F975" s="11"/>
      <c r="G975" s="15"/>
      <c r="H975" s="11"/>
      <c r="I975" s="1"/>
      <c r="J975" s="1"/>
      <c r="K975" s="1"/>
      <c r="L975" s="1"/>
      <c r="M975" s="64"/>
      <c r="N975" s="64"/>
      <c r="O975" s="64"/>
      <c r="P975" s="64"/>
      <c r="Q975" s="64"/>
      <c r="R975" s="64"/>
      <c r="S975" s="64"/>
      <c r="T975" s="64"/>
      <c r="U975" s="64"/>
      <c r="V975" s="64"/>
      <c r="W975" s="64"/>
      <c r="X975" s="64"/>
      <c r="Y975" s="64"/>
      <c r="Z975" s="64"/>
      <c r="AA975" s="64"/>
      <c r="AB975" s="64"/>
      <c r="AC975" s="64"/>
      <c r="AD975" s="64"/>
      <c r="AE975" s="64"/>
      <c r="AF975" s="64"/>
      <c r="AG975" s="64"/>
      <c r="AH975" s="64"/>
      <c r="AI975" s="64"/>
      <c r="AJ975" s="64"/>
      <c r="AK975" s="64"/>
      <c r="AL975" s="64"/>
      <c r="AM975" s="64"/>
      <c r="AN975" s="64"/>
      <c r="AO975" s="64"/>
      <c r="AP975" s="64"/>
      <c r="AQ975" s="64"/>
      <c r="AR975" s="64"/>
      <c r="AS975" s="64"/>
      <c r="AT975" s="64"/>
      <c r="AU975" s="64"/>
      <c r="AV975" s="64"/>
      <c r="AW975" s="64"/>
      <c r="AX975" s="64"/>
      <c r="AY975" s="64"/>
      <c r="AZ975" s="64"/>
      <c r="BA975" s="64"/>
      <c r="BB975" s="64"/>
      <c r="BF975" s="64"/>
      <c r="BG975" s="64"/>
      <c r="BH975" s="64"/>
      <c r="BI975" s="64"/>
      <c r="BJ975" s="64"/>
      <c r="BK975" s="64"/>
      <c r="BL975" s="64"/>
      <c r="BM975" s="68" t="s">
        <v>1300</v>
      </c>
      <c r="BO975" s="64"/>
      <c r="BP975" s="64"/>
    </row>
    <row r="976" spans="1:68" hidden="1">
      <c r="A976" s="13"/>
      <c r="B976" s="1"/>
      <c r="C976" s="1"/>
      <c r="D976" s="24"/>
      <c r="E976" s="11"/>
      <c r="F976" s="11"/>
      <c r="G976" s="15"/>
      <c r="H976" s="11"/>
      <c r="I976" s="1"/>
      <c r="J976" s="1"/>
      <c r="K976" s="1"/>
      <c r="L976" s="1"/>
      <c r="M976" s="64"/>
      <c r="N976" s="64"/>
      <c r="O976" s="64"/>
      <c r="P976" s="64"/>
      <c r="Q976" s="64"/>
      <c r="R976" s="64"/>
      <c r="S976" s="64"/>
      <c r="T976" s="64"/>
      <c r="U976" s="64"/>
      <c r="V976" s="64"/>
      <c r="W976" s="64"/>
      <c r="X976" s="64"/>
      <c r="Y976" s="64"/>
      <c r="Z976" s="64"/>
      <c r="AA976" s="64"/>
      <c r="AB976" s="64"/>
      <c r="AC976" s="64"/>
      <c r="AD976" s="64"/>
      <c r="AE976" s="64"/>
      <c r="AF976" s="64"/>
      <c r="AG976" s="64"/>
      <c r="AH976" s="64"/>
      <c r="AI976" s="64"/>
      <c r="AJ976" s="64"/>
      <c r="AK976" s="64"/>
      <c r="AL976" s="64"/>
      <c r="AM976" s="64"/>
      <c r="AN976" s="64"/>
      <c r="AO976" s="64"/>
      <c r="AP976" s="64"/>
      <c r="AQ976" s="64"/>
      <c r="AR976" s="64"/>
      <c r="AS976" s="64"/>
      <c r="AT976" s="64"/>
      <c r="AU976" s="64"/>
      <c r="AV976" s="64"/>
      <c r="AW976" s="64"/>
      <c r="AX976" s="64"/>
      <c r="AY976" s="64"/>
      <c r="AZ976" s="64"/>
      <c r="BA976" s="64"/>
      <c r="BB976" s="64"/>
      <c r="BF976" s="64"/>
      <c r="BG976" s="64"/>
      <c r="BH976" s="64"/>
      <c r="BI976" s="64"/>
      <c r="BJ976" s="64"/>
      <c r="BK976" s="64"/>
      <c r="BL976" s="64"/>
      <c r="BM976" s="68" t="s">
        <v>1301</v>
      </c>
      <c r="BO976" s="64"/>
      <c r="BP976" s="64"/>
    </row>
    <row r="977" spans="1:68" hidden="1">
      <c r="A977" s="13"/>
      <c r="B977" s="1"/>
      <c r="C977" s="1"/>
      <c r="D977" s="24"/>
      <c r="E977" s="11"/>
      <c r="F977" s="11"/>
      <c r="G977" s="15"/>
      <c r="H977" s="11"/>
      <c r="I977" s="1"/>
      <c r="J977" s="1"/>
      <c r="K977" s="1"/>
      <c r="L977" s="1"/>
      <c r="M977" s="64"/>
      <c r="N977" s="64"/>
      <c r="O977" s="64"/>
      <c r="P977" s="64"/>
      <c r="Q977" s="64"/>
      <c r="R977" s="64"/>
      <c r="S977" s="64"/>
      <c r="T977" s="64"/>
      <c r="U977" s="64"/>
      <c r="V977" s="64"/>
      <c r="W977" s="64"/>
      <c r="X977" s="64"/>
      <c r="Y977" s="64"/>
      <c r="Z977" s="64"/>
      <c r="AA977" s="64"/>
      <c r="AB977" s="64"/>
      <c r="AC977" s="64"/>
      <c r="AD977" s="64"/>
      <c r="AE977" s="64"/>
      <c r="AF977" s="64"/>
      <c r="AG977" s="64"/>
      <c r="AH977" s="64"/>
      <c r="AI977" s="64"/>
      <c r="AJ977" s="64"/>
      <c r="AK977" s="64"/>
      <c r="AL977" s="64"/>
      <c r="AM977" s="64"/>
      <c r="AN977" s="64"/>
      <c r="AO977" s="64"/>
      <c r="AP977" s="64"/>
      <c r="AQ977" s="64"/>
      <c r="AR977" s="64"/>
      <c r="AS977" s="64"/>
      <c r="AT977" s="64"/>
      <c r="AU977" s="64"/>
      <c r="AV977" s="64"/>
      <c r="AW977" s="64"/>
      <c r="AX977" s="64"/>
      <c r="AY977" s="64"/>
      <c r="AZ977" s="64"/>
      <c r="BA977" s="64"/>
      <c r="BB977" s="64"/>
      <c r="BF977" s="64"/>
      <c r="BG977" s="64"/>
      <c r="BH977" s="64"/>
      <c r="BI977" s="64"/>
      <c r="BJ977" s="64"/>
      <c r="BK977" s="64"/>
      <c r="BL977" s="64"/>
      <c r="BM977" s="68" t="s">
        <v>1302</v>
      </c>
      <c r="BO977" s="64"/>
      <c r="BP977" s="64"/>
    </row>
    <row r="978" spans="1:68" hidden="1">
      <c r="A978" s="13"/>
      <c r="B978" s="1"/>
      <c r="C978" s="1"/>
      <c r="D978" s="24"/>
      <c r="E978" s="11"/>
      <c r="F978" s="11"/>
      <c r="G978" s="15"/>
      <c r="H978" s="11"/>
      <c r="I978" s="1"/>
      <c r="J978" s="1"/>
      <c r="K978" s="1"/>
      <c r="L978" s="1"/>
      <c r="M978" s="64"/>
      <c r="N978" s="64"/>
      <c r="O978" s="64"/>
      <c r="P978" s="64"/>
      <c r="Q978" s="64"/>
      <c r="R978" s="64"/>
      <c r="S978" s="64"/>
      <c r="T978" s="64"/>
      <c r="U978" s="64"/>
      <c r="V978" s="64"/>
      <c r="W978" s="64"/>
      <c r="X978" s="64"/>
      <c r="Y978" s="64"/>
      <c r="Z978" s="64"/>
      <c r="AA978" s="64"/>
      <c r="AB978" s="64"/>
      <c r="AC978" s="64"/>
      <c r="AD978" s="64"/>
      <c r="AE978" s="64"/>
      <c r="AF978" s="64"/>
      <c r="AG978" s="64"/>
      <c r="AH978" s="64"/>
      <c r="AI978" s="64"/>
      <c r="AJ978" s="64"/>
      <c r="AK978" s="64"/>
      <c r="AL978" s="64"/>
      <c r="AM978" s="64"/>
      <c r="AN978" s="64"/>
      <c r="AO978" s="64"/>
      <c r="AP978" s="64"/>
      <c r="AQ978" s="64"/>
      <c r="AR978" s="64"/>
      <c r="AS978" s="64"/>
      <c r="AT978" s="64"/>
      <c r="AU978" s="64"/>
      <c r="AV978" s="64"/>
      <c r="AW978" s="64"/>
      <c r="AX978" s="64"/>
      <c r="AY978" s="64"/>
      <c r="AZ978" s="64"/>
      <c r="BA978" s="64"/>
      <c r="BB978" s="64"/>
      <c r="BF978" s="64"/>
      <c r="BG978" s="64"/>
      <c r="BH978" s="64"/>
      <c r="BI978" s="64"/>
      <c r="BJ978" s="64"/>
      <c r="BK978" s="64"/>
      <c r="BL978" s="64"/>
      <c r="BM978" s="68" t="s">
        <v>1303</v>
      </c>
      <c r="BO978" s="64"/>
      <c r="BP978" s="64"/>
    </row>
    <row r="979" spans="1:68" hidden="1">
      <c r="A979" s="13"/>
      <c r="B979" s="1"/>
      <c r="C979" s="1"/>
      <c r="D979" s="24"/>
      <c r="E979" s="11"/>
      <c r="F979" s="11"/>
      <c r="G979" s="15"/>
      <c r="H979" s="11"/>
      <c r="I979" s="1"/>
      <c r="J979" s="1"/>
      <c r="K979" s="1"/>
      <c r="L979" s="1"/>
      <c r="M979" s="64"/>
      <c r="N979" s="64"/>
      <c r="O979" s="64"/>
      <c r="P979" s="64"/>
      <c r="Q979" s="64"/>
      <c r="R979" s="64"/>
      <c r="S979" s="64"/>
      <c r="T979" s="64"/>
      <c r="U979" s="64"/>
      <c r="V979" s="64"/>
      <c r="W979" s="64"/>
      <c r="X979" s="64"/>
      <c r="Y979" s="64"/>
      <c r="Z979" s="64"/>
      <c r="AA979" s="64"/>
      <c r="AB979" s="64"/>
      <c r="AC979" s="64"/>
      <c r="AD979" s="64"/>
      <c r="AE979" s="64"/>
      <c r="AF979" s="64"/>
      <c r="AG979" s="64"/>
      <c r="AH979" s="64"/>
      <c r="AI979" s="64"/>
      <c r="AJ979" s="64"/>
      <c r="AK979" s="64"/>
      <c r="AL979" s="64"/>
      <c r="AM979" s="64"/>
      <c r="AN979" s="64"/>
      <c r="AO979" s="64"/>
      <c r="AP979" s="64"/>
      <c r="AQ979" s="64"/>
      <c r="AR979" s="64"/>
      <c r="AS979" s="64"/>
      <c r="AT979" s="64"/>
      <c r="AU979" s="64"/>
      <c r="AV979" s="64"/>
      <c r="AW979" s="64"/>
      <c r="AX979" s="64"/>
      <c r="AY979" s="64"/>
      <c r="AZ979" s="64"/>
      <c r="BA979" s="64"/>
      <c r="BB979" s="64"/>
      <c r="BF979" s="64"/>
      <c r="BG979" s="64"/>
      <c r="BH979" s="64"/>
      <c r="BI979" s="64"/>
      <c r="BJ979" s="64"/>
      <c r="BK979" s="64"/>
      <c r="BL979" s="64"/>
      <c r="BM979" s="68" t="s">
        <v>1304</v>
      </c>
      <c r="BO979" s="64"/>
      <c r="BP979" s="64"/>
    </row>
    <row r="980" spans="1:68" hidden="1">
      <c r="A980" s="13"/>
      <c r="B980" s="1"/>
      <c r="C980" s="1"/>
      <c r="D980" s="24"/>
      <c r="E980" s="11"/>
      <c r="F980" s="11"/>
      <c r="G980" s="15"/>
      <c r="H980" s="11"/>
      <c r="I980" s="1"/>
      <c r="J980" s="1"/>
      <c r="K980" s="1"/>
      <c r="L980" s="1"/>
      <c r="M980" s="64"/>
      <c r="N980" s="64"/>
      <c r="O980" s="64"/>
      <c r="P980" s="64"/>
      <c r="Q980" s="64"/>
      <c r="R980" s="64"/>
      <c r="S980" s="64"/>
      <c r="T980" s="64"/>
      <c r="U980" s="64"/>
      <c r="V980" s="64"/>
      <c r="W980" s="64"/>
      <c r="X980" s="64"/>
      <c r="Y980" s="64"/>
      <c r="Z980" s="64"/>
      <c r="AA980" s="64"/>
      <c r="AB980" s="64"/>
      <c r="AC980" s="64"/>
      <c r="AD980" s="64"/>
      <c r="AE980" s="64"/>
      <c r="AF980" s="64"/>
      <c r="AG980" s="64"/>
      <c r="AH980" s="64"/>
      <c r="AI980" s="64"/>
      <c r="AJ980" s="64"/>
      <c r="AK980" s="64"/>
      <c r="AL980" s="64"/>
      <c r="AM980" s="64"/>
      <c r="AN980" s="64"/>
      <c r="AO980" s="64"/>
      <c r="AP980" s="64"/>
      <c r="AQ980" s="64"/>
      <c r="AR980" s="64"/>
      <c r="AS980" s="64"/>
      <c r="AT980" s="64"/>
      <c r="AU980" s="64"/>
      <c r="AV980" s="64"/>
      <c r="AW980" s="64"/>
      <c r="AX980" s="64"/>
      <c r="AY980" s="64"/>
      <c r="AZ980" s="64"/>
      <c r="BA980" s="64"/>
      <c r="BB980" s="64"/>
      <c r="BF980" s="64"/>
      <c r="BG980" s="64"/>
      <c r="BH980" s="64"/>
      <c r="BI980" s="64"/>
      <c r="BJ980" s="64"/>
      <c r="BK980" s="64"/>
      <c r="BL980" s="64"/>
      <c r="BM980" s="68" t="s">
        <v>1305</v>
      </c>
      <c r="BO980" s="64"/>
      <c r="BP980" s="64"/>
    </row>
    <row r="981" spans="1:68" hidden="1">
      <c r="A981" s="13"/>
      <c r="B981" s="1"/>
      <c r="C981" s="1"/>
      <c r="D981" s="24"/>
      <c r="E981" s="11"/>
      <c r="F981" s="11"/>
      <c r="G981" s="15"/>
      <c r="H981" s="11"/>
      <c r="I981" s="1"/>
      <c r="J981" s="1"/>
      <c r="K981" s="1"/>
      <c r="L981" s="1"/>
      <c r="M981" s="64"/>
      <c r="N981" s="64"/>
      <c r="O981" s="64"/>
      <c r="P981" s="64"/>
      <c r="Q981" s="64"/>
      <c r="R981" s="64"/>
      <c r="S981" s="64"/>
      <c r="T981" s="64"/>
      <c r="U981" s="64"/>
      <c r="V981" s="64"/>
      <c r="W981" s="64"/>
      <c r="X981" s="64"/>
      <c r="Y981" s="64"/>
      <c r="Z981" s="64"/>
      <c r="AA981" s="64"/>
      <c r="AB981" s="64"/>
      <c r="AC981" s="64"/>
      <c r="AD981" s="64"/>
      <c r="AE981" s="64"/>
      <c r="AF981" s="64"/>
      <c r="AG981" s="64"/>
      <c r="AH981" s="64"/>
      <c r="AI981" s="64"/>
      <c r="AJ981" s="64"/>
      <c r="AK981" s="64"/>
      <c r="AL981" s="64"/>
      <c r="AM981" s="64"/>
      <c r="AN981" s="64"/>
      <c r="AO981" s="64"/>
      <c r="AP981" s="64"/>
      <c r="AQ981" s="64"/>
      <c r="AR981" s="64"/>
      <c r="AS981" s="64"/>
      <c r="AT981" s="64"/>
      <c r="AU981" s="64"/>
      <c r="AV981" s="64"/>
      <c r="AW981" s="64"/>
      <c r="AX981" s="64"/>
      <c r="AY981" s="64"/>
      <c r="AZ981" s="64"/>
      <c r="BA981" s="64"/>
      <c r="BB981" s="64"/>
      <c r="BF981" s="64"/>
      <c r="BG981" s="64"/>
      <c r="BH981" s="64"/>
      <c r="BI981" s="64"/>
      <c r="BJ981" s="64"/>
      <c r="BK981" s="64"/>
      <c r="BL981" s="64"/>
      <c r="BM981" s="68" t="s">
        <v>1306</v>
      </c>
      <c r="BO981" s="64"/>
      <c r="BP981" s="64"/>
    </row>
    <row r="982" spans="1:68" hidden="1">
      <c r="A982" s="13"/>
      <c r="B982" s="1"/>
      <c r="C982" s="1"/>
      <c r="D982" s="24"/>
      <c r="E982" s="11"/>
      <c r="F982" s="11"/>
      <c r="G982" s="15"/>
      <c r="H982" s="11"/>
      <c r="I982" s="1"/>
      <c r="J982" s="1"/>
      <c r="K982" s="1"/>
      <c r="L982" s="1"/>
      <c r="M982" s="64"/>
      <c r="N982" s="64"/>
      <c r="O982" s="64"/>
      <c r="P982" s="64"/>
      <c r="Q982" s="64"/>
      <c r="R982" s="64"/>
      <c r="S982" s="64"/>
      <c r="T982" s="64"/>
      <c r="U982" s="64"/>
      <c r="V982" s="64"/>
      <c r="W982" s="64"/>
      <c r="X982" s="64"/>
      <c r="Y982" s="64"/>
      <c r="Z982" s="64"/>
      <c r="AA982" s="64"/>
      <c r="AB982" s="64"/>
      <c r="AC982" s="64"/>
      <c r="AD982" s="64"/>
      <c r="AE982" s="64"/>
      <c r="AF982" s="64"/>
      <c r="AG982" s="64"/>
      <c r="AH982" s="64"/>
      <c r="AI982" s="64"/>
      <c r="AJ982" s="64"/>
      <c r="AK982" s="64"/>
      <c r="AL982" s="64"/>
      <c r="AM982" s="64"/>
      <c r="AN982" s="64"/>
      <c r="AO982" s="64"/>
      <c r="AP982" s="64"/>
      <c r="AQ982" s="64"/>
      <c r="AR982" s="64"/>
      <c r="AS982" s="64"/>
      <c r="AT982" s="64"/>
      <c r="AU982" s="64"/>
      <c r="AV982" s="64"/>
      <c r="AW982" s="64"/>
      <c r="AX982" s="64"/>
      <c r="AY982" s="64"/>
      <c r="AZ982" s="64"/>
      <c r="BA982" s="64"/>
      <c r="BB982" s="64"/>
      <c r="BF982" s="64"/>
      <c r="BG982" s="64"/>
      <c r="BH982" s="64"/>
      <c r="BI982" s="64"/>
      <c r="BJ982" s="64"/>
      <c r="BK982" s="64"/>
      <c r="BL982" s="64"/>
      <c r="BM982" s="68" t="s">
        <v>1307</v>
      </c>
      <c r="BO982" s="64"/>
      <c r="BP982" s="64"/>
    </row>
    <row r="983" spans="1:68" hidden="1">
      <c r="A983" s="13"/>
      <c r="B983" s="1"/>
      <c r="C983" s="1"/>
      <c r="D983" s="24"/>
      <c r="E983" s="11"/>
      <c r="F983" s="11"/>
      <c r="G983" s="15"/>
      <c r="H983" s="11"/>
      <c r="I983" s="1"/>
      <c r="J983" s="1"/>
      <c r="K983" s="1"/>
      <c r="L983" s="1"/>
      <c r="M983" s="64"/>
      <c r="N983" s="64"/>
      <c r="O983" s="64"/>
      <c r="P983" s="64"/>
      <c r="Q983" s="64"/>
      <c r="R983" s="64"/>
      <c r="S983" s="64"/>
      <c r="T983" s="64"/>
      <c r="U983" s="64"/>
      <c r="V983" s="64"/>
      <c r="W983" s="64"/>
      <c r="X983" s="64"/>
      <c r="Y983" s="64"/>
      <c r="Z983" s="64"/>
      <c r="AA983" s="64"/>
      <c r="AB983" s="64"/>
      <c r="AC983" s="64"/>
      <c r="AD983" s="64"/>
      <c r="AE983" s="64"/>
      <c r="AF983" s="64"/>
      <c r="AG983" s="64"/>
      <c r="AH983" s="64"/>
      <c r="AI983" s="64"/>
      <c r="AJ983" s="64"/>
      <c r="AK983" s="64"/>
      <c r="AL983" s="64"/>
      <c r="AM983" s="64"/>
      <c r="AN983" s="64"/>
      <c r="AO983" s="64"/>
      <c r="AP983" s="64"/>
      <c r="AQ983" s="64"/>
      <c r="AR983" s="64"/>
      <c r="AS983" s="64"/>
      <c r="AT983" s="64"/>
      <c r="AU983" s="64"/>
      <c r="AV983" s="64"/>
      <c r="AW983" s="64"/>
      <c r="AX983" s="64"/>
      <c r="AY983" s="64"/>
      <c r="AZ983" s="64"/>
      <c r="BA983" s="64"/>
      <c r="BB983" s="64"/>
      <c r="BF983" s="64"/>
      <c r="BG983" s="64"/>
      <c r="BH983" s="64"/>
      <c r="BI983" s="64"/>
      <c r="BJ983" s="64"/>
      <c r="BK983" s="64"/>
      <c r="BL983" s="64"/>
      <c r="BM983" s="68" t="s">
        <v>1308</v>
      </c>
      <c r="BO983" s="64"/>
      <c r="BP983" s="64"/>
    </row>
    <row r="984" spans="1:68" hidden="1">
      <c r="A984" s="13"/>
      <c r="B984" s="1"/>
      <c r="C984" s="1"/>
      <c r="D984" s="24"/>
      <c r="E984" s="11"/>
      <c r="F984" s="11"/>
      <c r="G984" s="15"/>
      <c r="H984" s="11"/>
      <c r="I984" s="1"/>
      <c r="J984" s="1"/>
      <c r="K984" s="1"/>
      <c r="L984" s="1"/>
      <c r="M984" s="64"/>
      <c r="N984" s="64"/>
      <c r="O984" s="64"/>
      <c r="P984" s="64"/>
      <c r="Q984" s="64"/>
      <c r="R984" s="64"/>
      <c r="S984" s="64"/>
      <c r="T984" s="64"/>
      <c r="U984" s="64"/>
      <c r="V984" s="64"/>
      <c r="W984" s="64"/>
      <c r="X984" s="64"/>
      <c r="Y984" s="64"/>
      <c r="Z984" s="64"/>
      <c r="AA984" s="64"/>
      <c r="AB984" s="64"/>
      <c r="AC984" s="64"/>
      <c r="AD984" s="64"/>
      <c r="AE984" s="64"/>
      <c r="AF984" s="64"/>
      <c r="AG984" s="64"/>
      <c r="AH984" s="64"/>
      <c r="AI984" s="64"/>
      <c r="AJ984" s="64"/>
      <c r="AK984" s="64"/>
      <c r="AL984" s="64"/>
      <c r="AM984" s="64"/>
      <c r="AN984" s="64"/>
      <c r="AO984" s="64"/>
      <c r="AP984" s="64"/>
      <c r="AQ984" s="64"/>
      <c r="AR984" s="64"/>
      <c r="AS984" s="64"/>
      <c r="AT984" s="64"/>
      <c r="AU984" s="64"/>
      <c r="AV984" s="64"/>
      <c r="AW984" s="64"/>
      <c r="AX984" s="64"/>
      <c r="AY984" s="64"/>
      <c r="AZ984" s="64"/>
      <c r="BA984" s="64"/>
      <c r="BB984" s="64"/>
      <c r="BF984" s="64"/>
      <c r="BG984" s="64"/>
      <c r="BH984" s="64"/>
      <c r="BI984" s="64"/>
      <c r="BJ984" s="64"/>
      <c r="BK984" s="64"/>
      <c r="BL984" s="64"/>
      <c r="BM984" s="68" t="s">
        <v>1309</v>
      </c>
      <c r="BO984" s="64"/>
      <c r="BP984" s="64"/>
    </row>
    <row r="985" spans="1:68" hidden="1">
      <c r="A985" s="13"/>
      <c r="B985" s="1"/>
      <c r="C985" s="1"/>
      <c r="D985" s="24"/>
      <c r="E985" s="11"/>
      <c r="F985" s="11"/>
      <c r="G985" s="15"/>
      <c r="H985" s="11"/>
      <c r="I985" s="1"/>
      <c r="J985" s="1"/>
      <c r="K985" s="1"/>
      <c r="L985" s="1"/>
      <c r="M985" s="64"/>
      <c r="N985" s="64"/>
      <c r="O985" s="64"/>
      <c r="P985" s="64"/>
      <c r="Q985" s="64"/>
      <c r="R985" s="64"/>
      <c r="S985" s="64"/>
      <c r="T985" s="64"/>
      <c r="U985" s="64"/>
      <c r="V985" s="64"/>
      <c r="W985" s="64"/>
      <c r="X985" s="64"/>
      <c r="Y985" s="64"/>
      <c r="Z985" s="64"/>
      <c r="AA985" s="64"/>
      <c r="AB985" s="64"/>
      <c r="AC985" s="64"/>
      <c r="AD985" s="64"/>
      <c r="AE985" s="64"/>
      <c r="AF985" s="64"/>
      <c r="AG985" s="64"/>
      <c r="AH985" s="64"/>
      <c r="AI985" s="64"/>
      <c r="AJ985" s="64"/>
      <c r="AK985" s="64"/>
      <c r="AL985" s="64"/>
      <c r="AM985" s="64"/>
      <c r="AN985" s="64"/>
      <c r="AO985" s="64"/>
      <c r="AP985" s="64"/>
      <c r="AQ985" s="64"/>
      <c r="AR985" s="64"/>
      <c r="AS985" s="64"/>
      <c r="AT985" s="64"/>
      <c r="AU985" s="64"/>
      <c r="AV985" s="64"/>
      <c r="AW985" s="64"/>
      <c r="AX985" s="64"/>
      <c r="AY985" s="64"/>
      <c r="AZ985" s="64"/>
      <c r="BA985" s="64"/>
      <c r="BB985" s="64"/>
      <c r="BF985" s="64"/>
      <c r="BG985" s="64"/>
      <c r="BH985" s="64"/>
      <c r="BI985" s="64"/>
      <c r="BJ985" s="64"/>
      <c r="BK985" s="64"/>
      <c r="BL985" s="64"/>
      <c r="BM985" s="68" t="s">
        <v>1310</v>
      </c>
      <c r="BO985" s="64"/>
      <c r="BP985" s="64"/>
    </row>
    <row r="986" spans="1:68" hidden="1">
      <c r="A986" s="13"/>
      <c r="B986" s="1"/>
      <c r="C986" s="1"/>
      <c r="D986" s="24"/>
      <c r="E986" s="11"/>
      <c r="F986" s="11"/>
      <c r="G986" s="15"/>
      <c r="H986" s="11"/>
      <c r="I986" s="1"/>
      <c r="J986" s="1"/>
      <c r="K986" s="1"/>
      <c r="L986" s="1"/>
      <c r="M986" s="64"/>
      <c r="N986" s="64"/>
      <c r="O986" s="64"/>
      <c r="P986" s="64"/>
      <c r="Q986" s="64"/>
      <c r="R986" s="64"/>
      <c r="S986" s="64"/>
      <c r="T986" s="64"/>
      <c r="U986" s="64"/>
      <c r="V986" s="64"/>
      <c r="W986" s="64"/>
      <c r="X986" s="64"/>
      <c r="Y986" s="64"/>
      <c r="Z986" s="64"/>
      <c r="AA986" s="64"/>
      <c r="AB986" s="64"/>
      <c r="AC986" s="64"/>
      <c r="AD986" s="64"/>
      <c r="AE986" s="64"/>
      <c r="AF986" s="64"/>
      <c r="AG986" s="64"/>
      <c r="AH986" s="64"/>
      <c r="AI986" s="64"/>
      <c r="AJ986" s="64"/>
      <c r="AK986" s="64"/>
      <c r="AL986" s="64"/>
      <c r="AM986" s="64"/>
      <c r="AN986" s="64"/>
      <c r="AO986" s="64"/>
      <c r="AP986" s="64"/>
      <c r="AQ986" s="64"/>
      <c r="AR986" s="64"/>
      <c r="AS986" s="64"/>
      <c r="AT986" s="64"/>
      <c r="AU986" s="64"/>
      <c r="AV986" s="64"/>
      <c r="AW986" s="64"/>
      <c r="AX986" s="64"/>
      <c r="AY986" s="64"/>
      <c r="AZ986" s="64"/>
      <c r="BA986" s="64"/>
      <c r="BB986" s="64"/>
      <c r="BF986" s="64"/>
      <c r="BG986" s="64"/>
      <c r="BH986" s="64"/>
      <c r="BI986" s="64"/>
      <c r="BJ986" s="64"/>
      <c r="BK986" s="64"/>
      <c r="BL986" s="64"/>
      <c r="BM986" s="68" t="s">
        <v>1311</v>
      </c>
      <c r="BO986" s="64"/>
      <c r="BP986" s="64"/>
    </row>
    <row r="987" spans="1:68" hidden="1">
      <c r="A987" s="13"/>
      <c r="B987" s="1"/>
      <c r="C987" s="1"/>
      <c r="D987" s="24"/>
      <c r="E987" s="11"/>
      <c r="F987" s="11"/>
      <c r="G987" s="15"/>
      <c r="H987" s="11"/>
      <c r="I987" s="1"/>
      <c r="J987" s="1"/>
      <c r="K987" s="1"/>
      <c r="L987" s="1"/>
      <c r="M987" s="64"/>
      <c r="N987" s="64"/>
      <c r="O987" s="64"/>
      <c r="P987" s="64"/>
      <c r="Q987" s="64"/>
      <c r="R987" s="64"/>
      <c r="S987" s="64"/>
      <c r="T987" s="64"/>
      <c r="U987" s="64"/>
      <c r="V987" s="64"/>
      <c r="W987" s="64"/>
      <c r="X987" s="64"/>
      <c r="Y987" s="64"/>
      <c r="Z987" s="64"/>
      <c r="AA987" s="64"/>
      <c r="AB987" s="64"/>
      <c r="AC987" s="64"/>
      <c r="AD987" s="64"/>
      <c r="AE987" s="64"/>
      <c r="AF987" s="64"/>
      <c r="AG987" s="64"/>
      <c r="AH987" s="64"/>
      <c r="AI987" s="64"/>
      <c r="AJ987" s="64"/>
      <c r="AK987" s="64"/>
      <c r="AL987" s="64"/>
      <c r="AM987" s="64"/>
      <c r="AN987" s="64"/>
      <c r="AO987" s="64"/>
      <c r="AP987" s="64"/>
      <c r="AQ987" s="64"/>
      <c r="AR987" s="64"/>
      <c r="AS987" s="64"/>
      <c r="AT987" s="64"/>
      <c r="AU987" s="64"/>
      <c r="AV987" s="64"/>
      <c r="AW987" s="64"/>
      <c r="AX987" s="64"/>
      <c r="AY987" s="64"/>
      <c r="AZ987" s="64"/>
      <c r="BA987" s="64"/>
      <c r="BB987" s="64"/>
      <c r="BF987" s="64"/>
      <c r="BG987" s="64"/>
      <c r="BH987" s="64"/>
      <c r="BI987" s="64"/>
      <c r="BJ987" s="64"/>
      <c r="BK987" s="64"/>
      <c r="BL987" s="64"/>
      <c r="BM987" s="68" t="s">
        <v>1312</v>
      </c>
      <c r="BO987" s="64"/>
      <c r="BP987" s="64"/>
    </row>
    <row r="988" spans="1:68" hidden="1">
      <c r="A988" s="13"/>
      <c r="B988" s="1"/>
      <c r="C988" s="1"/>
      <c r="D988" s="24"/>
      <c r="E988" s="11"/>
      <c r="F988" s="11"/>
      <c r="G988" s="15"/>
      <c r="H988" s="11"/>
      <c r="I988" s="1"/>
      <c r="J988" s="1"/>
      <c r="K988" s="1"/>
      <c r="L988" s="1"/>
      <c r="M988" s="64"/>
      <c r="N988" s="64"/>
      <c r="O988" s="64"/>
      <c r="P988" s="64"/>
      <c r="Q988" s="64"/>
      <c r="R988" s="64"/>
      <c r="S988" s="64"/>
      <c r="T988" s="64"/>
      <c r="U988" s="64"/>
      <c r="V988" s="64"/>
      <c r="W988" s="64"/>
      <c r="X988" s="64"/>
      <c r="Y988" s="64"/>
      <c r="Z988" s="64"/>
      <c r="AA988" s="64"/>
      <c r="AB988" s="64"/>
      <c r="AC988" s="64"/>
      <c r="AD988" s="64"/>
      <c r="AE988" s="64"/>
      <c r="AF988" s="64"/>
      <c r="AG988" s="64"/>
      <c r="AH988" s="64"/>
      <c r="AI988" s="64"/>
      <c r="AJ988" s="64"/>
      <c r="AK988" s="64"/>
      <c r="AL988" s="64"/>
      <c r="AM988" s="64"/>
      <c r="AN988" s="64"/>
      <c r="AO988" s="64"/>
      <c r="AP988" s="64"/>
      <c r="AQ988" s="64"/>
      <c r="AR988" s="64"/>
      <c r="AS988" s="64"/>
      <c r="AT988" s="64"/>
      <c r="AU988" s="64"/>
      <c r="AV988" s="64"/>
      <c r="AW988" s="64"/>
      <c r="AX988" s="64"/>
      <c r="AY988" s="64"/>
      <c r="AZ988" s="64"/>
      <c r="BA988" s="64"/>
      <c r="BB988" s="64"/>
      <c r="BF988" s="64"/>
      <c r="BG988" s="64"/>
      <c r="BH988" s="64"/>
      <c r="BI988" s="64"/>
      <c r="BJ988" s="64"/>
      <c r="BK988" s="64"/>
      <c r="BL988" s="64"/>
      <c r="BM988" s="68" t="s">
        <v>1313</v>
      </c>
      <c r="BO988" s="64"/>
      <c r="BP988" s="64"/>
    </row>
    <row r="989" spans="1:68" hidden="1">
      <c r="A989" s="13"/>
      <c r="B989" s="1"/>
      <c r="C989" s="1"/>
      <c r="D989" s="24"/>
      <c r="E989" s="11"/>
      <c r="F989" s="11"/>
      <c r="G989" s="15"/>
      <c r="H989" s="11"/>
      <c r="I989" s="1"/>
      <c r="J989" s="1"/>
      <c r="K989" s="1"/>
      <c r="L989" s="1"/>
      <c r="M989" s="64"/>
      <c r="N989" s="64"/>
      <c r="O989" s="64"/>
      <c r="P989" s="64"/>
      <c r="Q989" s="64"/>
      <c r="R989" s="64"/>
      <c r="S989" s="64"/>
      <c r="T989" s="64"/>
      <c r="U989" s="64"/>
      <c r="V989" s="64"/>
      <c r="W989" s="64"/>
      <c r="X989" s="64"/>
      <c r="Y989" s="64"/>
      <c r="Z989" s="64"/>
      <c r="AA989" s="64"/>
      <c r="AB989" s="64"/>
      <c r="AC989" s="64"/>
      <c r="AD989" s="64"/>
      <c r="AE989" s="64"/>
      <c r="AF989" s="64"/>
      <c r="AG989" s="64"/>
      <c r="AH989" s="64"/>
      <c r="AI989" s="64"/>
      <c r="AJ989" s="64"/>
      <c r="AK989" s="64"/>
      <c r="AL989" s="64"/>
      <c r="AM989" s="64"/>
      <c r="AN989" s="64"/>
      <c r="AO989" s="64"/>
      <c r="AP989" s="64"/>
      <c r="AQ989" s="64"/>
      <c r="AR989" s="64"/>
      <c r="AS989" s="64"/>
      <c r="AT989" s="64"/>
      <c r="AU989" s="64"/>
      <c r="AV989" s="64"/>
      <c r="AW989" s="64"/>
      <c r="AX989" s="64"/>
      <c r="AY989" s="64"/>
      <c r="AZ989" s="64"/>
      <c r="BA989" s="64"/>
      <c r="BB989" s="64"/>
      <c r="BF989" s="64"/>
      <c r="BG989" s="64"/>
      <c r="BH989" s="64"/>
      <c r="BI989" s="64"/>
      <c r="BJ989" s="64"/>
      <c r="BK989" s="64"/>
      <c r="BL989" s="64"/>
      <c r="BM989" s="68" t="s">
        <v>1314</v>
      </c>
      <c r="BO989" s="64"/>
      <c r="BP989" s="64"/>
    </row>
    <row r="990" spans="1:68" hidden="1">
      <c r="A990" s="13"/>
      <c r="B990" s="1"/>
      <c r="C990" s="1"/>
      <c r="D990" s="24"/>
      <c r="E990" s="11"/>
      <c r="F990" s="11"/>
      <c r="G990" s="15"/>
      <c r="H990" s="11"/>
      <c r="I990" s="1"/>
      <c r="J990" s="1"/>
      <c r="K990" s="1"/>
      <c r="L990" s="1"/>
      <c r="M990" s="64"/>
      <c r="N990" s="64"/>
      <c r="O990" s="64"/>
      <c r="P990" s="64"/>
      <c r="Q990" s="64"/>
      <c r="R990" s="64"/>
      <c r="S990" s="64"/>
      <c r="T990" s="64"/>
      <c r="U990" s="64"/>
      <c r="V990" s="64"/>
      <c r="W990" s="64"/>
      <c r="X990" s="64"/>
      <c r="Y990" s="64"/>
      <c r="Z990" s="64"/>
      <c r="AA990" s="64"/>
      <c r="AB990" s="64"/>
      <c r="AC990" s="64"/>
      <c r="AD990" s="64"/>
      <c r="AE990" s="64"/>
      <c r="AF990" s="64"/>
      <c r="AG990" s="64"/>
      <c r="AH990" s="64"/>
      <c r="AI990" s="64"/>
      <c r="AJ990" s="64"/>
      <c r="AK990" s="64"/>
      <c r="AL990" s="64"/>
      <c r="AM990" s="64"/>
      <c r="AN990" s="64"/>
      <c r="AO990" s="64"/>
      <c r="AP990" s="64"/>
      <c r="AQ990" s="64"/>
      <c r="AR990" s="64"/>
      <c r="AS990" s="64"/>
      <c r="AT990" s="64"/>
      <c r="AU990" s="64"/>
      <c r="AV990" s="64"/>
      <c r="AW990" s="64"/>
      <c r="AX990" s="64"/>
      <c r="AY990" s="64"/>
      <c r="AZ990" s="64"/>
      <c r="BA990" s="64"/>
      <c r="BB990" s="64"/>
      <c r="BF990" s="64"/>
      <c r="BG990" s="64"/>
      <c r="BH990" s="64"/>
      <c r="BI990" s="64"/>
      <c r="BJ990" s="64"/>
      <c r="BK990" s="64"/>
      <c r="BL990" s="64"/>
      <c r="BM990" s="68" t="s">
        <v>1315</v>
      </c>
      <c r="BO990" s="64"/>
      <c r="BP990" s="64"/>
    </row>
    <row r="991" spans="1:68" hidden="1">
      <c r="A991" s="13"/>
      <c r="B991" s="1"/>
      <c r="C991" s="1"/>
      <c r="D991" s="24"/>
      <c r="E991" s="11"/>
      <c r="F991" s="11"/>
      <c r="G991" s="15"/>
      <c r="H991" s="11"/>
      <c r="I991" s="1"/>
      <c r="J991" s="1"/>
      <c r="K991" s="1"/>
      <c r="L991" s="1"/>
      <c r="M991" s="64"/>
      <c r="N991" s="64"/>
      <c r="O991" s="64"/>
      <c r="P991" s="64"/>
      <c r="Q991" s="64"/>
      <c r="R991" s="64"/>
      <c r="S991" s="64"/>
      <c r="T991" s="64"/>
      <c r="U991" s="64"/>
      <c r="V991" s="64"/>
      <c r="W991" s="64"/>
      <c r="X991" s="64"/>
      <c r="Y991" s="64"/>
      <c r="Z991" s="64"/>
      <c r="AA991" s="64"/>
      <c r="AB991" s="64"/>
      <c r="AC991" s="64"/>
      <c r="AD991" s="64"/>
      <c r="AE991" s="64"/>
      <c r="AF991" s="64"/>
      <c r="AG991" s="64"/>
      <c r="AH991" s="64"/>
      <c r="AI991" s="64"/>
      <c r="AJ991" s="64"/>
      <c r="AK991" s="64"/>
      <c r="AL991" s="64"/>
      <c r="AM991" s="64"/>
      <c r="AN991" s="64"/>
      <c r="AO991" s="64"/>
      <c r="AP991" s="64"/>
      <c r="AQ991" s="64"/>
      <c r="AR991" s="64"/>
      <c r="AS991" s="64"/>
      <c r="AT991" s="64"/>
      <c r="AU991" s="64"/>
      <c r="AV991" s="64"/>
      <c r="AW991" s="64"/>
      <c r="AX991" s="64"/>
      <c r="AY991" s="64"/>
      <c r="AZ991" s="64"/>
      <c r="BA991" s="64"/>
      <c r="BB991" s="64"/>
      <c r="BF991" s="64"/>
      <c r="BG991" s="64"/>
      <c r="BH991" s="64"/>
      <c r="BI991" s="64"/>
      <c r="BJ991" s="64"/>
      <c r="BK991" s="64"/>
      <c r="BL991" s="64"/>
      <c r="BM991" s="68" t="s">
        <v>1316</v>
      </c>
      <c r="BO991" s="64"/>
      <c r="BP991" s="64"/>
    </row>
    <row r="992" spans="1:68" hidden="1">
      <c r="A992" s="13"/>
      <c r="B992" s="1"/>
      <c r="C992" s="1"/>
      <c r="D992" s="24"/>
      <c r="E992" s="11"/>
      <c r="F992" s="11"/>
      <c r="G992" s="15"/>
      <c r="H992" s="11"/>
      <c r="I992" s="1"/>
      <c r="J992" s="1"/>
      <c r="K992" s="1"/>
      <c r="L992" s="1"/>
      <c r="M992" s="64"/>
      <c r="N992" s="64"/>
      <c r="O992" s="64"/>
      <c r="P992" s="64"/>
      <c r="Q992" s="64"/>
      <c r="R992" s="64"/>
      <c r="S992" s="64"/>
      <c r="T992" s="64"/>
      <c r="U992" s="64"/>
      <c r="V992" s="64"/>
      <c r="W992" s="64"/>
      <c r="X992" s="64"/>
      <c r="Y992" s="64"/>
      <c r="Z992" s="64"/>
      <c r="AA992" s="64"/>
      <c r="AB992" s="64"/>
      <c r="AC992" s="64"/>
      <c r="AD992" s="64"/>
      <c r="AE992" s="64"/>
      <c r="AF992" s="64"/>
      <c r="AG992" s="64"/>
      <c r="AH992" s="64"/>
      <c r="AI992" s="64"/>
      <c r="AJ992" s="64"/>
      <c r="AK992" s="64"/>
      <c r="AL992" s="64"/>
      <c r="AM992" s="64"/>
      <c r="AN992" s="64"/>
      <c r="AO992" s="64"/>
      <c r="AP992" s="64"/>
      <c r="AQ992" s="64"/>
      <c r="AR992" s="64"/>
      <c r="AS992" s="64"/>
      <c r="AT992" s="64"/>
      <c r="AU992" s="64"/>
      <c r="AV992" s="64"/>
      <c r="AW992" s="64"/>
      <c r="AX992" s="64"/>
      <c r="AY992" s="64"/>
      <c r="AZ992" s="64"/>
      <c r="BA992" s="64"/>
      <c r="BB992" s="64"/>
      <c r="BF992" s="64"/>
      <c r="BG992" s="64"/>
      <c r="BH992" s="64"/>
      <c r="BI992" s="64"/>
      <c r="BJ992" s="64"/>
      <c r="BK992" s="64"/>
      <c r="BL992" s="64"/>
      <c r="BM992" s="68" t="s">
        <v>1317</v>
      </c>
      <c r="BO992" s="64"/>
      <c r="BP992" s="64"/>
    </row>
    <row r="993" spans="1:68" hidden="1">
      <c r="A993" s="13"/>
      <c r="B993" s="1"/>
      <c r="C993" s="1"/>
      <c r="D993" s="24"/>
      <c r="E993" s="11"/>
      <c r="F993" s="11"/>
      <c r="G993" s="15"/>
      <c r="H993" s="11"/>
      <c r="I993" s="1"/>
      <c r="J993" s="1"/>
      <c r="K993" s="1"/>
      <c r="L993" s="1"/>
      <c r="M993" s="64"/>
      <c r="N993" s="64"/>
      <c r="O993" s="64"/>
      <c r="P993" s="64"/>
      <c r="Q993" s="64"/>
      <c r="R993" s="64"/>
      <c r="S993" s="64"/>
      <c r="T993" s="64"/>
      <c r="U993" s="64"/>
      <c r="V993" s="64"/>
      <c r="W993" s="64"/>
      <c r="X993" s="64"/>
      <c r="Y993" s="64"/>
      <c r="Z993" s="64"/>
      <c r="AA993" s="64"/>
      <c r="AB993" s="64"/>
      <c r="AC993" s="64"/>
      <c r="AD993" s="64"/>
      <c r="AE993" s="64"/>
      <c r="AF993" s="64"/>
      <c r="AG993" s="64"/>
      <c r="AH993" s="64"/>
      <c r="AI993" s="64"/>
      <c r="AJ993" s="64"/>
      <c r="AK993" s="64"/>
      <c r="AL993" s="64"/>
      <c r="AM993" s="64"/>
      <c r="AN993" s="64"/>
      <c r="AO993" s="64"/>
      <c r="AP993" s="64"/>
      <c r="AQ993" s="64"/>
      <c r="AR993" s="64"/>
      <c r="AS993" s="64"/>
      <c r="AT993" s="64"/>
      <c r="AU993" s="64"/>
      <c r="AV993" s="64"/>
      <c r="AW993" s="64"/>
      <c r="AX993" s="64"/>
      <c r="AY993" s="64"/>
      <c r="AZ993" s="64"/>
      <c r="BA993" s="64"/>
      <c r="BB993" s="64"/>
      <c r="BF993" s="64"/>
      <c r="BG993" s="64"/>
      <c r="BH993" s="64"/>
      <c r="BI993" s="64"/>
      <c r="BJ993" s="64"/>
      <c r="BK993" s="64"/>
      <c r="BL993" s="64"/>
      <c r="BM993" s="68" t="s">
        <v>1318</v>
      </c>
      <c r="BO993" s="64"/>
      <c r="BP993" s="64"/>
    </row>
    <row r="994" spans="1:68" hidden="1">
      <c r="A994" s="13"/>
      <c r="B994" s="1"/>
      <c r="C994" s="1"/>
      <c r="D994" s="24"/>
      <c r="E994" s="11"/>
      <c r="F994" s="11"/>
      <c r="G994" s="15"/>
      <c r="H994" s="11"/>
      <c r="I994" s="1"/>
      <c r="J994" s="1"/>
      <c r="K994" s="1"/>
      <c r="L994" s="1"/>
      <c r="M994" s="64"/>
      <c r="N994" s="64"/>
      <c r="O994" s="64"/>
      <c r="P994" s="64"/>
      <c r="Q994" s="64"/>
      <c r="R994" s="64"/>
      <c r="S994" s="64"/>
      <c r="T994" s="64"/>
      <c r="U994" s="64"/>
      <c r="V994" s="64"/>
      <c r="W994" s="64"/>
      <c r="X994" s="64"/>
      <c r="Y994" s="64"/>
      <c r="Z994" s="64"/>
      <c r="AA994" s="64"/>
      <c r="AB994" s="64"/>
      <c r="AC994" s="64"/>
      <c r="AD994" s="64"/>
      <c r="AE994" s="64"/>
      <c r="AF994" s="64"/>
      <c r="AG994" s="64"/>
      <c r="AH994" s="64"/>
      <c r="AI994" s="64"/>
      <c r="AJ994" s="64"/>
      <c r="AK994" s="64"/>
      <c r="AL994" s="64"/>
      <c r="AM994" s="64"/>
      <c r="AN994" s="64"/>
      <c r="AO994" s="64"/>
      <c r="AP994" s="64"/>
      <c r="AQ994" s="64"/>
      <c r="AR994" s="64"/>
      <c r="AS994" s="64"/>
      <c r="AT994" s="64"/>
      <c r="AU994" s="64"/>
      <c r="AV994" s="64"/>
      <c r="AW994" s="64"/>
      <c r="AX994" s="64"/>
      <c r="AY994" s="64"/>
      <c r="AZ994" s="64"/>
      <c r="BA994" s="64"/>
      <c r="BB994" s="64"/>
      <c r="BF994" s="64"/>
      <c r="BG994" s="64"/>
      <c r="BH994" s="64"/>
      <c r="BI994" s="64"/>
      <c r="BJ994" s="64"/>
      <c r="BK994" s="64"/>
      <c r="BL994" s="64"/>
      <c r="BM994" s="68" t="s">
        <v>1319</v>
      </c>
      <c r="BO994" s="64"/>
      <c r="BP994" s="64"/>
    </row>
    <row r="995" spans="1:68" hidden="1">
      <c r="A995" s="13"/>
      <c r="B995" s="1"/>
      <c r="C995" s="1"/>
      <c r="D995" s="24"/>
      <c r="E995" s="11"/>
      <c r="F995" s="11"/>
      <c r="G995" s="15"/>
      <c r="H995" s="11"/>
      <c r="I995" s="1"/>
      <c r="J995" s="1"/>
      <c r="K995" s="1"/>
      <c r="L995" s="1"/>
      <c r="M995" s="64"/>
      <c r="N995" s="64"/>
      <c r="O995" s="64"/>
      <c r="P995" s="64"/>
      <c r="Q995" s="64"/>
      <c r="R995" s="64"/>
      <c r="S995" s="64"/>
      <c r="T995" s="64"/>
      <c r="U995" s="64"/>
      <c r="V995" s="64"/>
      <c r="W995" s="64"/>
      <c r="X995" s="64"/>
      <c r="Y995" s="64"/>
      <c r="Z995" s="64"/>
      <c r="AA995" s="64"/>
      <c r="AB995" s="64"/>
      <c r="AC995" s="64"/>
      <c r="AD995" s="64"/>
      <c r="AE995" s="64"/>
      <c r="AF995" s="64"/>
      <c r="AG995" s="64"/>
      <c r="AH995" s="64"/>
      <c r="AI995" s="64"/>
      <c r="AJ995" s="64"/>
      <c r="AK995" s="64"/>
      <c r="AL995" s="64"/>
      <c r="AM995" s="64"/>
      <c r="AN995" s="64"/>
      <c r="AO995" s="64"/>
      <c r="AP995" s="64"/>
      <c r="AQ995" s="64"/>
      <c r="AR995" s="64"/>
      <c r="AS995" s="64"/>
      <c r="AT995" s="64"/>
      <c r="AU995" s="64"/>
      <c r="AV995" s="64"/>
      <c r="AW995" s="64"/>
      <c r="AX995" s="64"/>
      <c r="AY995" s="64"/>
      <c r="AZ995" s="64"/>
      <c r="BA995" s="64"/>
      <c r="BB995" s="64"/>
      <c r="BF995" s="64"/>
      <c r="BG995" s="64"/>
      <c r="BH995" s="64"/>
      <c r="BI995" s="64"/>
      <c r="BJ995" s="64"/>
      <c r="BK995" s="64"/>
      <c r="BL995" s="64"/>
      <c r="BM995" s="68" t="s">
        <v>1320</v>
      </c>
      <c r="BO995" s="64"/>
      <c r="BP995" s="64"/>
    </row>
    <row r="996" spans="1:68" hidden="1">
      <c r="A996" s="13"/>
      <c r="B996" s="1"/>
      <c r="C996" s="1"/>
      <c r="D996" s="24"/>
      <c r="E996" s="11"/>
      <c r="F996" s="11"/>
      <c r="G996" s="15"/>
      <c r="H996" s="11"/>
      <c r="I996" s="1"/>
      <c r="J996" s="1"/>
      <c r="K996" s="1"/>
      <c r="L996" s="1"/>
      <c r="M996" s="64"/>
      <c r="N996" s="64"/>
      <c r="O996" s="64"/>
      <c r="P996" s="64"/>
      <c r="Q996" s="64"/>
      <c r="R996" s="64"/>
      <c r="S996" s="64"/>
      <c r="T996" s="64"/>
      <c r="U996" s="64"/>
      <c r="V996" s="64"/>
      <c r="W996" s="64"/>
      <c r="X996" s="64"/>
      <c r="Y996" s="64"/>
      <c r="Z996" s="64"/>
      <c r="AA996" s="64"/>
      <c r="AB996" s="64"/>
      <c r="AC996" s="64"/>
      <c r="AD996" s="64"/>
      <c r="AE996" s="64"/>
      <c r="AF996" s="64"/>
      <c r="AG996" s="64"/>
      <c r="AH996" s="64"/>
      <c r="AI996" s="64"/>
      <c r="AJ996" s="64"/>
      <c r="AK996" s="64"/>
      <c r="AL996" s="64"/>
      <c r="AM996" s="64"/>
      <c r="AN996" s="64"/>
      <c r="AO996" s="64"/>
      <c r="AP996" s="64"/>
      <c r="AQ996" s="64"/>
      <c r="AR996" s="64"/>
      <c r="AS996" s="64"/>
      <c r="AT996" s="64"/>
      <c r="AU996" s="64"/>
      <c r="AV996" s="64"/>
      <c r="AW996" s="64"/>
      <c r="AX996" s="64"/>
      <c r="AY996" s="64"/>
      <c r="AZ996" s="64"/>
      <c r="BA996" s="64"/>
      <c r="BB996" s="64"/>
      <c r="BF996" s="64"/>
      <c r="BG996" s="64"/>
      <c r="BH996" s="64"/>
      <c r="BI996" s="64"/>
      <c r="BJ996" s="64"/>
      <c r="BK996" s="64"/>
      <c r="BL996" s="64"/>
      <c r="BM996" s="68" t="s">
        <v>1321</v>
      </c>
      <c r="BO996" s="64"/>
      <c r="BP996" s="64"/>
    </row>
    <row r="997" spans="1:68" hidden="1">
      <c r="A997" s="13"/>
      <c r="B997" s="1"/>
      <c r="C997" s="1"/>
      <c r="D997" s="24"/>
      <c r="E997" s="11"/>
      <c r="F997" s="11"/>
      <c r="G997" s="15"/>
      <c r="H997" s="11"/>
      <c r="I997" s="1"/>
      <c r="J997" s="1"/>
      <c r="K997" s="1"/>
      <c r="L997" s="1"/>
      <c r="M997" s="64"/>
      <c r="N997" s="64"/>
      <c r="O997" s="64"/>
      <c r="P997" s="64"/>
      <c r="Q997" s="64"/>
      <c r="R997" s="64"/>
      <c r="S997" s="64"/>
      <c r="T997" s="64"/>
      <c r="U997" s="64"/>
      <c r="V997" s="64"/>
      <c r="W997" s="64"/>
      <c r="X997" s="64"/>
      <c r="Y997" s="64"/>
      <c r="Z997" s="64"/>
      <c r="AA997" s="64"/>
      <c r="AB997" s="64"/>
      <c r="AC997" s="64"/>
      <c r="AD997" s="64"/>
      <c r="AE997" s="64"/>
      <c r="AF997" s="64"/>
      <c r="AG997" s="64"/>
      <c r="AH997" s="64"/>
      <c r="AI997" s="64"/>
      <c r="AJ997" s="64"/>
      <c r="AK997" s="64"/>
      <c r="AL997" s="64"/>
      <c r="AM997" s="64"/>
      <c r="AN997" s="64"/>
      <c r="AO997" s="64"/>
      <c r="AP997" s="64"/>
      <c r="AQ997" s="64"/>
      <c r="AR997" s="64"/>
      <c r="AS997" s="64"/>
      <c r="AT997" s="64"/>
      <c r="AU997" s="64"/>
      <c r="AV997" s="64"/>
      <c r="AW997" s="64"/>
      <c r="AX997" s="64"/>
      <c r="AY997" s="64"/>
      <c r="AZ997" s="64"/>
      <c r="BA997" s="64"/>
      <c r="BB997" s="64"/>
      <c r="BF997" s="64"/>
      <c r="BG997" s="64"/>
      <c r="BH997" s="64"/>
      <c r="BI997" s="64"/>
      <c r="BJ997" s="64"/>
      <c r="BK997" s="64"/>
      <c r="BL997" s="64"/>
      <c r="BM997" s="68" t="s">
        <v>1322</v>
      </c>
      <c r="BO997" s="64"/>
      <c r="BP997" s="64"/>
    </row>
    <row r="998" spans="1:68" hidden="1">
      <c r="A998" s="13"/>
      <c r="B998" s="1"/>
      <c r="C998" s="1"/>
      <c r="D998" s="24"/>
      <c r="E998" s="11"/>
      <c r="F998" s="11"/>
      <c r="G998" s="15"/>
      <c r="H998" s="11"/>
      <c r="I998" s="1"/>
      <c r="J998" s="1"/>
      <c r="K998" s="1"/>
      <c r="L998" s="1"/>
      <c r="M998" s="64"/>
      <c r="N998" s="64"/>
      <c r="O998" s="64"/>
      <c r="P998" s="64"/>
      <c r="Q998" s="64"/>
      <c r="R998" s="64"/>
      <c r="S998" s="64"/>
      <c r="T998" s="64"/>
      <c r="U998" s="64"/>
      <c r="V998" s="64"/>
      <c r="W998" s="64"/>
      <c r="X998" s="64"/>
      <c r="Y998" s="64"/>
      <c r="Z998" s="64"/>
      <c r="AA998" s="64"/>
      <c r="AB998" s="64"/>
      <c r="AC998" s="64"/>
      <c r="AD998" s="64"/>
      <c r="AE998" s="64"/>
      <c r="AF998" s="64"/>
      <c r="AG998" s="64"/>
      <c r="AH998" s="64"/>
      <c r="AI998" s="64"/>
      <c r="AJ998" s="64"/>
      <c r="AK998" s="64"/>
      <c r="AL998" s="64"/>
      <c r="AM998" s="64"/>
      <c r="AN998" s="64"/>
      <c r="AO998" s="64"/>
      <c r="AP998" s="64"/>
      <c r="AQ998" s="64"/>
      <c r="AR998" s="64"/>
      <c r="AS998" s="64"/>
      <c r="AT998" s="64"/>
      <c r="AU998" s="64"/>
      <c r="AV998" s="64"/>
      <c r="AW998" s="64"/>
      <c r="AX998" s="64"/>
      <c r="AY998" s="64"/>
      <c r="AZ998" s="64"/>
      <c r="BA998" s="64"/>
      <c r="BB998" s="64"/>
      <c r="BF998" s="64"/>
      <c r="BG998" s="64"/>
      <c r="BH998" s="64"/>
      <c r="BI998" s="64"/>
      <c r="BJ998" s="64"/>
      <c r="BK998" s="64"/>
      <c r="BL998" s="64"/>
      <c r="BM998" s="68" t="s">
        <v>1323</v>
      </c>
      <c r="BO998" s="64"/>
      <c r="BP998" s="64"/>
    </row>
    <row r="999" spans="1:68" hidden="1">
      <c r="A999" s="13"/>
      <c r="B999" s="1"/>
      <c r="C999" s="1"/>
      <c r="D999" s="24"/>
      <c r="E999" s="11"/>
      <c r="F999" s="11"/>
      <c r="G999" s="15"/>
      <c r="H999" s="11"/>
      <c r="I999" s="1"/>
      <c r="J999" s="1"/>
      <c r="K999" s="1"/>
      <c r="L999" s="1"/>
      <c r="M999" s="64"/>
      <c r="N999" s="64"/>
      <c r="O999" s="64"/>
      <c r="P999" s="64"/>
      <c r="Q999" s="64"/>
      <c r="R999" s="64"/>
      <c r="S999" s="64"/>
      <c r="T999" s="64"/>
      <c r="U999" s="64"/>
      <c r="V999" s="64"/>
      <c r="W999" s="64"/>
      <c r="X999" s="64"/>
      <c r="Y999" s="64"/>
      <c r="Z999" s="64"/>
      <c r="AA999" s="64"/>
      <c r="AB999" s="64"/>
      <c r="AC999" s="64"/>
      <c r="AD999" s="64"/>
      <c r="AE999" s="64"/>
      <c r="AF999" s="64"/>
      <c r="AG999" s="64"/>
      <c r="AH999" s="64"/>
      <c r="AI999" s="64"/>
      <c r="AJ999" s="64"/>
      <c r="AK999" s="64"/>
      <c r="AL999" s="64"/>
      <c r="AM999" s="64"/>
      <c r="AN999" s="64"/>
      <c r="AO999" s="64"/>
      <c r="AP999" s="64"/>
      <c r="AQ999" s="64"/>
      <c r="AR999" s="64"/>
      <c r="AS999" s="64"/>
      <c r="AT999" s="64"/>
      <c r="AU999" s="64"/>
      <c r="AV999" s="64"/>
      <c r="AW999" s="64"/>
      <c r="AX999" s="64"/>
      <c r="AY999" s="64"/>
      <c r="AZ999" s="64"/>
      <c r="BA999" s="64"/>
      <c r="BB999" s="64"/>
      <c r="BF999" s="64"/>
      <c r="BG999" s="64"/>
      <c r="BH999" s="64"/>
      <c r="BI999" s="64"/>
      <c r="BJ999" s="64"/>
      <c r="BK999" s="64"/>
      <c r="BL999" s="64"/>
      <c r="BM999" s="68" t="s">
        <v>1324</v>
      </c>
      <c r="BO999" s="64"/>
      <c r="BP999" s="64"/>
    </row>
    <row r="1000" spans="1:68" hidden="1">
      <c r="A1000" s="13"/>
      <c r="B1000" s="1"/>
      <c r="C1000" s="1"/>
      <c r="D1000" s="24"/>
      <c r="E1000" s="11"/>
      <c r="F1000" s="11"/>
      <c r="G1000" s="15"/>
      <c r="H1000" s="11"/>
      <c r="I1000" s="1"/>
      <c r="J1000" s="1"/>
      <c r="K1000" s="1"/>
      <c r="L1000" s="1"/>
      <c r="M1000" s="64"/>
      <c r="N1000" s="64"/>
      <c r="O1000" s="64"/>
      <c r="P1000" s="64"/>
      <c r="Q1000" s="64"/>
      <c r="R1000" s="64"/>
      <c r="S1000" s="64"/>
      <c r="T1000" s="64"/>
      <c r="U1000" s="64"/>
      <c r="V1000" s="64"/>
      <c r="W1000" s="64"/>
      <c r="X1000" s="64"/>
      <c r="Y1000" s="64"/>
      <c r="Z1000" s="64"/>
      <c r="AA1000" s="64"/>
      <c r="AB1000" s="64"/>
      <c r="AC1000" s="64"/>
      <c r="AD1000" s="64"/>
      <c r="AE1000" s="64"/>
      <c r="AF1000" s="64"/>
      <c r="AG1000" s="64"/>
      <c r="AH1000" s="64"/>
      <c r="AI1000" s="64"/>
      <c r="AJ1000" s="64"/>
      <c r="AK1000" s="64"/>
      <c r="AL1000" s="64"/>
      <c r="AM1000" s="64"/>
      <c r="AN1000" s="64"/>
      <c r="AO1000" s="64"/>
      <c r="AP1000" s="64"/>
      <c r="AQ1000" s="64"/>
      <c r="AR1000" s="64"/>
      <c r="AS1000" s="64"/>
      <c r="AT1000" s="64"/>
      <c r="AU1000" s="64"/>
      <c r="AV1000" s="64"/>
      <c r="AW1000" s="64"/>
      <c r="AX1000" s="64"/>
      <c r="AY1000" s="64"/>
      <c r="AZ1000" s="64"/>
      <c r="BA1000" s="64"/>
      <c r="BB1000" s="64"/>
      <c r="BF1000" s="64"/>
      <c r="BG1000" s="64"/>
      <c r="BH1000" s="64"/>
      <c r="BI1000" s="64"/>
      <c r="BJ1000" s="64"/>
      <c r="BK1000" s="64"/>
      <c r="BL1000" s="64"/>
      <c r="BM1000" s="68" t="s">
        <v>1325</v>
      </c>
      <c r="BO1000" s="64"/>
      <c r="BP1000" s="64"/>
    </row>
    <row r="1001" spans="1:68" hidden="1">
      <c r="A1001" s="64"/>
      <c r="B1001" s="64"/>
      <c r="C1001" s="64"/>
      <c r="D1001" s="64"/>
      <c r="E1001" s="64"/>
      <c r="F1001" s="64"/>
      <c r="G1001" s="64"/>
      <c r="H1001" s="64"/>
      <c r="I1001" s="64"/>
      <c r="J1001" s="64"/>
      <c r="K1001" s="64"/>
      <c r="L1001" s="64"/>
      <c r="M1001" s="64"/>
      <c r="N1001" s="64"/>
      <c r="O1001" s="64"/>
      <c r="P1001" s="64"/>
      <c r="Q1001" s="64"/>
      <c r="R1001" s="64"/>
      <c r="S1001" s="64"/>
      <c r="T1001" s="64"/>
      <c r="U1001" s="64"/>
      <c r="V1001" s="64"/>
      <c r="W1001" s="64"/>
      <c r="X1001" s="64"/>
      <c r="Y1001" s="64"/>
      <c r="Z1001" s="64"/>
      <c r="AA1001" s="64"/>
      <c r="AB1001" s="64"/>
      <c r="AC1001" s="64"/>
      <c r="AD1001" s="64"/>
      <c r="AE1001" s="64"/>
      <c r="AF1001" s="64"/>
      <c r="AG1001" s="64"/>
      <c r="AH1001" s="64"/>
      <c r="AI1001" s="64"/>
      <c r="AJ1001" s="64"/>
      <c r="AK1001" s="64"/>
      <c r="AL1001" s="64"/>
      <c r="AM1001" s="64"/>
      <c r="AN1001" s="64"/>
      <c r="AO1001" s="64"/>
      <c r="AP1001" s="64"/>
      <c r="AQ1001" s="64"/>
      <c r="AR1001" s="64"/>
      <c r="AS1001" s="64"/>
      <c r="AT1001" s="64"/>
      <c r="AU1001" s="64"/>
      <c r="AV1001" s="64"/>
      <c r="AW1001" s="64"/>
      <c r="AX1001" s="64"/>
      <c r="AY1001" s="64"/>
      <c r="AZ1001" s="64"/>
      <c r="BA1001" s="64"/>
      <c r="BB1001" s="64"/>
      <c r="BF1001" s="64"/>
      <c r="BG1001" s="64"/>
      <c r="BH1001" s="64"/>
      <c r="BI1001" s="64"/>
      <c r="BJ1001" s="64"/>
      <c r="BK1001" s="64"/>
      <c r="BL1001" s="64"/>
      <c r="BM1001" s="68" t="s">
        <v>1326</v>
      </c>
      <c r="BO1001" s="64"/>
      <c r="BP1001" s="64"/>
    </row>
    <row r="1002" spans="1:68" hidden="1">
      <c r="A1002" s="64"/>
      <c r="B1002" s="64"/>
      <c r="C1002" s="64"/>
      <c r="D1002" s="64"/>
      <c r="E1002" s="64"/>
      <c r="F1002" s="64"/>
      <c r="G1002" s="64"/>
      <c r="H1002" s="64"/>
      <c r="I1002" s="64"/>
      <c r="J1002" s="64"/>
      <c r="K1002" s="64"/>
      <c r="L1002" s="64"/>
      <c r="M1002" s="64"/>
      <c r="N1002" s="64"/>
      <c r="O1002" s="64"/>
      <c r="P1002" s="64"/>
      <c r="Q1002" s="64"/>
      <c r="R1002" s="64"/>
      <c r="S1002" s="64"/>
      <c r="T1002" s="64"/>
      <c r="U1002" s="64"/>
      <c r="V1002" s="64"/>
      <c r="W1002" s="64"/>
      <c r="X1002" s="64"/>
      <c r="Y1002" s="64"/>
      <c r="Z1002" s="64"/>
      <c r="AA1002" s="64"/>
      <c r="AB1002" s="64"/>
      <c r="AC1002" s="64"/>
      <c r="AD1002" s="64"/>
      <c r="AE1002" s="64"/>
      <c r="AF1002" s="64"/>
      <c r="AG1002" s="64"/>
      <c r="AH1002" s="64"/>
      <c r="AI1002" s="64"/>
      <c r="AJ1002" s="64"/>
      <c r="AK1002" s="64"/>
      <c r="AL1002" s="64"/>
      <c r="AM1002" s="64"/>
      <c r="AN1002" s="64"/>
      <c r="AO1002" s="64"/>
      <c r="AP1002" s="64"/>
      <c r="AQ1002" s="64"/>
      <c r="AR1002" s="64"/>
      <c r="AS1002" s="64"/>
      <c r="AT1002" s="64"/>
      <c r="AU1002" s="64"/>
      <c r="AV1002" s="64"/>
      <c r="AW1002" s="64"/>
      <c r="AX1002" s="64"/>
      <c r="AY1002" s="64"/>
      <c r="AZ1002" s="64"/>
      <c r="BA1002" s="64"/>
      <c r="BB1002" s="64"/>
      <c r="BF1002" s="64"/>
      <c r="BG1002" s="64"/>
      <c r="BH1002" s="64"/>
      <c r="BI1002" s="64"/>
      <c r="BJ1002" s="64"/>
      <c r="BK1002" s="64"/>
      <c r="BL1002" s="64"/>
      <c r="BM1002" s="68" t="s">
        <v>1327</v>
      </c>
      <c r="BO1002" s="64"/>
      <c r="BP1002" s="64"/>
    </row>
    <row r="1003" spans="1:68" hidden="1">
      <c r="A1003" s="64"/>
      <c r="B1003" s="64"/>
      <c r="C1003" s="64"/>
      <c r="D1003" s="64"/>
      <c r="E1003" s="64"/>
      <c r="F1003" s="64"/>
      <c r="G1003" s="64"/>
      <c r="H1003" s="64"/>
      <c r="I1003" s="64"/>
      <c r="J1003" s="64"/>
      <c r="K1003" s="64"/>
      <c r="L1003" s="64"/>
      <c r="M1003" s="64"/>
      <c r="N1003" s="64"/>
      <c r="O1003" s="64"/>
      <c r="P1003" s="64"/>
      <c r="Q1003" s="64"/>
      <c r="R1003" s="64"/>
      <c r="S1003" s="64"/>
      <c r="T1003" s="64"/>
      <c r="U1003" s="64"/>
      <c r="V1003" s="64"/>
      <c r="W1003" s="64"/>
      <c r="X1003" s="64"/>
      <c r="Y1003" s="64"/>
      <c r="Z1003" s="64"/>
      <c r="AA1003" s="64"/>
      <c r="AB1003" s="64"/>
      <c r="AC1003" s="64"/>
      <c r="AD1003" s="64"/>
      <c r="AE1003" s="64"/>
      <c r="AF1003" s="64"/>
      <c r="AG1003" s="64"/>
      <c r="AH1003" s="64"/>
      <c r="AI1003" s="64"/>
      <c r="AJ1003" s="64"/>
      <c r="AK1003" s="64"/>
      <c r="AL1003" s="64"/>
      <c r="AM1003" s="64"/>
      <c r="AN1003" s="64"/>
      <c r="AO1003" s="64"/>
      <c r="AP1003" s="64"/>
      <c r="AQ1003" s="64"/>
      <c r="AR1003" s="64"/>
      <c r="AS1003" s="64"/>
      <c r="AT1003" s="64"/>
      <c r="AU1003" s="64"/>
      <c r="AV1003" s="64"/>
      <c r="AW1003" s="64"/>
      <c r="AX1003" s="64"/>
      <c r="AY1003" s="64"/>
      <c r="AZ1003" s="64"/>
      <c r="BA1003" s="64"/>
      <c r="BB1003" s="64"/>
      <c r="BF1003" s="64"/>
      <c r="BG1003" s="64"/>
      <c r="BH1003" s="64"/>
      <c r="BI1003" s="64"/>
      <c r="BJ1003" s="64"/>
      <c r="BK1003" s="64"/>
      <c r="BL1003" s="64"/>
      <c r="BM1003" s="68" t="s">
        <v>1328</v>
      </c>
      <c r="BO1003" s="64"/>
      <c r="BP1003" s="64"/>
    </row>
    <row r="1004" spans="1:68" hidden="1">
      <c r="A1004" s="64"/>
      <c r="B1004" s="64"/>
      <c r="C1004" s="64"/>
      <c r="D1004" s="64"/>
      <c r="E1004" s="64"/>
      <c r="F1004" s="64"/>
      <c r="G1004" s="64"/>
      <c r="H1004" s="64"/>
      <c r="I1004" s="64"/>
      <c r="J1004" s="64"/>
      <c r="K1004" s="64"/>
      <c r="L1004" s="64"/>
      <c r="M1004" s="64"/>
      <c r="N1004" s="64"/>
      <c r="O1004" s="64"/>
      <c r="P1004" s="64"/>
      <c r="Q1004" s="64"/>
      <c r="R1004" s="64"/>
      <c r="S1004" s="64"/>
      <c r="T1004" s="64"/>
      <c r="U1004" s="64"/>
      <c r="V1004" s="64"/>
      <c r="W1004" s="64"/>
      <c r="X1004" s="64"/>
      <c r="Y1004" s="64"/>
      <c r="Z1004" s="64"/>
      <c r="AA1004" s="64"/>
      <c r="AB1004" s="64"/>
      <c r="AC1004" s="64"/>
      <c r="AD1004" s="64"/>
      <c r="AE1004" s="64"/>
      <c r="AF1004" s="64"/>
      <c r="AG1004" s="64"/>
      <c r="AH1004" s="64"/>
      <c r="AI1004" s="64"/>
      <c r="AJ1004" s="64"/>
      <c r="AK1004" s="64"/>
      <c r="AL1004" s="64"/>
      <c r="AM1004" s="64"/>
      <c r="AN1004" s="64"/>
      <c r="AO1004" s="64"/>
      <c r="AP1004" s="64"/>
      <c r="AQ1004" s="64"/>
      <c r="AR1004" s="64"/>
      <c r="AS1004" s="64"/>
      <c r="AT1004" s="64"/>
      <c r="AU1004" s="64"/>
      <c r="AV1004" s="64"/>
      <c r="AW1004" s="64"/>
      <c r="AX1004" s="64"/>
      <c r="AY1004" s="64"/>
      <c r="AZ1004" s="64"/>
      <c r="BA1004" s="64"/>
      <c r="BB1004" s="64"/>
      <c r="BF1004" s="64"/>
      <c r="BG1004" s="64"/>
      <c r="BH1004" s="64"/>
      <c r="BI1004" s="64"/>
      <c r="BJ1004" s="64"/>
      <c r="BK1004" s="64"/>
      <c r="BL1004" s="64"/>
      <c r="BM1004" s="68" t="s">
        <v>1329</v>
      </c>
      <c r="BO1004" s="64"/>
      <c r="BP1004" s="64"/>
    </row>
    <row r="1005" spans="1:68" hidden="1">
      <c r="A1005" s="64"/>
      <c r="B1005" s="64"/>
      <c r="C1005" s="64"/>
      <c r="D1005" s="64"/>
      <c r="E1005" s="64"/>
      <c r="F1005" s="64"/>
      <c r="G1005" s="64"/>
      <c r="H1005" s="64"/>
      <c r="I1005" s="64"/>
      <c r="J1005" s="64"/>
      <c r="K1005" s="64"/>
      <c r="L1005" s="64"/>
      <c r="M1005" s="64"/>
      <c r="N1005" s="64"/>
      <c r="O1005" s="64"/>
      <c r="P1005" s="64"/>
      <c r="Q1005" s="64"/>
      <c r="R1005" s="64"/>
      <c r="S1005" s="64"/>
      <c r="T1005" s="64"/>
      <c r="U1005" s="64"/>
      <c r="V1005" s="64"/>
      <c r="W1005" s="64"/>
      <c r="X1005" s="64"/>
      <c r="Y1005" s="64"/>
      <c r="Z1005" s="64"/>
      <c r="AA1005" s="64"/>
      <c r="AB1005" s="64"/>
      <c r="AC1005" s="64"/>
      <c r="AD1005" s="64"/>
      <c r="AE1005" s="64"/>
      <c r="AF1005" s="64"/>
      <c r="AG1005" s="64"/>
      <c r="AH1005" s="64"/>
      <c r="AI1005" s="64"/>
      <c r="AJ1005" s="64"/>
      <c r="AK1005" s="64"/>
      <c r="AL1005" s="64"/>
      <c r="AM1005" s="64"/>
      <c r="AN1005" s="64"/>
      <c r="AO1005" s="64"/>
      <c r="AP1005" s="64"/>
      <c r="AQ1005" s="64"/>
      <c r="AR1005" s="64"/>
      <c r="AS1005" s="64"/>
      <c r="AT1005" s="64"/>
      <c r="AU1005" s="64"/>
      <c r="AV1005" s="64"/>
      <c r="AW1005" s="64"/>
      <c r="AX1005" s="64"/>
      <c r="AY1005" s="64"/>
      <c r="AZ1005" s="64"/>
      <c r="BA1005" s="64"/>
      <c r="BB1005" s="64"/>
      <c r="BF1005" s="64"/>
      <c r="BG1005" s="64"/>
      <c r="BH1005" s="64"/>
      <c r="BI1005" s="64"/>
      <c r="BJ1005" s="64"/>
      <c r="BK1005" s="64"/>
      <c r="BL1005" s="64"/>
      <c r="BM1005" s="68" t="s">
        <v>1330</v>
      </c>
      <c r="BO1005" s="64"/>
      <c r="BP1005" s="64"/>
    </row>
    <row r="1006" spans="1:68" hidden="1">
      <c r="A1006" s="64"/>
      <c r="B1006" s="64"/>
      <c r="C1006" s="64"/>
      <c r="D1006" s="64"/>
      <c r="E1006" s="64"/>
      <c r="F1006" s="64"/>
      <c r="G1006" s="64"/>
      <c r="H1006" s="64"/>
      <c r="I1006" s="64"/>
      <c r="J1006" s="64"/>
      <c r="K1006" s="64"/>
      <c r="L1006" s="64"/>
      <c r="M1006" s="64"/>
      <c r="N1006" s="64"/>
      <c r="O1006" s="64"/>
      <c r="P1006" s="64"/>
      <c r="Q1006" s="64"/>
      <c r="R1006" s="64"/>
      <c r="S1006" s="64"/>
      <c r="T1006" s="64"/>
      <c r="U1006" s="64"/>
      <c r="V1006" s="64"/>
      <c r="W1006" s="64"/>
      <c r="X1006" s="64"/>
      <c r="Y1006" s="64"/>
      <c r="Z1006" s="64"/>
      <c r="AA1006" s="64"/>
      <c r="AB1006" s="64"/>
      <c r="AC1006" s="64"/>
      <c r="AD1006" s="64"/>
      <c r="AE1006" s="64"/>
      <c r="AF1006" s="64"/>
      <c r="AG1006" s="64"/>
      <c r="AH1006" s="64"/>
      <c r="AI1006" s="64"/>
      <c r="AJ1006" s="64"/>
      <c r="AK1006" s="64"/>
      <c r="AL1006" s="64"/>
      <c r="AM1006" s="64"/>
      <c r="AN1006" s="64"/>
      <c r="AO1006" s="64"/>
      <c r="AP1006" s="64"/>
      <c r="AQ1006" s="64"/>
      <c r="AR1006" s="64"/>
      <c r="AS1006" s="64"/>
      <c r="AT1006" s="64"/>
      <c r="AU1006" s="64"/>
      <c r="AV1006" s="64"/>
      <c r="AW1006" s="64"/>
      <c r="AX1006" s="64"/>
      <c r="AY1006" s="64"/>
      <c r="AZ1006" s="64"/>
      <c r="BA1006" s="64"/>
      <c r="BB1006" s="64"/>
      <c r="BF1006" s="64"/>
      <c r="BG1006" s="64"/>
      <c r="BH1006" s="64"/>
      <c r="BI1006" s="64"/>
      <c r="BJ1006" s="64"/>
      <c r="BK1006" s="64"/>
      <c r="BL1006" s="64"/>
      <c r="BM1006" s="68" t="s">
        <v>1331</v>
      </c>
      <c r="BO1006" s="64"/>
      <c r="BP1006" s="64"/>
    </row>
    <row r="1007" spans="1:68" hidden="1">
      <c r="A1007" s="64"/>
      <c r="B1007" s="64"/>
      <c r="C1007" s="64"/>
      <c r="D1007" s="64"/>
      <c r="E1007" s="64"/>
      <c r="F1007" s="64"/>
      <c r="G1007" s="64"/>
      <c r="H1007" s="64"/>
      <c r="I1007" s="64"/>
      <c r="J1007" s="64"/>
      <c r="K1007" s="64"/>
      <c r="L1007" s="64"/>
      <c r="M1007" s="64"/>
      <c r="N1007" s="64"/>
      <c r="O1007" s="64"/>
      <c r="P1007" s="64"/>
      <c r="Q1007" s="64"/>
      <c r="R1007" s="64"/>
      <c r="S1007" s="64"/>
      <c r="T1007" s="64"/>
      <c r="U1007" s="64"/>
      <c r="V1007" s="64"/>
      <c r="W1007" s="64"/>
      <c r="X1007" s="64"/>
      <c r="Y1007" s="64"/>
      <c r="Z1007" s="64"/>
      <c r="AA1007" s="64"/>
      <c r="AB1007" s="64"/>
      <c r="AC1007" s="64"/>
      <c r="AD1007" s="64"/>
      <c r="AE1007" s="64"/>
      <c r="AF1007" s="64"/>
      <c r="AG1007" s="64"/>
      <c r="AH1007" s="64"/>
      <c r="AI1007" s="64"/>
      <c r="AJ1007" s="64"/>
      <c r="AK1007" s="64"/>
      <c r="AL1007" s="64"/>
      <c r="AM1007" s="64"/>
      <c r="AN1007" s="64"/>
      <c r="AO1007" s="64"/>
      <c r="AP1007" s="64"/>
      <c r="AQ1007" s="64"/>
      <c r="AR1007" s="64"/>
      <c r="AS1007" s="64"/>
      <c r="AT1007" s="64"/>
      <c r="AU1007" s="64"/>
      <c r="AV1007" s="64"/>
      <c r="AW1007" s="64"/>
      <c r="AX1007" s="64"/>
      <c r="AY1007" s="64"/>
      <c r="AZ1007" s="64"/>
      <c r="BA1007" s="64"/>
      <c r="BB1007" s="64"/>
      <c r="BF1007" s="64"/>
      <c r="BG1007" s="64"/>
      <c r="BH1007" s="64"/>
      <c r="BI1007" s="64"/>
      <c r="BJ1007" s="64"/>
      <c r="BK1007" s="64"/>
      <c r="BL1007" s="64"/>
      <c r="BM1007" s="68" t="s">
        <v>1332</v>
      </c>
      <c r="BO1007" s="64"/>
      <c r="BP1007" s="64"/>
    </row>
    <row r="1008" spans="1:68" hidden="1">
      <c r="A1008" s="64"/>
      <c r="B1008" s="64"/>
      <c r="C1008" s="64"/>
      <c r="D1008" s="64"/>
      <c r="E1008" s="64"/>
      <c r="F1008" s="64"/>
      <c r="G1008" s="64"/>
      <c r="H1008" s="64"/>
      <c r="I1008" s="64"/>
      <c r="J1008" s="64"/>
      <c r="K1008" s="64"/>
      <c r="L1008" s="64"/>
      <c r="M1008" s="64"/>
      <c r="N1008" s="64"/>
      <c r="O1008" s="64"/>
      <c r="P1008" s="64"/>
      <c r="Q1008" s="64"/>
      <c r="R1008" s="64"/>
      <c r="S1008" s="64"/>
      <c r="T1008" s="64"/>
      <c r="U1008" s="64"/>
      <c r="V1008" s="64"/>
      <c r="W1008" s="64"/>
      <c r="X1008" s="64"/>
      <c r="Y1008" s="64"/>
      <c r="Z1008" s="64"/>
      <c r="AA1008" s="64"/>
      <c r="AB1008" s="64"/>
      <c r="AC1008" s="64"/>
      <c r="AD1008" s="64"/>
      <c r="AE1008" s="64"/>
      <c r="AF1008" s="64"/>
      <c r="AG1008" s="64"/>
      <c r="AH1008" s="64"/>
      <c r="AI1008" s="64"/>
      <c r="AJ1008" s="64"/>
      <c r="AK1008" s="64"/>
      <c r="AL1008" s="64"/>
      <c r="AM1008" s="64"/>
      <c r="AN1008" s="64"/>
      <c r="AO1008" s="64"/>
      <c r="AP1008" s="64"/>
      <c r="AQ1008" s="64"/>
      <c r="AR1008" s="64"/>
      <c r="AS1008" s="64"/>
      <c r="AT1008" s="64"/>
      <c r="AU1008" s="64"/>
      <c r="AV1008" s="64"/>
      <c r="AW1008" s="64"/>
      <c r="AX1008" s="64"/>
      <c r="AY1008" s="64"/>
      <c r="AZ1008" s="64"/>
      <c r="BA1008" s="64"/>
      <c r="BB1008" s="64"/>
      <c r="BF1008" s="64"/>
      <c r="BG1008" s="64"/>
      <c r="BH1008" s="64"/>
      <c r="BI1008" s="64"/>
      <c r="BJ1008" s="64"/>
      <c r="BK1008" s="64"/>
      <c r="BL1008" s="64"/>
      <c r="BM1008" s="68" t="s">
        <v>1333</v>
      </c>
      <c r="BO1008" s="64"/>
      <c r="BP1008" s="64"/>
    </row>
    <row r="1009" spans="65:68" hidden="1">
      <c r="BM1009" s="68" t="s">
        <v>1334</v>
      </c>
      <c r="BO1009" s="64"/>
      <c r="BP1009" s="64"/>
    </row>
    <row r="1010" spans="65:68" hidden="1">
      <c r="BM1010" s="68" t="s">
        <v>1335</v>
      </c>
      <c r="BO1010" s="64"/>
      <c r="BP1010" s="64"/>
    </row>
    <row r="1011" spans="65:68" hidden="1">
      <c r="BM1011" s="68" t="s">
        <v>1336</v>
      </c>
      <c r="BO1011" s="64"/>
      <c r="BP1011" s="64"/>
    </row>
    <row r="1012" spans="65:68" hidden="1">
      <c r="BM1012" s="68" t="s">
        <v>1337</v>
      </c>
      <c r="BO1012" s="64"/>
      <c r="BP1012" s="64"/>
    </row>
    <row r="1013" spans="65:68" hidden="1">
      <c r="BM1013" s="68" t="s">
        <v>1338</v>
      </c>
      <c r="BO1013" s="64"/>
      <c r="BP1013" s="64"/>
    </row>
    <row r="1014" spans="65:68" hidden="1">
      <c r="BM1014" s="68" t="s">
        <v>1339</v>
      </c>
      <c r="BO1014" s="64"/>
      <c r="BP1014" s="64"/>
    </row>
    <row r="1015" spans="65:68" hidden="1">
      <c r="BM1015" s="68" t="s">
        <v>1340</v>
      </c>
      <c r="BO1015" s="64"/>
      <c r="BP1015" s="64"/>
    </row>
    <row r="1016" spans="65:68" hidden="1">
      <c r="BM1016" s="68" t="s">
        <v>1341</v>
      </c>
      <c r="BO1016" s="64"/>
      <c r="BP1016" s="64"/>
    </row>
    <row r="1017" spans="65:68" hidden="1">
      <c r="BM1017" s="68" t="s">
        <v>1342</v>
      </c>
      <c r="BO1017" s="64"/>
      <c r="BP1017" s="64"/>
    </row>
    <row r="1018" spans="65:68" hidden="1">
      <c r="BM1018" s="68" t="s">
        <v>1343</v>
      </c>
      <c r="BO1018" s="64"/>
      <c r="BP1018" s="64"/>
    </row>
    <row r="1019" spans="65:68" hidden="1">
      <c r="BM1019" s="68" t="s">
        <v>1344</v>
      </c>
      <c r="BO1019" s="64"/>
      <c r="BP1019" s="64"/>
    </row>
    <row r="1020" spans="65:68" hidden="1">
      <c r="BM1020" s="68" t="s">
        <v>1345</v>
      </c>
      <c r="BO1020" s="64"/>
      <c r="BP1020" s="64"/>
    </row>
    <row r="1021" spans="65:68" hidden="1">
      <c r="BM1021" s="68" t="s">
        <v>1346</v>
      </c>
      <c r="BO1021" s="64"/>
      <c r="BP1021" s="64"/>
    </row>
    <row r="1022" spans="65:68" hidden="1">
      <c r="BM1022" s="68" t="s">
        <v>1347</v>
      </c>
      <c r="BO1022" s="64"/>
      <c r="BP1022" s="64"/>
    </row>
    <row r="1023" spans="65:68" hidden="1">
      <c r="BM1023" s="68" t="s">
        <v>1348</v>
      </c>
      <c r="BO1023" s="64"/>
      <c r="BP1023" s="64"/>
    </row>
    <row r="1024" spans="65:68" hidden="1">
      <c r="BM1024" s="68" t="s">
        <v>1349</v>
      </c>
      <c r="BO1024" s="64"/>
      <c r="BP1024" s="64"/>
    </row>
    <row r="1025" spans="65:68" hidden="1">
      <c r="BM1025" s="68" t="s">
        <v>1350</v>
      </c>
      <c r="BO1025" s="64"/>
      <c r="BP1025" s="64"/>
    </row>
    <row r="1026" spans="65:68" hidden="1">
      <c r="BM1026" s="68" t="s">
        <v>1351</v>
      </c>
      <c r="BO1026" s="64"/>
      <c r="BP1026" s="64"/>
    </row>
    <row r="1027" spans="65:68" hidden="1">
      <c r="BM1027" s="68" t="s">
        <v>1352</v>
      </c>
      <c r="BO1027" s="64"/>
      <c r="BP1027" s="64"/>
    </row>
    <row r="1028" spans="65:68" hidden="1">
      <c r="BM1028" s="68" t="s">
        <v>1353</v>
      </c>
      <c r="BO1028" s="64"/>
      <c r="BP1028" s="64"/>
    </row>
    <row r="1029" spans="65:68" hidden="1">
      <c r="BM1029" s="68" t="s">
        <v>1354</v>
      </c>
      <c r="BO1029" s="64"/>
      <c r="BP1029" s="64"/>
    </row>
    <row r="1030" spans="65:68" hidden="1">
      <c r="BM1030" s="68" t="s">
        <v>76</v>
      </c>
      <c r="BO1030" s="64"/>
      <c r="BP1030" s="64"/>
    </row>
    <row r="1031" spans="65:68" hidden="1">
      <c r="BM1031" s="68" t="s">
        <v>1355</v>
      </c>
      <c r="BO1031" s="64"/>
      <c r="BP1031" s="64"/>
    </row>
    <row r="1032" spans="65:68" hidden="1">
      <c r="BM1032" s="68" t="s">
        <v>1356</v>
      </c>
      <c r="BO1032" s="64"/>
      <c r="BP1032" s="64"/>
    </row>
    <row r="1033" spans="65:68" hidden="1">
      <c r="BM1033" s="68" t="s">
        <v>1357</v>
      </c>
      <c r="BO1033" s="64"/>
      <c r="BP1033" s="64"/>
    </row>
    <row r="1034" spans="65:68" hidden="1">
      <c r="BM1034" s="68" t="s">
        <v>1358</v>
      </c>
      <c r="BO1034" s="64"/>
      <c r="BP1034" s="64"/>
    </row>
    <row r="1035" spans="65:68" hidden="1">
      <c r="BM1035" s="68" t="s">
        <v>1359</v>
      </c>
      <c r="BO1035" s="64"/>
      <c r="BP1035" s="64"/>
    </row>
    <row r="1036" spans="65:68" hidden="1">
      <c r="BM1036" s="68" t="s">
        <v>1360</v>
      </c>
      <c r="BO1036" s="64"/>
      <c r="BP1036" s="64"/>
    </row>
    <row r="1037" spans="65:68" hidden="1">
      <c r="BM1037" s="68" t="s">
        <v>1361</v>
      </c>
      <c r="BO1037" s="64"/>
      <c r="BP1037" s="64"/>
    </row>
    <row r="1038" spans="65:68" hidden="1">
      <c r="BM1038" s="68" t="s">
        <v>1362</v>
      </c>
      <c r="BO1038" s="64"/>
      <c r="BP1038" s="64"/>
    </row>
    <row r="1039" spans="65:68" hidden="1">
      <c r="BM1039" s="68" t="s">
        <v>1363</v>
      </c>
      <c r="BO1039" s="64"/>
      <c r="BP1039" s="64"/>
    </row>
    <row r="1040" spans="65:68" hidden="1">
      <c r="BM1040" s="68" t="s">
        <v>1364</v>
      </c>
      <c r="BO1040" s="64"/>
      <c r="BP1040" s="64"/>
    </row>
    <row r="1041" spans="65:68" hidden="1">
      <c r="BM1041" s="68" t="s">
        <v>1365</v>
      </c>
      <c r="BO1041" s="64"/>
      <c r="BP1041" s="64"/>
    </row>
    <row r="1042" spans="65:68" hidden="1">
      <c r="BM1042" s="68" t="s">
        <v>277</v>
      </c>
      <c r="BO1042" s="64"/>
      <c r="BP1042" s="64"/>
    </row>
    <row r="1043" spans="65:68" hidden="1">
      <c r="BM1043" s="68" t="s">
        <v>1366</v>
      </c>
      <c r="BO1043" s="64"/>
      <c r="BP1043" s="64"/>
    </row>
    <row r="1044" spans="65:68" hidden="1">
      <c r="BM1044" s="68" t="s">
        <v>1367</v>
      </c>
      <c r="BO1044" s="64"/>
      <c r="BP1044" s="64"/>
    </row>
    <row r="1045" spans="65:68" hidden="1">
      <c r="BM1045" s="68" t="s">
        <v>1368</v>
      </c>
      <c r="BO1045" s="64"/>
      <c r="BP1045" s="64"/>
    </row>
    <row r="1046" spans="65:68" hidden="1">
      <c r="BM1046" s="68" t="s">
        <v>1369</v>
      </c>
      <c r="BO1046" s="64"/>
      <c r="BP1046" s="64"/>
    </row>
    <row r="1047" spans="65:68" hidden="1">
      <c r="BM1047" s="68" t="s">
        <v>1370</v>
      </c>
      <c r="BO1047" s="64"/>
      <c r="BP1047" s="64"/>
    </row>
    <row r="1048" spans="65:68" hidden="1">
      <c r="BM1048" s="68" t="s">
        <v>1371</v>
      </c>
      <c r="BO1048" s="64"/>
      <c r="BP1048" s="64"/>
    </row>
    <row r="1049" spans="65:68" hidden="1">
      <c r="BM1049" s="68" t="s">
        <v>1372</v>
      </c>
      <c r="BO1049" s="64"/>
      <c r="BP1049" s="64"/>
    </row>
    <row r="1050" spans="65:68" hidden="1">
      <c r="BM1050" s="68" t="s">
        <v>1373</v>
      </c>
      <c r="BO1050" s="64"/>
      <c r="BP1050" s="64"/>
    </row>
    <row r="1051" spans="65:68" hidden="1">
      <c r="BM1051" s="68" t="s">
        <v>1374</v>
      </c>
      <c r="BO1051" s="64"/>
      <c r="BP1051" s="64"/>
    </row>
    <row r="1052" spans="65:68" hidden="1">
      <c r="BM1052" s="68" t="s">
        <v>1375</v>
      </c>
      <c r="BO1052" s="64"/>
      <c r="BP1052" s="64"/>
    </row>
    <row r="1053" spans="65:68" hidden="1">
      <c r="BM1053" s="68" t="s">
        <v>1376</v>
      </c>
      <c r="BO1053" s="64"/>
      <c r="BP1053" s="64"/>
    </row>
    <row r="1054" spans="65:68" hidden="1">
      <c r="BM1054" s="68" t="s">
        <v>1377</v>
      </c>
      <c r="BO1054" s="64"/>
      <c r="BP1054" s="64"/>
    </row>
    <row r="1055" spans="65:68" hidden="1">
      <c r="BM1055" s="68" t="s">
        <v>1378</v>
      </c>
      <c r="BO1055" s="64"/>
      <c r="BP1055" s="64"/>
    </row>
    <row r="1056" spans="65:68" hidden="1">
      <c r="BM1056" s="68" t="s">
        <v>1379</v>
      </c>
      <c r="BO1056" s="64"/>
      <c r="BP1056" s="64"/>
    </row>
    <row r="1057" spans="65:68" hidden="1">
      <c r="BM1057" s="68" t="s">
        <v>1380</v>
      </c>
      <c r="BO1057" s="64"/>
      <c r="BP1057" s="64"/>
    </row>
    <row r="1058" spans="65:68" hidden="1">
      <c r="BM1058" s="68" t="s">
        <v>1381</v>
      </c>
      <c r="BO1058" s="64"/>
      <c r="BP1058" s="64"/>
    </row>
    <row r="1059" spans="65:68" hidden="1">
      <c r="BM1059" s="68" t="s">
        <v>1382</v>
      </c>
      <c r="BO1059" s="64"/>
      <c r="BP1059" s="64"/>
    </row>
    <row r="1060" spans="65:68" hidden="1">
      <c r="BM1060" s="68" t="s">
        <v>1383</v>
      </c>
      <c r="BO1060" s="64"/>
      <c r="BP1060" s="64"/>
    </row>
    <row r="1061" spans="65:68" hidden="1">
      <c r="BM1061" s="68" t="s">
        <v>1384</v>
      </c>
      <c r="BO1061" s="64"/>
      <c r="BP1061" s="64"/>
    </row>
    <row r="1062" spans="65:68" hidden="1">
      <c r="BM1062" s="68" t="s">
        <v>1385</v>
      </c>
      <c r="BO1062" s="64"/>
      <c r="BP1062" s="64"/>
    </row>
    <row r="1063" spans="65:68" hidden="1">
      <c r="BM1063" s="68" t="s">
        <v>1386</v>
      </c>
      <c r="BO1063" s="64"/>
      <c r="BP1063" s="64"/>
    </row>
    <row r="1064" spans="65:68" hidden="1">
      <c r="BM1064" s="68" t="s">
        <v>1387</v>
      </c>
      <c r="BO1064" s="64"/>
      <c r="BP1064" s="64"/>
    </row>
    <row r="1065" spans="65:68" hidden="1">
      <c r="BM1065" s="68" t="s">
        <v>1388</v>
      </c>
      <c r="BO1065" s="64"/>
      <c r="BP1065" s="64"/>
    </row>
    <row r="1066" spans="65:68" hidden="1">
      <c r="BM1066" s="68" t="s">
        <v>1389</v>
      </c>
      <c r="BO1066" s="64"/>
      <c r="BP1066" s="64"/>
    </row>
    <row r="1067" spans="65:68" hidden="1">
      <c r="BM1067" s="68" t="s">
        <v>1390</v>
      </c>
      <c r="BO1067" s="64"/>
      <c r="BP1067" s="64"/>
    </row>
    <row r="1068" spans="65:68" hidden="1">
      <c r="BM1068" s="68" t="s">
        <v>1391</v>
      </c>
      <c r="BO1068" s="64"/>
      <c r="BP1068" s="64"/>
    </row>
    <row r="1069" spans="65:68" hidden="1">
      <c r="BM1069" s="68" t="s">
        <v>1392</v>
      </c>
      <c r="BO1069" s="64"/>
      <c r="BP1069" s="64"/>
    </row>
    <row r="1070" spans="65:68" hidden="1">
      <c r="BM1070" s="68" t="s">
        <v>1393</v>
      </c>
      <c r="BO1070" s="64"/>
      <c r="BP1070" s="64"/>
    </row>
    <row r="1071" spans="65:68" hidden="1">
      <c r="BM1071" s="68" t="s">
        <v>1394</v>
      </c>
      <c r="BO1071" s="64"/>
      <c r="BP1071" s="64"/>
    </row>
    <row r="1072" spans="65:68" hidden="1">
      <c r="BM1072" s="68" t="s">
        <v>1395</v>
      </c>
      <c r="BO1072" s="64"/>
      <c r="BP1072" s="64"/>
    </row>
    <row r="1073" spans="65:68" hidden="1">
      <c r="BM1073" s="68" t="s">
        <v>1396</v>
      </c>
      <c r="BO1073" s="64"/>
      <c r="BP1073" s="64"/>
    </row>
    <row r="1074" spans="65:68" hidden="1">
      <c r="BM1074" s="68" t="s">
        <v>1397</v>
      </c>
      <c r="BO1074" s="64"/>
      <c r="BP1074" s="64"/>
    </row>
    <row r="1075" spans="65:68" hidden="1">
      <c r="BM1075" s="68" t="s">
        <v>1398</v>
      </c>
      <c r="BO1075" s="64"/>
      <c r="BP1075" s="64"/>
    </row>
    <row r="1076" spans="65:68" hidden="1">
      <c r="BM1076" s="68" t="s">
        <v>1399</v>
      </c>
      <c r="BO1076" s="64"/>
      <c r="BP1076" s="64"/>
    </row>
    <row r="1077" spans="65:68" hidden="1">
      <c r="BM1077" s="68" t="s">
        <v>1400</v>
      </c>
      <c r="BO1077" s="64"/>
      <c r="BP1077" s="64"/>
    </row>
    <row r="1078" spans="65:68" hidden="1">
      <c r="BM1078" s="68" t="s">
        <v>1401</v>
      </c>
      <c r="BO1078" s="64"/>
      <c r="BP1078" s="64"/>
    </row>
    <row r="1079" spans="65:68" hidden="1">
      <c r="BM1079" s="68" t="s">
        <v>1402</v>
      </c>
      <c r="BO1079" s="64"/>
      <c r="BP1079" s="64"/>
    </row>
    <row r="1080" spans="65:68" hidden="1">
      <c r="BM1080" s="68" t="s">
        <v>1403</v>
      </c>
      <c r="BO1080" s="64"/>
      <c r="BP1080" s="64"/>
    </row>
    <row r="1081" spans="65:68" hidden="1">
      <c r="BM1081" s="68" t="s">
        <v>1404</v>
      </c>
      <c r="BO1081" s="64"/>
      <c r="BP1081" s="64"/>
    </row>
    <row r="1082" spans="65:68" hidden="1">
      <c r="BM1082" s="68" t="s">
        <v>1405</v>
      </c>
      <c r="BO1082" s="64"/>
      <c r="BP1082" s="64"/>
    </row>
    <row r="1083" spans="65:68" hidden="1">
      <c r="BM1083" s="68" t="s">
        <v>1406</v>
      </c>
      <c r="BO1083" s="64"/>
      <c r="BP1083" s="64"/>
    </row>
    <row r="1084" spans="65:68" hidden="1">
      <c r="BM1084" s="68" t="s">
        <v>1407</v>
      </c>
      <c r="BO1084" s="64"/>
      <c r="BP1084" s="64"/>
    </row>
    <row r="1085" spans="65:68" hidden="1">
      <c r="BM1085" s="68" t="s">
        <v>1408</v>
      </c>
      <c r="BO1085" s="64"/>
      <c r="BP1085" s="64"/>
    </row>
    <row r="1086" spans="65:68" hidden="1">
      <c r="BM1086" s="68" t="s">
        <v>1409</v>
      </c>
      <c r="BO1086" s="64"/>
      <c r="BP1086" s="64"/>
    </row>
    <row r="1087" spans="65:68" hidden="1">
      <c r="BM1087" s="68" t="s">
        <v>254</v>
      </c>
      <c r="BO1087" s="64"/>
      <c r="BP1087" s="64"/>
    </row>
    <row r="1088" spans="65:68" hidden="1">
      <c r="BM1088" s="68" t="s">
        <v>1410</v>
      </c>
      <c r="BO1088" s="64"/>
      <c r="BP1088" s="64"/>
    </row>
    <row r="1089" spans="65:68" hidden="1">
      <c r="BM1089" s="68" t="s">
        <v>1411</v>
      </c>
      <c r="BO1089" s="64"/>
      <c r="BP1089" s="64"/>
    </row>
    <row r="1090" spans="65:68" hidden="1">
      <c r="BM1090" s="68" t="s">
        <v>1412</v>
      </c>
      <c r="BO1090" s="64"/>
      <c r="BP1090" s="64"/>
    </row>
    <row r="1091" spans="65:68" hidden="1">
      <c r="BM1091" s="68" t="s">
        <v>1413</v>
      </c>
      <c r="BO1091" s="64"/>
      <c r="BP1091" s="64"/>
    </row>
    <row r="1092" spans="65:68" hidden="1">
      <c r="BM1092" s="68" t="s">
        <v>1414</v>
      </c>
      <c r="BO1092" s="64"/>
      <c r="BP1092" s="64"/>
    </row>
    <row r="1093" spans="65:68" hidden="1">
      <c r="BM1093" s="68" t="s">
        <v>1415</v>
      </c>
      <c r="BO1093" s="64"/>
      <c r="BP1093" s="64"/>
    </row>
    <row r="1094" spans="65:68" hidden="1">
      <c r="BM1094" s="68" t="s">
        <v>1416</v>
      </c>
      <c r="BO1094" s="64"/>
      <c r="BP1094" s="64"/>
    </row>
    <row r="1095" spans="65:68" hidden="1">
      <c r="BM1095" s="68" t="s">
        <v>1417</v>
      </c>
      <c r="BO1095" s="64"/>
      <c r="BP1095" s="64"/>
    </row>
    <row r="1096" spans="65:68" hidden="1">
      <c r="BM1096" s="68" t="s">
        <v>1418</v>
      </c>
      <c r="BO1096" s="64"/>
      <c r="BP1096" s="64"/>
    </row>
    <row r="1097" spans="65:68" hidden="1">
      <c r="BM1097" s="68" t="s">
        <v>1419</v>
      </c>
      <c r="BO1097" s="64"/>
      <c r="BP1097" s="64"/>
    </row>
    <row r="1098" spans="65:68" hidden="1">
      <c r="BM1098" s="68" t="s">
        <v>1420</v>
      </c>
      <c r="BO1098" s="64"/>
      <c r="BP1098" s="64"/>
    </row>
    <row r="1099" spans="65:68" hidden="1">
      <c r="BM1099" s="68" t="s">
        <v>1421</v>
      </c>
      <c r="BO1099" s="64"/>
      <c r="BP1099" s="64"/>
    </row>
    <row r="1100" spans="65:68" hidden="1">
      <c r="BM1100" s="68" t="s">
        <v>1422</v>
      </c>
      <c r="BO1100" s="64"/>
      <c r="BP1100" s="64"/>
    </row>
    <row r="1101" spans="65:68" hidden="1">
      <c r="BM1101" s="68" t="s">
        <v>1423</v>
      </c>
      <c r="BO1101" s="64"/>
      <c r="BP1101" s="64"/>
    </row>
    <row r="1102" spans="65:68" hidden="1">
      <c r="BM1102" s="68" t="s">
        <v>1424</v>
      </c>
      <c r="BO1102" s="64"/>
      <c r="BP1102" s="64"/>
    </row>
    <row r="1103" spans="65:68" hidden="1">
      <c r="BM1103" s="68" t="s">
        <v>1425</v>
      </c>
      <c r="BO1103" s="64"/>
      <c r="BP1103" s="64"/>
    </row>
    <row r="1104" spans="65:68" hidden="1">
      <c r="BM1104" s="68" t="s">
        <v>1426</v>
      </c>
      <c r="BO1104" s="64"/>
      <c r="BP1104" s="64"/>
    </row>
    <row r="1105" spans="65:68" hidden="1">
      <c r="BM1105" s="68" t="s">
        <v>1427</v>
      </c>
      <c r="BO1105" s="64"/>
      <c r="BP1105" s="64"/>
    </row>
    <row r="1106" spans="65:68" hidden="1">
      <c r="BM1106" s="68" t="s">
        <v>1428</v>
      </c>
      <c r="BO1106" s="64"/>
      <c r="BP1106" s="64"/>
    </row>
    <row r="1107" spans="65:68" hidden="1">
      <c r="BM1107" s="68" t="s">
        <v>1429</v>
      </c>
      <c r="BO1107" s="64"/>
      <c r="BP1107" s="64"/>
    </row>
    <row r="1108" spans="65:68" hidden="1">
      <c r="BM1108" s="68" t="s">
        <v>1430</v>
      </c>
      <c r="BO1108" s="64"/>
      <c r="BP1108" s="64"/>
    </row>
    <row r="1109" spans="65:68" hidden="1">
      <c r="BM1109" s="68" t="s">
        <v>1431</v>
      </c>
      <c r="BO1109" s="64"/>
      <c r="BP1109" s="64"/>
    </row>
    <row r="1110" spans="65:68" hidden="1">
      <c r="BM1110" s="68" t="s">
        <v>1432</v>
      </c>
      <c r="BO1110" s="64"/>
      <c r="BP1110" s="64"/>
    </row>
    <row r="1111" spans="65:68" hidden="1">
      <c r="BM1111" s="68" t="s">
        <v>1433</v>
      </c>
      <c r="BO1111" s="64"/>
      <c r="BP1111" s="64"/>
    </row>
    <row r="1112" spans="65:68" hidden="1">
      <c r="BM1112" s="68" t="s">
        <v>1434</v>
      </c>
      <c r="BO1112" s="64"/>
      <c r="BP1112" s="64"/>
    </row>
    <row r="1113" spans="65:68" hidden="1">
      <c r="BM1113" s="68" t="s">
        <v>1435</v>
      </c>
      <c r="BO1113" s="64"/>
      <c r="BP1113" s="64"/>
    </row>
    <row r="1114" spans="65:68" hidden="1">
      <c r="BM1114" s="68" t="s">
        <v>1436</v>
      </c>
      <c r="BO1114" s="64"/>
      <c r="BP1114" s="64"/>
    </row>
    <row r="1115" spans="65:68" hidden="1">
      <c r="BM1115" s="68" t="s">
        <v>1437</v>
      </c>
      <c r="BO1115" s="64"/>
      <c r="BP1115" s="64"/>
    </row>
    <row r="1116" spans="65:68" hidden="1">
      <c r="BM1116" s="68" t="s">
        <v>1438</v>
      </c>
      <c r="BO1116" s="64"/>
      <c r="BP1116" s="64"/>
    </row>
    <row r="1117" spans="65:68" hidden="1">
      <c r="BM1117" s="68" t="s">
        <v>1439</v>
      </c>
      <c r="BO1117" s="64"/>
      <c r="BP1117" s="64"/>
    </row>
    <row r="1118" spans="65:68" hidden="1">
      <c r="BM1118" s="68" t="s">
        <v>1440</v>
      </c>
      <c r="BO1118" s="64"/>
      <c r="BP1118" s="64"/>
    </row>
    <row r="1119" spans="65:68" hidden="1">
      <c r="BM1119" s="68" t="s">
        <v>1441</v>
      </c>
      <c r="BO1119" s="64"/>
      <c r="BP1119" s="64"/>
    </row>
    <row r="1120" spans="65:68" hidden="1">
      <c r="BM1120" s="68" t="s">
        <v>1442</v>
      </c>
      <c r="BO1120" s="64"/>
      <c r="BP1120" s="64"/>
    </row>
    <row r="1121" spans="65:68" hidden="1">
      <c r="BM1121" s="68" t="s">
        <v>1443</v>
      </c>
      <c r="BO1121" s="64"/>
      <c r="BP1121" s="64"/>
    </row>
    <row r="1122" spans="65:68" hidden="1">
      <c r="BM1122" s="68" t="s">
        <v>1444</v>
      </c>
      <c r="BO1122" s="64"/>
      <c r="BP1122" s="64"/>
    </row>
    <row r="1123" spans="65:68" hidden="1">
      <c r="BM1123" s="68" t="s">
        <v>1445</v>
      </c>
      <c r="BO1123" s="64"/>
      <c r="BP1123" s="64"/>
    </row>
    <row r="1124" spans="65:68" hidden="1">
      <c r="BM1124" s="68" t="s">
        <v>1446</v>
      </c>
      <c r="BO1124" s="64"/>
      <c r="BP1124" s="64"/>
    </row>
    <row r="1125" spans="65:68" hidden="1">
      <c r="BM1125" s="68" t="s">
        <v>1447</v>
      </c>
      <c r="BO1125" s="64"/>
      <c r="BP1125" s="64"/>
    </row>
    <row r="1126" spans="65:68" hidden="1">
      <c r="BM1126" s="68" t="s">
        <v>1448</v>
      </c>
      <c r="BO1126" s="64"/>
      <c r="BP1126" s="64"/>
    </row>
    <row r="1127" spans="65:68" hidden="1">
      <c r="BM1127" s="68" t="s">
        <v>1449</v>
      </c>
      <c r="BO1127" s="64"/>
      <c r="BP1127" s="64"/>
    </row>
    <row r="1128" spans="65:68" hidden="1">
      <c r="BM1128" s="68" t="s">
        <v>1450</v>
      </c>
      <c r="BO1128" s="64"/>
      <c r="BP1128" s="64"/>
    </row>
    <row r="1129" spans="65:68" hidden="1">
      <c r="BM1129" s="68" t="s">
        <v>1451</v>
      </c>
      <c r="BO1129" s="64"/>
      <c r="BP1129" s="64"/>
    </row>
    <row r="1130" spans="65:68" hidden="1">
      <c r="BM1130" s="68" t="s">
        <v>1452</v>
      </c>
      <c r="BO1130" s="64"/>
      <c r="BP1130" s="64"/>
    </row>
    <row r="1131" spans="65:68" hidden="1">
      <c r="BM1131" s="68" t="s">
        <v>1453</v>
      </c>
      <c r="BO1131" s="64"/>
      <c r="BP1131" s="64"/>
    </row>
    <row r="1132" spans="65:68" hidden="1">
      <c r="BM1132" s="68" t="s">
        <v>1454</v>
      </c>
      <c r="BO1132" s="64"/>
      <c r="BP1132" s="64"/>
    </row>
    <row r="1133" spans="65:68" hidden="1">
      <c r="BM1133" s="68" t="s">
        <v>1455</v>
      </c>
      <c r="BO1133" s="64"/>
      <c r="BP1133" s="64"/>
    </row>
    <row r="1134" spans="65:68" hidden="1">
      <c r="BM1134" s="68" t="s">
        <v>1456</v>
      </c>
      <c r="BO1134" s="64"/>
      <c r="BP1134" s="64"/>
    </row>
    <row r="1135" spans="65:68" hidden="1">
      <c r="BM1135" s="68" t="s">
        <v>1457</v>
      </c>
      <c r="BO1135" s="64"/>
      <c r="BP1135" s="64"/>
    </row>
    <row r="1136" spans="65:68" hidden="1">
      <c r="BM1136" s="68" t="s">
        <v>1458</v>
      </c>
      <c r="BO1136" s="64"/>
      <c r="BP1136" s="64"/>
    </row>
    <row r="1137" spans="65:68" hidden="1">
      <c r="BM1137" s="68" t="s">
        <v>1459</v>
      </c>
      <c r="BO1137" s="64"/>
      <c r="BP1137" s="64"/>
    </row>
    <row r="1138" spans="65:68" hidden="1">
      <c r="BM1138" s="68" t="s">
        <v>1460</v>
      </c>
      <c r="BO1138" s="64"/>
      <c r="BP1138" s="64"/>
    </row>
    <row r="1139" spans="65:68" hidden="1">
      <c r="BM1139" s="68" t="s">
        <v>1461</v>
      </c>
      <c r="BO1139" s="64"/>
      <c r="BP1139" s="64"/>
    </row>
    <row r="1140" spans="65:68" hidden="1">
      <c r="BM1140" s="68" t="s">
        <v>1462</v>
      </c>
      <c r="BO1140" s="64"/>
      <c r="BP1140" s="64"/>
    </row>
    <row r="1141" spans="65:68" hidden="1">
      <c r="BM1141" s="68" t="s">
        <v>1463</v>
      </c>
      <c r="BO1141" s="64"/>
      <c r="BP1141" s="64"/>
    </row>
    <row r="1142" spans="65:68" hidden="1">
      <c r="BM1142" s="68" t="s">
        <v>1464</v>
      </c>
      <c r="BO1142" s="64"/>
      <c r="BP1142" s="64"/>
    </row>
    <row r="1143" spans="65:68" hidden="1">
      <c r="BM1143" s="68" t="s">
        <v>1465</v>
      </c>
      <c r="BO1143" s="64"/>
      <c r="BP1143" s="64"/>
    </row>
    <row r="1144" spans="65:68" hidden="1">
      <c r="BM1144" s="68" t="s">
        <v>1466</v>
      </c>
      <c r="BO1144" s="64"/>
      <c r="BP1144" s="64"/>
    </row>
    <row r="1145" spans="65:68" hidden="1">
      <c r="BM1145" s="68" t="s">
        <v>219</v>
      </c>
      <c r="BO1145" s="64"/>
      <c r="BP1145" s="64"/>
    </row>
    <row r="1146" spans="65:68" hidden="1">
      <c r="BM1146" s="68" t="s">
        <v>1467</v>
      </c>
      <c r="BO1146" s="64"/>
      <c r="BP1146" s="64"/>
    </row>
    <row r="1147" spans="65:68" hidden="1">
      <c r="BM1147" s="68" t="s">
        <v>1468</v>
      </c>
      <c r="BO1147" s="64"/>
      <c r="BP1147" s="64"/>
    </row>
    <row r="1148" spans="65:68" hidden="1">
      <c r="BM1148" s="68" t="s">
        <v>1469</v>
      </c>
      <c r="BO1148" s="64"/>
      <c r="BP1148" s="64"/>
    </row>
    <row r="1149" spans="65:68" hidden="1">
      <c r="BM1149" s="68" t="s">
        <v>1470</v>
      </c>
      <c r="BO1149" s="64"/>
      <c r="BP1149" s="64"/>
    </row>
    <row r="1150" spans="65:68" hidden="1">
      <c r="BM1150" s="68" t="s">
        <v>1471</v>
      </c>
      <c r="BO1150" s="64"/>
      <c r="BP1150" s="64"/>
    </row>
    <row r="1151" spans="65:68" hidden="1">
      <c r="BM1151" s="68" t="s">
        <v>1472</v>
      </c>
      <c r="BO1151" s="64"/>
      <c r="BP1151" s="64"/>
    </row>
    <row r="1152" spans="65:68" hidden="1">
      <c r="BM1152" s="68" t="s">
        <v>1473</v>
      </c>
      <c r="BO1152" s="64"/>
      <c r="BP1152" s="64"/>
    </row>
    <row r="1153" spans="65:68" hidden="1">
      <c r="BM1153" s="68" t="s">
        <v>1474</v>
      </c>
      <c r="BO1153" s="64"/>
      <c r="BP1153" s="64"/>
    </row>
    <row r="1154" spans="65:68" hidden="1">
      <c r="BM1154" s="68" t="s">
        <v>1475</v>
      </c>
      <c r="BO1154" s="64"/>
      <c r="BP1154" s="64"/>
    </row>
    <row r="1155" spans="65:68" hidden="1">
      <c r="BM1155" s="68" t="s">
        <v>1476</v>
      </c>
      <c r="BO1155" s="64"/>
      <c r="BP1155" s="64"/>
    </row>
    <row r="1156" spans="65:68" hidden="1">
      <c r="BM1156" s="68" t="s">
        <v>1477</v>
      </c>
      <c r="BO1156" s="64"/>
      <c r="BP1156" s="64"/>
    </row>
    <row r="1157" spans="65:68" hidden="1">
      <c r="BM1157" s="68" t="s">
        <v>1478</v>
      </c>
      <c r="BO1157" s="64"/>
      <c r="BP1157" s="64"/>
    </row>
    <row r="1158" spans="65:68" hidden="1">
      <c r="BM1158" s="68" t="s">
        <v>1479</v>
      </c>
      <c r="BO1158" s="64"/>
      <c r="BP1158" s="64"/>
    </row>
    <row r="1159" spans="65:68" hidden="1">
      <c r="BM1159" s="68" t="s">
        <v>1480</v>
      </c>
      <c r="BO1159" s="64"/>
      <c r="BP1159" s="64"/>
    </row>
    <row r="1160" spans="65:68" hidden="1">
      <c r="BM1160" s="68" t="s">
        <v>1481</v>
      </c>
      <c r="BO1160" s="64"/>
      <c r="BP1160" s="64"/>
    </row>
    <row r="1161" spans="65:68" hidden="1">
      <c r="BM1161" s="68" t="s">
        <v>174</v>
      </c>
      <c r="BO1161" s="64"/>
      <c r="BP1161" s="64"/>
    </row>
    <row r="1162" spans="65:68" hidden="1">
      <c r="BM1162" s="68" t="s">
        <v>1482</v>
      </c>
      <c r="BO1162" s="64"/>
      <c r="BP1162" s="64"/>
    </row>
    <row r="1163" spans="65:68" hidden="1">
      <c r="BM1163" s="68" t="s">
        <v>1483</v>
      </c>
      <c r="BO1163" s="64"/>
      <c r="BP1163" s="64"/>
    </row>
    <row r="1164" spans="65:68" hidden="1">
      <c r="BM1164" s="68" t="s">
        <v>1484</v>
      </c>
      <c r="BO1164" s="64"/>
      <c r="BP1164" s="64"/>
    </row>
    <row r="1165" spans="65:68" hidden="1">
      <c r="BM1165" s="68" t="s">
        <v>1485</v>
      </c>
      <c r="BO1165" s="64"/>
      <c r="BP1165" s="64"/>
    </row>
    <row r="1166" spans="65:68" hidden="1">
      <c r="BM1166" s="68" t="s">
        <v>1486</v>
      </c>
      <c r="BO1166" s="64"/>
      <c r="BP1166" s="64"/>
    </row>
    <row r="1167" spans="65:68" hidden="1">
      <c r="BM1167" s="68" t="s">
        <v>1487</v>
      </c>
      <c r="BO1167" s="64"/>
      <c r="BP1167" s="64"/>
    </row>
    <row r="1168" spans="65:68" hidden="1">
      <c r="BM1168" s="68" t="s">
        <v>1488</v>
      </c>
      <c r="BO1168" s="64"/>
      <c r="BP1168" s="64"/>
    </row>
    <row r="1169" spans="65:68" hidden="1">
      <c r="BM1169" s="68" t="s">
        <v>1489</v>
      </c>
      <c r="BO1169" s="64"/>
      <c r="BP1169" s="64"/>
    </row>
    <row r="1170" spans="65:68" hidden="1">
      <c r="BM1170" s="68" t="s">
        <v>1490</v>
      </c>
      <c r="BO1170" s="64"/>
      <c r="BP1170" s="64"/>
    </row>
    <row r="1171" spans="65:68" hidden="1">
      <c r="BM1171" s="68" t="s">
        <v>1491</v>
      </c>
      <c r="BO1171" s="64"/>
      <c r="BP1171" s="64"/>
    </row>
    <row r="1172" spans="65:68" hidden="1">
      <c r="BM1172" s="68" t="s">
        <v>1492</v>
      </c>
      <c r="BO1172" s="64"/>
      <c r="BP1172" s="64"/>
    </row>
    <row r="1173" spans="65:68" hidden="1">
      <c r="BM1173" s="68" t="s">
        <v>1493</v>
      </c>
      <c r="BO1173" s="64"/>
      <c r="BP1173" s="64"/>
    </row>
    <row r="1174" spans="65:68" hidden="1">
      <c r="BM1174" s="68" t="s">
        <v>1494</v>
      </c>
      <c r="BO1174" s="64"/>
      <c r="BP1174" s="64"/>
    </row>
    <row r="1175" spans="65:68" hidden="1">
      <c r="BM1175" s="68" t="s">
        <v>1495</v>
      </c>
      <c r="BO1175" s="64"/>
      <c r="BP1175" s="64"/>
    </row>
    <row r="1176" spans="65:68" hidden="1">
      <c r="BM1176" s="68" t="s">
        <v>1496</v>
      </c>
      <c r="BO1176" s="64"/>
      <c r="BP1176" s="64"/>
    </row>
    <row r="1177" spans="65:68" hidden="1">
      <c r="BM1177" s="68" t="s">
        <v>1497</v>
      </c>
      <c r="BO1177" s="64"/>
      <c r="BP1177" s="64"/>
    </row>
    <row r="1178" spans="65:68" hidden="1">
      <c r="BM1178" s="68" t="s">
        <v>1498</v>
      </c>
      <c r="BO1178" s="64"/>
      <c r="BP1178" s="64"/>
    </row>
    <row r="1179" spans="65:68" hidden="1">
      <c r="BM1179" s="68" t="s">
        <v>1499</v>
      </c>
      <c r="BO1179" s="64"/>
      <c r="BP1179" s="64"/>
    </row>
    <row r="1180" spans="65:68" hidden="1">
      <c r="BM1180" s="68" t="s">
        <v>1500</v>
      </c>
      <c r="BO1180" s="64"/>
      <c r="BP1180" s="64"/>
    </row>
    <row r="1181" spans="65:68" hidden="1">
      <c r="BM1181" s="68" t="s">
        <v>1501</v>
      </c>
      <c r="BO1181" s="64"/>
      <c r="BP1181" s="64"/>
    </row>
    <row r="1182" spans="65:68" hidden="1">
      <c r="BM1182" s="68" t="s">
        <v>1502</v>
      </c>
      <c r="BO1182" s="64"/>
      <c r="BP1182" s="64"/>
    </row>
    <row r="1183" spans="65:68" hidden="1">
      <c r="BM1183" s="68" t="s">
        <v>1503</v>
      </c>
      <c r="BO1183" s="64"/>
      <c r="BP1183" s="64"/>
    </row>
    <row r="1184" spans="65:68" hidden="1">
      <c r="BM1184" s="68" t="s">
        <v>1504</v>
      </c>
      <c r="BO1184" s="64"/>
      <c r="BP1184" s="64"/>
    </row>
    <row r="1185" spans="65:68" hidden="1">
      <c r="BM1185" s="68" t="s">
        <v>1505</v>
      </c>
      <c r="BO1185" s="64"/>
      <c r="BP1185" s="64"/>
    </row>
    <row r="1186" spans="65:68" hidden="1">
      <c r="BM1186" s="68" t="s">
        <v>1506</v>
      </c>
      <c r="BO1186" s="64"/>
      <c r="BP1186" s="64"/>
    </row>
    <row r="1187" spans="65:68" hidden="1">
      <c r="BM1187" s="68" t="s">
        <v>1507</v>
      </c>
      <c r="BO1187" s="64"/>
      <c r="BP1187" s="64"/>
    </row>
    <row r="1188" spans="65:68" hidden="1">
      <c r="BM1188" s="68" t="s">
        <v>1508</v>
      </c>
      <c r="BO1188" s="64"/>
      <c r="BP1188" s="64"/>
    </row>
    <row r="1189" spans="65:68" hidden="1">
      <c r="BM1189" s="68" t="s">
        <v>1509</v>
      </c>
      <c r="BO1189" s="64"/>
      <c r="BP1189" s="64"/>
    </row>
    <row r="1190" spans="65:68" hidden="1">
      <c r="BM1190" s="68" t="s">
        <v>1510</v>
      </c>
      <c r="BO1190" s="64"/>
      <c r="BP1190" s="64"/>
    </row>
    <row r="1191" spans="65:68" hidden="1">
      <c r="BM1191" s="68" t="s">
        <v>1511</v>
      </c>
      <c r="BO1191" s="64"/>
      <c r="BP1191" s="64"/>
    </row>
    <row r="1192" spans="65:68" hidden="1">
      <c r="BM1192" s="68" t="s">
        <v>1512</v>
      </c>
      <c r="BO1192" s="64"/>
      <c r="BP1192" s="64"/>
    </row>
    <row r="1193" spans="65:68" hidden="1">
      <c r="BM1193" s="68" t="s">
        <v>1513</v>
      </c>
      <c r="BO1193" s="64"/>
      <c r="BP1193" s="64"/>
    </row>
    <row r="1194" spans="65:68" hidden="1">
      <c r="BM1194" s="68" t="s">
        <v>1514</v>
      </c>
      <c r="BO1194" s="64"/>
      <c r="BP1194" s="64"/>
    </row>
    <row r="1195" spans="65:68" hidden="1">
      <c r="BM1195" s="68" t="s">
        <v>1515</v>
      </c>
      <c r="BO1195" s="64"/>
      <c r="BP1195" s="64"/>
    </row>
    <row r="1196" spans="65:68" hidden="1">
      <c r="BM1196" s="68" t="s">
        <v>1516</v>
      </c>
      <c r="BO1196" s="64"/>
      <c r="BP1196" s="64"/>
    </row>
    <row r="1197" spans="65:68" hidden="1">
      <c r="BM1197" s="68" t="s">
        <v>1517</v>
      </c>
      <c r="BO1197" s="64"/>
      <c r="BP1197" s="64"/>
    </row>
    <row r="1198" spans="65:68" hidden="1">
      <c r="BM1198" s="68" t="s">
        <v>1518</v>
      </c>
      <c r="BO1198" s="64"/>
      <c r="BP1198" s="64"/>
    </row>
    <row r="1199" spans="65:68" hidden="1">
      <c r="BM1199" s="68" t="s">
        <v>1519</v>
      </c>
      <c r="BO1199" s="64"/>
      <c r="BP1199" s="64"/>
    </row>
    <row r="1200" spans="65:68" hidden="1">
      <c r="BM1200" s="68" t="s">
        <v>1520</v>
      </c>
      <c r="BO1200" s="64"/>
      <c r="BP1200" s="64"/>
    </row>
    <row r="1201" spans="65:68" hidden="1">
      <c r="BM1201" s="68" t="s">
        <v>1521</v>
      </c>
      <c r="BO1201" s="64"/>
      <c r="BP1201" s="64"/>
    </row>
    <row r="1202" spans="65:68" hidden="1">
      <c r="BM1202" s="68" t="s">
        <v>1522</v>
      </c>
      <c r="BO1202" s="64"/>
      <c r="BP1202" s="64"/>
    </row>
    <row r="1203" spans="65:68" hidden="1">
      <c r="BM1203" s="68" t="s">
        <v>1523</v>
      </c>
      <c r="BO1203" s="64"/>
      <c r="BP1203" s="64"/>
    </row>
    <row r="1204" spans="65:68" hidden="1">
      <c r="BM1204" s="68" t="s">
        <v>1524</v>
      </c>
      <c r="BO1204" s="64"/>
      <c r="BP1204" s="64"/>
    </row>
    <row r="1205" spans="65:68" hidden="1">
      <c r="BM1205" s="68" t="s">
        <v>1525</v>
      </c>
      <c r="BO1205" s="64"/>
      <c r="BP1205" s="64"/>
    </row>
    <row r="1206" spans="65:68" hidden="1">
      <c r="BM1206" s="68" t="s">
        <v>1526</v>
      </c>
      <c r="BO1206" s="64"/>
      <c r="BP1206" s="64"/>
    </row>
    <row r="1207" spans="65:68" hidden="1">
      <c r="BM1207" s="68" t="s">
        <v>1527</v>
      </c>
      <c r="BO1207" s="64"/>
      <c r="BP1207" s="64"/>
    </row>
    <row r="1208" spans="65:68" hidden="1">
      <c r="BM1208" s="68" t="s">
        <v>1528</v>
      </c>
      <c r="BO1208" s="64"/>
      <c r="BP1208" s="64"/>
    </row>
    <row r="1209" spans="65:68" hidden="1">
      <c r="BM1209" s="68" t="s">
        <v>1529</v>
      </c>
      <c r="BO1209" s="64"/>
      <c r="BP1209" s="64"/>
    </row>
    <row r="1210" spans="65:68" hidden="1">
      <c r="BM1210" s="68" t="s">
        <v>1530</v>
      </c>
      <c r="BO1210" s="64"/>
      <c r="BP1210" s="64"/>
    </row>
    <row r="1211" spans="65:68" hidden="1">
      <c r="BM1211" s="68" t="s">
        <v>1531</v>
      </c>
      <c r="BO1211" s="64"/>
      <c r="BP1211" s="64"/>
    </row>
    <row r="1212" spans="65:68" hidden="1">
      <c r="BM1212" s="68" t="s">
        <v>1532</v>
      </c>
      <c r="BO1212" s="64"/>
      <c r="BP1212" s="64"/>
    </row>
    <row r="1213" spans="65:68" hidden="1">
      <c r="BM1213" s="68" t="s">
        <v>1533</v>
      </c>
      <c r="BO1213" s="64"/>
      <c r="BP1213" s="64"/>
    </row>
    <row r="1214" spans="65:68" hidden="1">
      <c r="BM1214" s="68" t="s">
        <v>1534</v>
      </c>
      <c r="BO1214" s="64"/>
      <c r="BP1214" s="64"/>
    </row>
    <row r="1215" spans="65:68" hidden="1">
      <c r="BM1215" s="68" t="s">
        <v>1535</v>
      </c>
      <c r="BO1215" s="64"/>
      <c r="BP1215" s="64"/>
    </row>
    <row r="1216" spans="65:68" hidden="1">
      <c r="BM1216" s="68" t="s">
        <v>1536</v>
      </c>
      <c r="BO1216" s="64"/>
      <c r="BP1216" s="64"/>
    </row>
    <row r="1217" spans="65:68" hidden="1">
      <c r="BM1217" s="68" t="s">
        <v>1537</v>
      </c>
      <c r="BO1217" s="64"/>
      <c r="BP1217" s="64"/>
    </row>
    <row r="1218" spans="65:68" hidden="1">
      <c r="BM1218" s="68" t="s">
        <v>1538</v>
      </c>
      <c r="BO1218" s="64"/>
      <c r="BP1218" s="64"/>
    </row>
    <row r="1219" spans="65:68" hidden="1">
      <c r="BM1219" s="68" t="s">
        <v>1539</v>
      </c>
      <c r="BO1219" s="64"/>
      <c r="BP1219" s="64"/>
    </row>
    <row r="1220" spans="65:68" hidden="1">
      <c r="BM1220" s="68" t="s">
        <v>1540</v>
      </c>
      <c r="BO1220" s="64"/>
      <c r="BP1220" s="64"/>
    </row>
    <row r="1221" spans="65:68" hidden="1">
      <c r="BM1221" s="68" t="s">
        <v>306</v>
      </c>
      <c r="BO1221" s="64"/>
      <c r="BP1221" s="64"/>
    </row>
    <row r="1222" spans="65:68" hidden="1">
      <c r="BM1222" s="68" t="s">
        <v>1541</v>
      </c>
      <c r="BO1222" s="64"/>
      <c r="BP1222" s="64"/>
    </row>
    <row r="1223" spans="65:68" hidden="1">
      <c r="BM1223" s="68" t="s">
        <v>1542</v>
      </c>
      <c r="BO1223" s="64"/>
      <c r="BP1223" s="64"/>
    </row>
    <row r="1224" spans="65:68" hidden="1">
      <c r="BM1224" s="68" t="s">
        <v>1543</v>
      </c>
      <c r="BO1224" s="64"/>
      <c r="BP1224" s="64"/>
    </row>
    <row r="1225" spans="65:68" hidden="1">
      <c r="BM1225" s="68" t="s">
        <v>1544</v>
      </c>
      <c r="BO1225" s="64"/>
      <c r="BP1225" s="64"/>
    </row>
    <row r="1226" spans="65:68" hidden="1">
      <c r="BM1226" s="68" t="s">
        <v>1545</v>
      </c>
      <c r="BO1226" s="64"/>
      <c r="BP1226" s="64"/>
    </row>
    <row r="1227" spans="65:68" hidden="1">
      <c r="BM1227" s="68" t="s">
        <v>1546</v>
      </c>
      <c r="BO1227" s="64"/>
      <c r="BP1227" s="64"/>
    </row>
    <row r="1228" spans="65:68" hidden="1">
      <c r="BM1228" s="68" t="s">
        <v>1547</v>
      </c>
      <c r="BO1228" s="64"/>
      <c r="BP1228" s="64"/>
    </row>
    <row r="1229" spans="65:68" hidden="1">
      <c r="BM1229" s="68" t="s">
        <v>1548</v>
      </c>
      <c r="BO1229" s="64"/>
      <c r="BP1229" s="64"/>
    </row>
    <row r="1230" spans="65:68" hidden="1">
      <c r="BM1230" s="68" t="s">
        <v>1549</v>
      </c>
      <c r="BO1230" s="64"/>
      <c r="BP1230" s="64"/>
    </row>
    <row r="1231" spans="65:68" hidden="1">
      <c r="BM1231" s="68" t="s">
        <v>1550</v>
      </c>
      <c r="BO1231" s="64"/>
      <c r="BP1231" s="64"/>
    </row>
    <row r="1232" spans="65:68" hidden="1">
      <c r="BM1232" s="68" t="s">
        <v>1551</v>
      </c>
      <c r="BO1232" s="64"/>
      <c r="BP1232" s="64"/>
    </row>
    <row r="1233" spans="65:68" hidden="1">
      <c r="BM1233" s="68" t="s">
        <v>1552</v>
      </c>
      <c r="BO1233" s="64"/>
      <c r="BP1233" s="64"/>
    </row>
    <row r="1234" spans="65:68" hidden="1">
      <c r="BM1234" s="68" t="s">
        <v>1553</v>
      </c>
      <c r="BO1234" s="64"/>
      <c r="BP1234" s="64"/>
    </row>
    <row r="1235" spans="65:68" hidden="1">
      <c r="BM1235" s="68" t="s">
        <v>1554</v>
      </c>
      <c r="BO1235" s="64"/>
      <c r="BP1235" s="64"/>
    </row>
    <row r="1236" spans="65:68" hidden="1">
      <c r="BM1236" s="68" t="s">
        <v>1555</v>
      </c>
      <c r="BO1236" s="64"/>
      <c r="BP1236" s="64"/>
    </row>
    <row r="1237" spans="65:68" hidden="1">
      <c r="BM1237" s="68" t="s">
        <v>1556</v>
      </c>
      <c r="BO1237" s="64"/>
      <c r="BP1237" s="64"/>
    </row>
    <row r="1238" spans="65:68" hidden="1">
      <c r="BM1238" s="68" t="s">
        <v>1557</v>
      </c>
      <c r="BO1238" s="64"/>
      <c r="BP1238" s="64"/>
    </row>
    <row r="1239" spans="65:68" hidden="1">
      <c r="BM1239" s="68" t="s">
        <v>1558</v>
      </c>
      <c r="BO1239" s="64"/>
      <c r="BP1239" s="64"/>
    </row>
    <row r="1240" spans="65:68" hidden="1">
      <c r="BM1240" s="68" t="s">
        <v>1559</v>
      </c>
      <c r="BO1240" s="64"/>
      <c r="BP1240" s="64"/>
    </row>
    <row r="1241" spans="65:68" hidden="1">
      <c r="BM1241" s="68" t="s">
        <v>1560</v>
      </c>
      <c r="BO1241" s="64"/>
      <c r="BP1241" s="64"/>
    </row>
    <row r="1242" spans="65:68" hidden="1">
      <c r="BM1242" s="68" t="s">
        <v>1561</v>
      </c>
      <c r="BO1242" s="64"/>
      <c r="BP1242" s="64"/>
    </row>
    <row r="1243" spans="65:68" hidden="1">
      <c r="BM1243" s="68" t="s">
        <v>1562</v>
      </c>
      <c r="BO1243" s="64"/>
      <c r="BP1243" s="64"/>
    </row>
    <row r="1244" spans="65:68" hidden="1">
      <c r="BM1244" s="68" t="s">
        <v>1563</v>
      </c>
      <c r="BO1244" s="64"/>
      <c r="BP1244" s="64"/>
    </row>
    <row r="1245" spans="65:68" hidden="1">
      <c r="BM1245" s="68" t="s">
        <v>1564</v>
      </c>
      <c r="BO1245" s="64"/>
      <c r="BP1245" s="64"/>
    </row>
    <row r="1246" spans="65:68" hidden="1">
      <c r="BM1246" s="68" t="s">
        <v>1565</v>
      </c>
      <c r="BO1246" s="64"/>
      <c r="BP1246" s="64"/>
    </row>
    <row r="1247" spans="65:68" hidden="1">
      <c r="BM1247" s="68" t="s">
        <v>1566</v>
      </c>
      <c r="BO1247" s="64"/>
      <c r="BP1247" s="64"/>
    </row>
    <row r="1248" spans="65:68" hidden="1">
      <c r="BM1248" s="68" t="s">
        <v>1567</v>
      </c>
      <c r="BO1248" s="64"/>
      <c r="BP1248" s="64"/>
    </row>
    <row r="1249" spans="65:68" hidden="1">
      <c r="BM1249" s="68" t="s">
        <v>1568</v>
      </c>
      <c r="BO1249" s="64"/>
      <c r="BP1249" s="64"/>
    </row>
    <row r="1250" spans="65:68" hidden="1">
      <c r="BM1250" s="68" t="s">
        <v>1569</v>
      </c>
      <c r="BO1250" s="64"/>
      <c r="BP1250" s="64"/>
    </row>
    <row r="1251" spans="65:68" hidden="1">
      <c r="BM1251" s="68" t="s">
        <v>1570</v>
      </c>
      <c r="BO1251" s="64"/>
      <c r="BP1251" s="64"/>
    </row>
    <row r="1252" spans="65:68" hidden="1">
      <c r="BM1252" s="68" t="s">
        <v>256</v>
      </c>
      <c r="BO1252" s="64"/>
      <c r="BP1252" s="64"/>
    </row>
    <row r="1253" spans="65:68" hidden="1">
      <c r="BM1253" s="68" t="s">
        <v>1571</v>
      </c>
      <c r="BO1253" s="64"/>
      <c r="BP1253" s="64"/>
    </row>
    <row r="1254" spans="65:68" hidden="1">
      <c r="BM1254" s="68" t="s">
        <v>1572</v>
      </c>
      <c r="BO1254" s="64"/>
      <c r="BP1254" s="64"/>
    </row>
    <row r="1255" spans="65:68" hidden="1">
      <c r="BM1255" s="68" t="s">
        <v>1573</v>
      </c>
      <c r="BO1255" s="64"/>
      <c r="BP1255" s="64"/>
    </row>
    <row r="1256" spans="65:68" hidden="1">
      <c r="BM1256" s="68" t="s">
        <v>1574</v>
      </c>
      <c r="BO1256" s="64"/>
      <c r="BP1256" s="64"/>
    </row>
    <row r="1257" spans="65:68" hidden="1">
      <c r="BM1257" s="68" t="s">
        <v>1575</v>
      </c>
      <c r="BO1257" s="64"/>
      <c r="BP1257" s="64"/>
    </row>
    <row r="1258" spans="65:68" hidden="1">
      <c r="BM1258" s="68" t="s">
        <v>1576</v>
      </c>
      <c r="BO1258" s="64"/>
      <c r="BP1258" s="64"/>
    </row>
    <row r="1259" spans="65:68" hidden="1">
      <c r="BM1259" s="68" t="s">
        <v>1577</v>
      </c>
      <c r="BO1259" s="64"/>
      <c r="BP1259" s="64"/>
    </row>
    <row r="1260" spans="65:68" hidden="1">
      <c r="BM1260" s="68" t="s">
        <v>1578</v>
      </c>
      <c r="BO1260" s="64"/>
      <c r="BP1260" s="64"/>
    </row>
    <row r="1261" spans="65:68" hidden="1">
      <c r="BM1261" s="68" t="s">
        <v>208</v>
      </c>
      <c r="BO1261" s="64"/>
      <c r="BP1261" s="64"/>
    </row>
    <row r="1262" spans="65:68" hidden="1">
      <c r="BM1262" s="68" t="s">
        <v>1579</v>
      </c>
      <c r="BO1262" s="64"/>
      <c r="BP1262" s="64"/>
    </row>
    <row r="1263" spans="65:68" hidden="1">
      <c r="BM1263" s="68" t="s">
        <v>1580</v>
      </c>
      <c r="BO1263" s="64"/>
      <c r="BP1263" s="64"/>
    </row>
    <row r="1264" spans="65:68" hidden="1">
      <c r="BM1264" s="68" t="s">
        <v>1581</v>
      </c>
      <c r="BO1264" s="64"/>
      <c r="BP1264" s="64"/>
    </row>
    <row r="1265" spans="65:68" hidden="1">
      <c r="BM1265" s="68" t="s">
        <v>1582</v>
      </c>
      <c r="BO1265" s="64"/>
      <c r="BP1265" s="64"/>
    </row>
    <row r="1266" spans="65:68" hidden="1">
      <c r="BM1266" s="68" t="s">
        <v>1583</v>
      </c>
      <c r="BO1266" s="64"/>
      <c r="BP1266" s="64"/>
    </row>
    <row r="1267" spans="65:68" hidden="1">
      <c r="BM1267" s="68" t="s">
        <v>1584</v>
      </c>
      <c r="BO1267" s="64"/>
      <c r="BP1267" s="64"/>
    </row>
    <row r="1268" spans="65:68" hidden="1">
      <c r="BM1268" s="68" t="s">
        <v>1585</v>
      </c>
      <c r="BO1268" s="64"/>
      <c r="BP1268" s="64"/>
    </row>
    <row r="1269" spans="65:68" hidden="1">
      <c r="BM1269" s="68" t="s">
        <v>1586</v>
      </c>
      <c r="BO1269" s="64"/>
      <c r="BP1269" s="64"/>
    </row>
    <row r="1270" spans="65:68" hidden="1">
      <c r="BM1270" s="68" t="s">
        <v>1587</v>
      </c>
      <c r="BO1270" s="64"/>
      <c r="BP1270" s="64"/>
    </row>
    <row r="1271" spans="65:68" hidden="1">
      <c r="BM1271" s="68" t="s">
        <v>1588</v>
      </c>
      <c r="BO1271" s="64"/>
      <c r="BP1271" s="64"/>
    </row>
    <row r="1272" spans="65:68" hidden="1">
      <c r="BM1272" s="68" t="s">
        <v>1589</v>
      </c>
      <c r="BO1272" s="64"/>
      <c r="BP1272" s="64"/>
    </row>
    <row r="1273" spans="65:68" hidden="1">
      <c r="BM1273" s="68" t="s">
        <v>1590</v>
      </c>
      <c r="BO1273" s="64"/>
      <c r="BP1273" s="64"/>
    </row>
    <row r="1274" spans="65:68" hidden="1">
      <c r="BM1274" s="68" t="s">
        <v>1591</v>
      </c>
      <c r="BO1274" s="64"/>
      <c r="BP1274" s="64"/>
    </row>
    <row r="1275" spans="65:68" hidden="1">
      <c r="BM1275" s="68" t="s">
        <v>1592</v>
      </c>
      <c r="BO1275" s="64"/>
      <c r="BP1275" s="64"/>
    </row>
    <row r="1276" spans="65:68" hidden="1">
      <c r="BM1276" s="68" t="s">
        <v>1593</v>
      </c>
      <c r="BO1276" s="64"/>
      <c r="BP1276" s="64"/>
    </row>
    <row r="1277" spans="65:68" hidden="1">
      <c r="BM1277" s="68" t="s">
        <v>1594</v>
      </c>
      <c r="BO1277" s="64"/>
      <c r="BP1277" s="64"/>
    </row>
    <row r="1278" spans="65:68" hidden="1">
      <c r="BM1278" s="68" t="s">
        <v>1595</v>
      </c>
      <c r="BO1278" s="64"/>
      <c r="BP1278" s="64"/>
    </row>
    <row r="1279" spans="65:68" hidden="1">
      <c r="BM1279" s="68" t="s">
        <v>1596</v>
      </c>
      <c r="BO1279" s="64"/>
      <c r="BP1279" s="64"/>
    </row>
    <row r="1280" spans="65:68" hidden="1">
      <c r="BM1280" s="68" t="s">
        <v>1597</v>
      </c>
      <c r="BO1280" s="64"/>
      <c r="BP1280" s="64"/>
    </row>
    <row r="1281" spans="65:68" hidden="1">
      <c r="BM1281" s="68" t="s">
        <v>1598</v>
      </c>
      <c r="BO1281" s="64"/>
      <c r="BP1281" s="64"/>
    </row>
    <row r="1282" spans="65:68" hidden="1">
      <c r="BM1282" s="68" t="s">
        <v>1599</v>
      </c>
      <c r="BO1282" s="64"/>
      <c r="BP1282" s="64"/>
    </row>
    <row r="1283" spans="65:68" hidden="1">
      <c r="BM1283" s="68" t="s">
        <v>1600</v>
      </c>
      <c r="BO1283" s="64"/>
      <c r="BP1283" s="64"/>
    </row>
    <row r="1284" spans="65:68" hidden="1">
      <c r="BM1284" s="68" t="s">
        <v>1601</v>
      </c>
      <c r="BO1284" s="64"/>
      <c r="BP1284" s="64"/>
    </row>
    <row r="1285" spans="65:68" hidden="1">
      <c r="BM1285" s="68" t="s">
        <v>1602</v>
      </c>
      <c r="BO1285" s="64"/>
      <c r="BP1285" s="64"/>
    </row>
    <row r="1286" spans="65:68" hidden="1">
      <c r="BM1286" s="68" t="s">
        <v>1603</v>
      </c>
      <c r="BO1286" s="64"/>
      <c r="BP1286" s="64"/>
    </row>
    <row r="1287" spans="65:68" hidden="1">
      <c r="BM1287" s="68" t="s">
        <v>1604</v>
      </c>
      <c r="BO1287" s="64"/>
      <c r="BP1287" s="64"/>
    </row>
    <row r="1288" spans="65:68" hidden="1">
      <c r="BM1288" s="68" t="s">
        <v>1605</v>
      </c>
      <c r="BO1288" s="64"/>
      <c r="BP1288" s="64"/>
    </row>
    <row r="1289" spans="65:68" hidden="1">
      <c r="BM1289" s="68" t="s">
        <v>1606</v>
      </c>
      <c r="BO1289" s="64"/>
      <c r="BP1289" s="64"/>
    </row>
    <row r="1290" spans="65:68" hidden="1">
      <c r="BM1290" s="68" t="s">
        <v>1607</v>
      </c>
      <c r="BO1290" s="64"/>
      <c r="BP1290" s="64"/>
    </row>
    <row r="1291" spans="65:68" hidden="1">
      <c r="BM1291" s="68" t="s">
        <v>1608</v>
      </c>
      <c r="BO1291" s="64"/>
      <c r="BP1291" s="64"/>
    </row>
    <row r="1292" spans="65:68" hidden="1">
      <c r="BM1292" s="68" t="s">
        <v>1609</v>
      </c>
      <c r="BO1292" s="64"/>
      <c r="BP1292" s="64"/>
    </row>
    <row r="1293" spans="65:68" hidden="1">
      <c r="BM1293" s="68" t="s">
        <v>1610</v>
      </c>
      <c r="BO1293" s="64"/>
      <c r="BP1293" s="64"/>
    </row>
    <row r="1294" spans="65:68" hidden="1">
      <c r="BM1294" s="68" t="s">
        <v>1611</v>
      </c>
      <c r="BO1294" s="64"/>
      <c r="BP1294" s="64"/>
    </row>
    <row r="1295" spans="65:68" hidden="1">
      <c r="BM1295" s="68" t="s">
        <v>1612</v>
      </c>
      <c r="BO1295" s="64"/>
      <c r="BP1295" s="64"/>
    </row>
    <row r="1296" spans="65:68" hidden="1">
      <c r="BM1296" s="68" t="s">
        <v>1613</v>
      </c>
      <c r="BO1296" s="64"/>
      <c r="BP1296" s="64"/>
    </row>
    <row r="1297" spans="65:68" hidden="1">
      <c r="BM1297" s="68" t="s">
        <v>1614</v>
      </c>
      <c r="BO1297" s="64"/>
      <c r="BP1297" s="64"/>
    </row>
    <row r="1298" spans="65:68" hidden="1">
      <c r="BM1298" s="68" t="s">
        <v>1615</v>
      </c>
      <c r="BO1298" s="64"/>
      <c r="BP1298" s="64"/>
    </row>
    <row r="1299" spans="65:68" hidden="1">
      <c r="BM1299" s="68" t="s">
        <v>1616</v>
      </c>
      <c r="BO1299" s="64"/>
      <c r="BP1299" s="64"/>
    </row>
    <row r="1300" spans="65:68" hidden="1">
      <c r="BM1300" s="68" t="s">
        <v>1617</v>
      </c>
      <c r="BO1300" s="64"/>
      <c r="BP1300" s="64"/>
    </row>
    <row r="1301" spans="65:68" hidden="1">
      <c r="BM1301" s="68" t="s">
        <v>1618</v>
      </c>
      <c r="BO1301" s="64"/>
      <c r="BP1301" s="64"/>
    </row>
    <row r="1302" spans="65:68" hidden="1">
      <c r="BM1302" s="68" t="s">
        <v>1619</v>
      </c>
      <c r="BO1302" s="64"/>
      <c r="BP1302" s="64"/>
    </row>
    <row r="1303" spans="65:68" hidden="1">
      <c r="BM1303" s="68" t="s">
        <v>1620</v>
      </c>
      <c r="BO1303" s="64"/>
      <c r="BP1303" s="64"/>
    </row>
    <row r="1304" spans="65:68" hidden="1">
      <c r="BM1304" s="68" t="s">
        <v>1621</v>
      </c>
      <c r="BO1304" s="64"/>
      <c r="BP1304" s="64"/>
    </row>
    <row r="1305" spans="65:68" hidden="1">
      <c r="BM1305" s="68" t="s">
        <v>1622</v>
      </c>
      <c r="BO1305" s="64"/>
      <c r="BP1305" s="64"/>
    </row>
    <row r="1306" spans="65:68" hidden="1">
      <c r="BM1306" s="68" t="s">
        <v>1623</v>
      </c>
      <c r="BO1306" s="64"/>
      <c r="BP1306" s="64"/>
    </row>
    <row r="1307" spans="65:68" hidden="1">
      <c r="BM1307" s="68" t="s">
        <v>1624</v>
      </c>
      <c r="BO1307" s="64"/>
      <c r="BP1307" s="64"/>
    </row>
    <row r="1308" spans="65:68" hidden="1">
      <c r="BM1308" s="68" t="s">
        <v>1625</v>
      </c>
      <c r="BO1308" s="64"/>
      <c r="BP1308" s="64"/>
    </row>
    <row r="1309" spans="65:68" hidden="1">
      <c r="BM1309" s="68" t="s">
        <v>1626</v>
      </c>
      <c r="BO1309" s="64"/>
      <c r="BP1309" s="64"/>
    </row>
    <row r="1310" spans="65:68" hidden="1">
      <c r="BM1310" s="68" t="s">
        <v>1627</v>
      </c>
      <c r="BO1310" s="64"/>
      <c r="BP1310" s="64"/>
    </row>
    <row r="1311" spans="65:68" hidden="1">
      <c r="BM1311" s="68" t="s">
        <v>1628</v>
      </c>
      <c r="BO1311" s="64"/>
      <c r="BP1311" s="64"/>
    </row>
    <row r="1312" spans="65:68" hidden="1">
      <c r="BM1312" s="68" t="s">
        <v>1629</v>
      </c>
      <c r="BO1312" s="64"/>
      <c r="BP1312" s="64"/>
    </row>
    <row r="1313" spans="65:68" hidden="1">
      <c r="BM1313" s="68" t="s">
        <v>1630</v>
      </c>
      <c r="BO1313" s="64"/>
      <c r="BP1313" s="64"/>
    </row>
    <row r="1314" spans="65:68" hidden="1">
      <c r="BM1314" s="68" t="s">
        <v>1631</v>
      </c>
      <c r="BO1314" s="64"/>
      <c r="BP1314" s="64"/>
    </row>
    <row r="1315" spans="65:68" hidden="1">
      <c r="BM1315" s="68" t="s">
        <v>1632</v>
      </c>
      <c r="BO1315" s="64"/>
      <c r="BP1315" s="64"/>
    </row>
    <row r="1316" spans="65:68" hidden="1">
      <c r="BM1316" s="68" t="s">
        <v>1633</v>
      </c>
      <c r="BO1316" s="64"/>
      <c r="BP1316" s="64"/>
    </row>
    <row r="1317" spans="65:68" hidden="1">
      <c r="BM1317" s="68" t="s">
        <v>1634</v>
      </c>
      <c r="BO1317" s="64"/>
      <c r="BP1317" s="64"/>
    </row>
    <row r="1318" spans="65:68" hidden="1">
      <c r="BM1318" s="68" t="s">
        <v>1635</v>
      </c>
      <c r="BO1318" s="64"/>
      <c r="BP1318" s="64"/>
    </row>
    <row r="1319" spans="65:68" hidden="1">
      <c r="BM1319" s="68" t="s">
        <v>1636</v>
      </c>
      <c r="BO1319" s="64"/>
      <c r="BP1319" s="64"/>
    </row>
    <row r="1320" spans="65:68" hidden="1">
      <c r="BM1320" s="68" t="s">
        <v>1637</v>
      </c>
      <c r="BO1320" s="64"/>
      <c r="BP1320" s="64"/>
    </row>
    <row r="1321" spans="65:68" hidden="1">
      <c r="BM1321" s="68" t="s">
        <v>1638</v>
      </c>
      <c r="BO1321" s="64"/>
      <c r="BP1321" s="64"/>
    </row>
    <row r="1322" spans="65:68" hidden="1">
      <c r="BM1322" s="68" t="s">
        <v>1639</v>
      </c>
      <c r="BO1322" s="64"/>
      <c r="BP1322" s="64"/>
    </row>
    <row r="1323" spans="65:68" hidden="1">
      <c r="BM1323" s="68" t="s">
        <v>1640</v>
      </c>
      <c r="BO1323" s="64"/>
      <c r="BP1323" s="64"/>
    </row>
    <row r="1324" spans="65:68" hidden="1">
      <c r="BM1324" s="68" t="s">
        <v>1641</v>
      </c>
      <c r="BO1324" s="64"/>
      <c r="BP1324" s="64"/>
    </row>
    <row r="1325" spans="65:68" hidden="1">
      <c r="BM1325" s="68" t="s">
        <v>1642</v>
      </c>
      <c r="BO1325" s="64"/>
      <c r="BP1325" s="64"/>
    </row>
    <row r="1326" spans="65:68" hidden="1">
      <c r="BM1326" s="68" t="s">
        <v>1643</v>
      </c>
      <c r="BO1326" s="64"/>
      <c r="BP1326" s="64"/>
    </row>
    <row r="1327" spans="65:68" hidden="1">
      <c r="BM1327" s="68" t="s">
        <v>1644</v>
      </c>
      <c r="BO1327" s="64"/>
      <c r="BP1327" s="64"/>
    </row>
    <row r="1328" spans="65:68" hidden="1">
      <c r="BM1328" s="68" t="s">
        <v>1645</v>
      </c>
      <c r="BO1328" s="64"/>
      <c r="BP1328" s="64"/>
    </row>
    <row r="1329" spans="65:68" hidden="1">
      <c r="BM1329" s="68" t="s">
        <v>1646</v>
      </c>
      <c r="BO1329" s="64"/>
      <c r="BP1329" s="64"/>
    </row>
    <row r="1330" spans="65:68" hidden="1">
      <c r="BM1330" s="68" t="s">
        <v>1647</v>
      </c>
      <c r="BO1330" s="64"/>
      <c r="BP1330" s="64"/>
    </row>
    <row r="1331" spans="65:68" hidden="1">
      <c r="BM1331" s="68" t="s">
        <v>1648</v>
      </c>
      <c r="BO1331" s="64"/>
      <c r="BP1331" s="64"/>
    </row>
    <row r="1332" spans="65:68" hidden="1">
      <c r="BM1332" s="68" t="s">
        <v>1649</v>
      </c>
      <c r="BO1332" s="64"/>
      <c r="BP1332" s="64"/>
    </row>
    <row r="1333" spans="65:68" hidden="1">
      <c r="BM1333" s="68" t="s">
        <v>1650</v>
      </c>
      <c r="BO1333" s="64"/>
      <c r="BP1333" s="64"/>
    </row>
    <row r="1334" spans="65:68" hidden="1">
      <c r="BM1334" s="68" t="s">
        <v>1651</v>
      </c>
      <c r="BO1334" s="64"/>
      <c r="BP1334" s="64"/>
    </row>
    <row r="1335" spans="65:68" hidden="1">
      <c r="BM1335" s="68" t="s">
        <v>1652</v>
      </c>
      <c r="BO1335" s="64"/>
      <c r="BP1335" s="64"/>
    </row>
    <row r="1336" spans="65:68" hidden="1">
      <c r="BM1336" s="68" t="s">
        <v>1653</v>
      </c>
      <c r="BO1336" s="64"/>
      <c r="BP1336" s="64"/>
    </row>
    <row r="1337" spans="65:68" hidden="1">
      <c r="BM1337" s="68" t="s">
        <v>1654</v>
      </c>
      <c r="BO1337" s="64"/>
      <c r="BP1337" s="64"/>
    </row>
    <row r="1338" spans="65:68" hidden="1">
      <c r="BM1338" s="68" t="s">
        <v>1655</v>
      </c>
      <c r="BO1338" s="64"/>
      <c r="BP1338" s="64"/>
    </row>
    <row r="1339" spans="65:68" hidden="1">
      <c r="BM1339" s="68" t="s">
        <v>1656</v>
      </c>
      <c r="BO1339" s="64"/>
      <c r="BP1339" s="64"/>
    </row>
    <row r="1340" spans="65:68" hidden="1">
      <c r="BM1340" s="68" t="s">
        <v>1657</v>
      </c>
      <c r="BO1340" s="64"/>
      <c r="BP1340" s="64"/>
    </row>
    <row r="1341" spans="65:68" hidden="1">
      <c r="BM1341" s="68" t="s">
        <v>1658</v>
      </c>
      <c r="BO1341" s="64"/>
      <c r="BP1341" s="64"/>
    </row>
    <row r="1342" spans="65:68" hidden="1">
      <c r="BM1342" s="68" t="s">
        <v>1659</v>
      </c>
      <c r="BO1342" s="64"/>
      <c r="BP1342" s="64"/>
    </row>
    <row r="1343" spans="65:68" hidden="1">
      <c r="BM1343" s="68" t="s">
        <v>1660</v>
      </c>
      <c r="BO1343" s="64"/>
      <c r="BP1343" s="64"/>
    </row>
    <row r="1344" spans="65:68" hidden="1">
      <c r="BM1344" s="68" t="s">
        <v>1661</v>
      </c>
      <c r="BO1344" s="64"/>
      <c r="BP1344" s="64"/>
    </row>
    <row r="1345" spans="65:68" hidden="1">
      <c r="BM1345" s="68" t="s">
        <v>1662</v>
      </c>
      <c r="BO1345" s="64"/>
      <c r="BP1345" s="64"/>
    </row>
    <row r="1346" spans="65:68" hidden="1">
      <c r="BM1346" s="68" t="s">
        <v>1663</v>
      </c>
      <c r="BO1346" s="64"/>
      <c r="BP1346" s="64"/>
    </row>
    <row r="1347" spans="65:68" hidden="1">
      <c r="BM1347" s="68" t="s">
        <v>1664</v>
      </c>
      <c r="BO1347" s="64"/>
      <c r="BP1347" s="64"/>
    </row>
    <row r="1348" spans="65:68" hidden="1">
      <c r="BM1348" s="68" t="s">
        <v>1665</v>
      </c>
      <c r="BO1348" s="64"/>
      <c r="BP1348" s="64"/>
    </row>
    <row r="1349" spans="65:68" hidden="1">
      <c r="BM1349" s="68" t="s">
        <v>1666</v>
      </c>
      <c r="BO1349" s="64"/>
      <c r="BP1349" s="64"/>
    </row>
    <row r="1350" spans="65:68" hidden="1">
      <c r="BM1350" s="68" t="s">
        <v>1667</v>
      </c>
      <c r="BO1350" s="64"/>
      <c r="BP1350" s="64"/>
    </row>
    <row r="1351" spans="65:68" hidden="1">
      <c r="BM1351" s="68" t="s">
        <v>1668</v>
      </c>
      <c r="BO1351" s="64"/>
      <c r="BP1351" s="64"/>
    </row>
    <row r="1352" spans="65:68" hidden="1">
      <c r="BM1352" s="68" t="s">
        <v>1669</v>
      </c>
      <c r="BO1352" s="64"/>
      <c r="BP1352" s="64"/>
    </row>
    <row r="1353" spans="65:68" hidden="1">
      <c r="BM1353" s="68" t="s">
        <v>1670</v>
      </c>
      <c r="BO1353" s="64"/>
      <c r="BP1353" s="64"/>
    </row>
    <row r="1354" spans="65:68" hidden="1">
      <c r="BM1354" s="68" t="s">
        <v>1671</v>
      </c>
      <c r="BO1354" s="64"/>
      <c r="BP1354" s="64"/>
    </row>
    <row r="1355" spans="65:68" hidden="1">
      <c r="BM1355" s="68" t="s">
        <v>1672</v>
      </c>
      <c r="BO1355" s="64"/>
      <c r="BP1355" s="64"/>
    </row>
    <row r="1356" spans="65:68" hidden="1">
      <c r="BM1356" s="68" t="s">
        <v>1673</v>
      </c>
      <c r="BO1356" s="64"/>
      <c r="BP1356" s="64"/>
    </row>
    <row r="1357" spans="65:68" hidden="1">
      <c r="BM1357" s="68" t="s">
        <v>1674</v>
      </c>
      <c r="BO1357" s="64"/>
      <c r="BP1357" s="64"/>
    </row>
    <row r="1358" spans="65:68" hidden="1">
      <c r="BM1358" s="68" t="s">
        <v>1675</v>
      </c>
      <c r="BO1358" s="64"/>
      <c r="BP1358" s="64"/>
    </row>
    <row r="1359" spans="65:68" hidden="1">
      <c r="BM1359" s="68" t="s">
        <v>1676</v>
      </c>
      <c r="BO1359" s="64"/>
      <c r="BP1359" s="64"/>
    </row>
    <row r="1360" spans="65:68" hidden="1">
      <c r="BM1360" s="68" t="s">
        <v>1677</v>
      </c>
      <c r="BO1360" s="64"/>
      <c r="BP1360" s="64"/>
    </row>
    <row r="1361" spans="65:68" hidden="1">
      <c r="BM1361" s="68" t="s">
        <v>291</v>
      </c>
      <c r="BO1361" s="64"/>
      <c r="BP1361" s="64"/>
    </row>
    <row r="1362" spans="65:68" hidden="1">
      <c r="BM1362" s="68" t="s">
        <v>1678</v>
      </c>
      <c r="BO1362" s="64"/>
      <c r="BP1362" s="64"/>
    </row>
    <row r="1363" spans="65:68" hidden="1">
      <c r="BM1363" s="68" t="s">
        <v>1679</v>
      </c>
      <c r="BO1363" s="64"/>
      <c r="BP1363" s="64"/>
    </row>
    <row r="1364" spans="65:68" hidden="1">
      <c r="BM1364" s="68" t="s">
        <v>1680</v>
      </c>
      <c r="BO1364" s="64"/>
      <c r="BP1364" s="64"/>
    </row>
    <row r="1365" spans="65:68" hidden="1">
      <c r="BM1365" s="68" t="s">
        <v>1681</v>
      </c>
      <c r="BO1365" s="64"/>
      <c r="BP1365" s="64"/>
    </row>
    <row r="1366" spans="65:68" hidden="1">
      <c r="BM1366" s="68" t="s">
        <v>1682</v>
      </c>
      <c r="BO1366" s="64"/>
      <c r="BP1366" s="64"/>
    </row>
    <row r="1367" spans="65:68" hidden="1">
      <c r="BM1367" s="68" t="s">
        <v>1683</v>
      </c>
      <c r="BO1367" s="64"/>
      <c r="BP1367" s="64"/>
    </row>
    <row r="1368" spans="65:68" hidden="1">
      <c r="BM1368" s="68" t="s">
        <v>1684</v>
      </c>
      <c r="BO1368" s="64"/>
      <c r="BP1368" s="64"/>
    </row>
    <row r="1369" spans="65:68" hidden="1">
      <c r="BM1369" s="68" t="s">
        <v>1685</v>
      </c>
      <c r="BO1369" s="64"/>
      <c r="BP1369" s="64"/>
    </row>
    <row r="1370" spans="65:68" hidden="1">
      <c r="BM1370" s="68" t="s">
        <v>1686</v>
      </c>
      <c r="BO1370" s="64"/>
      <c r="BP1370" s="64"/>
    </row>
    <row r="1371" spans="65:68" hidden="1">
      <c r="BM1371" s="68" t="s">
        <v>1687</v>
      </c>
      <c r="BO1371" s="64"/>
      <c r="BP1371" s="64"/>
    </row>
    <row r="1372" spans="65:68" hidden="1">
      <c r="BM1372" s="68" t="s">
        <v>1688</v>
      </c>
      <c r="BO1372" s="64"/>
      <c r="BP1372" s="64"/>
    </row>
    <row r="1373" spans="65:68" hidden="1">
      <c r="BM1373" s="68" t="s">
        <v>1689</v>
      </c>
      <c r="BO1373" s="64"/>
      <c r="BP1373" s="64"/>
    </row>
    <row r="1374" spans="65:68" hidden="1">
      <c r="BM1374" s="68" t="s">
        <v>1690</v>
      </c>
      <c r="BO1374" s="64"/>
      <c r="BP1374" s="64"/>
    </row>
    <row r="1375" spans="65:68" hidden="1">
      <c r="BM1375" s="68" t="s">
        <v>1691</v>
      </c>
      <c r="BO1375" s="64"/>
      <c r="BP1375" s="64"/>
    </row>
    <row r="1376" spans="65:68" hidden="1">
      <c r="BM1376" s="68" t="s">
        <v>1692</v>
      </c>
      <c r="BO1376" s="64"/>
      <c r="BP1376" s="64"/>
    </row>
    <row r="1377" spans="65:68" hidden="1">
      <c r="BM1377" s="68" t="s">
        <v>1693</v>
      </c>
      <c r="BO1377" s="64"/>
      <c r="BP1377" s="64"/>
    </row>
    <row r="1378" spans="65:68" hidden="1">
      <c r="BM1378" s="68" t="s">
        <v>1694</v>
      </c>
      <c r="BO1378" s="64"/>
      <c r="BP1378" s="64"/>
    </row>
    <row r="1379" spans="65:68" hidden="1">
      <c r="BM1379" s="68" t="s">
        <v>1695</v>
      </c>
      <c r="BO1379" s="64"/>
      <c r="BP1379" s="64"/>
    </row>
    <row r="1380" spans="65:68" hidden="1">
      <c r="BM1380" s="68" t="s">
        <v>1696</v>
      </c>
      <c r="BO1380" s="64"/>
      <c r="BP1380" s="64"/>
    </row>
    <row r="1381" spans="65:68" hidden="1">
      <c r="BM1381" s="68" t="s">
        <v>1697</v>
      </c>
      <c r="BO1381" s="64"/>
      <c r="BP1381" s="64"/>
    </row>
    <row r="1382" spans="65:68" hidden="1">
      <c r="BM1382" s="68" t="s">
        <v>1698</v>
      </c>
      <c r="BO1382" s="64"/>
      <c r="BP1382" s="64"/>
    </row>
    <row r="1383" spans="65:68" hidden="1">
      <c r="BM1383" s="68" t="s">
        <v>1699</v>
      </c>
      <c r="BO1383" s="64"/>
      <c r="BP1383" s="64"/>
    </row>
    <row r="1384" spans="65:68" hidden="1">
      <c r="BM1384" s="68" t="s">
        <v>1700</v>
      </c>
      <c r="BO1384" s="64"/>
      <c r="BP1384" s="64"/>
    </row>
    <row r="1385" spans="65:68" hidden="1">
      <c r="BM1385" s="68" t="s">
        <v>1701</v>
      </c>
      <c r="BO1385" s="64"/>
      <c r="BP1385" s="64"/>
    </row>
    <row r="1386" spans="65:68" hidden="1">
      <c r="BM1386" s="68" t="s">
        <v>1702</v>
      </c>
      <c r="BO1386" s="64"/>
      <c r="BP1386" s="64"/>
    </row>
    <row r="1387" spans="65:68" hidden="1">
      <c r="BM1387" s="68" t="s">
        <v>1703</v>
      </c>
      <c r="BO1387" s="64"/>
      <c r="BP1387" s="64"/>
    </row>
    <row r="1388" spans="65:68" hidden="1">
      <c r="BM1388" s="68" t="s">
        <v>1704</v>
      </c>
      <c r="BO1388" s="64"/>
      <c r="BP1388" s="64"/>
    </row>
    <row r="1389" spans="65:68" hidden="1">
      <c r="BM1389" s="68" t="s">
        <v>1705</v>
      </c>
      <c r="BO1389" s="64"/>
      <c r="BP1389" s="64"/>
    </row>
    <row r="1390" spans="65:68" hidden="1">
      <c r="BM1390" s="68" t="s">
        <v>1706</v>
      </c>
      <c r="BO1390" s="64"/>
      <c r="BP1390" s="64"/>
    </row>
    <row r="1391" spans="65:68" hidden="1">
      <c r="BM1391" s="68" t="s">
        <v>1707</v>
      </c>
      <c r="BO1391" s="64"/>
      <c r="BP1391" s="64"/>
    </row>
    <row r="1392" spans="65:68" hidden="1">
      <c r="BM1392" s="68" t="s">
        <v>1708</v>
      </c>
      <c r="BO1392" s="64"/>
      <c r="BP1392" s="64"/>
    </row>
    <row r="1393" spans="65:68" hidden="1">
      <c r="BM1393" s="68" t="s">
        <v>1709</v>
      </c>
      <c r="BO1393" s="64"/>
      <c r="BP1393" s="64"/>
    </row>
    <row r="1394" spans="65:68" hidden="1">
      <c r="BM1394" s="68" t="s">
        <v>1710</v>
      </c>
      <c r="BO1394" s="64"/>
      <c r="BP1394" s="64"/>
    </row>
    <row r="1395" spans="65:68" hidden="1">
      <c r="BM1395" s="68" t="s">
        <v>1711</v>
      </c>
      <c r="BO1395" s="64"/>
      <c r="BP1395" s="64"/>
    </row>
    <row r="1396" spans="65:68" hidden="1">
      <c r="BM1396" s="68" t="s">
        <v>1712</v>
      </c>
      <c r="BO1396" s="64"/>
      <c r="BP1396" s="64"/>
    </row>
    <row r="1397" spans="65:68" hidden="1">
      <c r="BM1397" s="68" t="s">
        <v>1713</v>
      </c>
      <c r="BO1397" s="64"/>
      <c r="BP1397" s="64"/>
    </row>
    <row r="1398" spans="65:68" hidden="1">
      <c r="BM1398" s="68" t="s">
        <v>1714</v>
      </c>
      <c r="BO1398" s="64"/>
      <c r="BP1398" s="64"/>
    </row>
    <row r="1399" spans="65:68" hidden="1">
      <c r="BM1399" s="68" t="s">
        <v>1715</v>
      </c>
      <c r="BO1399" s="64"/>
      <c r="BP1399" s="64"/>
    </row>
    <row r="1400" spans="65:68" hidden="1">
      <c r="BM1400" s="68" t="s">
        <v>1716</v>
      </c>
      <c r="BO1400" s="64"/>
      <c r="BP1400" s="64"/>
    </row>
    <row r="1401" spans="65:68" hidden="1">
      <c r="BM1401" s="68" t="s">
        <v>1717</v>
      </c>
      <c r="BO1401" s="64"/>
      <c r="BP1401" s="64"/>
    </row>
    <row r="1402" spans="65:68" hidden="1">
      <c r="BM1402" s="68" t="s">
        <v>1718</v>
      </c>
      <c r="BO1402" s="64"/>
      <c r="BP1402" s="64"/>
    </row>
    <row r="1403" spans="65:68" hidden="1">
      <c r="BM1403" s="68" t="s">
        <v>1719</v>
      </c>
      <c r="BO1403" s="64"/>
      <c r="BP1403" s="64"/>
    </row>
    <row r="1404" spans="65:68" hidden="1">
      <c r="BM1404" s="68" t="s">
        <v>1720</v>
      </c>
      <c r="BO1404" s="64"/>
      <c r="BP1404" s="64"/>
    </row>
    <row r="1405" spans="65:68" hidden="1">
      <c r="BM1405" s="68" t="s">
        <v>1721</v>
      </c>
      <c r="BO1405" s="64"/>
      <c r="BP1405" s="64"/>
    </row>
    <row r="1406" spans="65:68" hidden="1">
      <c r="BM1406" s="68" t="s">
        <v>1722</v>
      </c>
      <c r="BO1406" s="64"/>
      <c r="BP1406" s="64"/>
    </row>
    <row r="1407" spans="65:68" hidden="1">
      <c r="BM1407" s="68" t="s">
        <v>1723</v>
      </c>
      <c r="BO1407" s="64"/>
      <c r="BP1407" s="64"/>
    </row>
    <row r="1408" spans="65:68" hidden="1">
      <c r="BM1408" s="68" t="s">
        <v>1724</v>
      </c>
      <c r="BO1408" s="64"/>
      <c r="BP1408" s="64"/>
    </row>
    <row r="1409" spans="65:68" hidden="1">
      <c r="BM1409" s="68" t="s">
        <v>1725</v>
      </c>
      <c r="BO1409" s="64"/>
      <c r="BP1409" s="64"/>
    </row>
    <row r="1410" spans="65:68" hidden="1">
      <c r="BM1410" s="68" t="s">
        <v>1726</v>
      </c>
      <c r="BO1410" s="64"/>
      <c r="BP1410" s="64"/>
    </row>
    <row r="1411" spans="65:68" hidden="1">
      <c r="BM1411" s="68" t="s">
        <v>1727</v>
      </c>
      <c r="BO1411" s="64"/>
      <c r="BP1411" s="64"/>
    </row>
    <row r="1412" spans="65:68" hidden="1">
      <c r="BM1412" s="68" t="s">
        <v>1728</v>
      </c>
      <c r="BO1412" s="64"/>
      <c r="BP1412" s="64"/>
    </row>
    <row r="1413" spans="65:68" hidden="1">
      <c r="BM1413" s="68" t="s">
        <v>1729</v>
      </c>
      <c r="BO1413" s="64"/>
      <c r="BP1413" s="64"/>
    </row>
    <row r="1414" spans="65:68" hidden="1">
      <c r="BM1414" s="68" t="s">
        <v>1730</v>
      </c>
      <c r="BO1414" s="64"/>
      <c r="BP1414" s="64"/>
    </row>
    <row r="1415" spans="65:68" hidden="1">
      <c r="BM1415" s="68" t="s">
        <v>1731</v>
      </c>
      <c r="BO1415" s="64"/>
      <c r="BP1415" s="64"/>
    </row>
    <row r="1416" spans="65:68" hidden="1">
      <c r="BM1416" s="68" t="s">
        <v>1732</v>
      </c>
      <c r="BO1416" s="64"/>
      <c r="BP1416" s="64"/>
    </row>
    <row r="1417" spans="65:68" hidden="1">
      <c r="BM1417" s="68" t="s">
        <v>1733</v>
      </c>
      <c r="BO1417" s="64"/>
      <c r="BP1417" s="64"/>
    </row>
    <row r="1418" spans="65:68" hidden="1">
      <c r="BM1418" s="68" t="s">
        <v>1734</v>
      </c>
      <c r="BO1418" s="64"/>
      <c r="BP1418" s="64"/>
    </row>
    <row r="1419" spans="65:68" hidden="1">
      <c r="BM1419" s="68" t="s">
        <v>1735</v>
      </c>
      <c r="BO1419" s="64"/>
      <c r="BP1419" s="64"/>
    </row>
    <row r="1420" spans="65:68" hidden="1">
      <c r="BM1420" s="68" t="s">
        <v>1736</v>
      </c>
      <c r="BO1420" s="64"/>
      <c r="BP1420" s="64"/>
    </row>
    <row r="1421" spans="65:68" hidden="1">
      <c r="BM1421" s="68" t="s">
        <v>1737</v>
      </c>
      <c r="BO1421" s="64"/>
      <c r="BP1421" s="64"/>
    </row>
    <row r="1422" spans="65:68" hidden="1">
      <c r="BM1422" s="68" t="s">
        <v>1738</v>
      </c>
      <c r="BO1422" s="64"/>
      <c r="BP1422" s="64"/>
    </row>
    <row r="1423" spans="65:68" hidden="1">
      <c r="BM1423" s="68" t="s">
        <v>1739</v>
      </c>
      <c r="BO1423" s="64"/>
      <c r="BP1423" s="64"/>
    </row>
    <row r="1424" spans="65:68" hidden="1">
      <c r="BM1424" s="68" t="s">
        <v>1740</v>
      </c>
      <c r="BO1424" s="64"/>
      <c r="BP1424" s="64"/>
    </row>
    <row r="1425" spans="65:68" hidden="1">
      <c r="BM1425" s="68" t="s">
        <v>1741</v>
      </c>
      <c r="BO1425" s="64"/>
      <c r="BP1425" s="64"/>
    </row>
    <row r="1426" spans="65:68" hidden="1">
      <c r="BM1426" s="68" t="s">
        <v>1742</v>
      </c>
      <c r="BO1426" s="64"/>
      <c r="BP1426" s="64"/>
    </row>
    <row r="1427" spans="65:68" hidden="1">
      <c r="BM1427" s="68" t="s">
        <v>1743</v>
      </c>
      <c r="BO1427" s="64"/>
      <c r="BP1427" s="64"/>
    </row>
    <row r="1428" spans="65:68" hidden="1">
      <c r="BM1428" s="68" t="s">
        <v>1744</v>
      </c>
      <c r="BO1428" s="64"/>
      <c r="BP1428" s="64"/>
    </row>
    <row r="1429" spans="65:68" hidden="1">
      <c r="BM1429" s="68" t="s">
        <v>1745</v>
      </c>
      <c r="BO1429" s="64"/>
      <c r="BP1429" s="64"/>
    </row>
    <row r="1430" spans="65:68" hidden="1">
      <c r="BM1430" s="68" t="s">
        <v>1746</v>
      </c>
      <c r="BO1430" s="64"/>
      <c r="BP1430" s="64"/>
    </row>
    <row r="1431" spans="65:68" hidden="1">
      <c r="BM1431" s="68" t="s">
        <v>1747</v>
      </c>
      <c r="BO1431" s="64"/>
      <c r="BP1431" s="64"/>
    </row>
    <row r="1432" spans="65:68" hidden="1">
      <c r="BM1432" s="68" t="s">
        <v>1748</v>
      </c>
      <c r="BO1432" s="64"/>
      <c r="BP1432" s="64"/>
    </row>
    <row r="1433" spans="65:68" hidden="1">
      <c r="BM1433" s="68" t="s">
        <v>1749</v>
      </c>
      <c r="BO1433" s="64"/>
      <c r="BP1433" s="64"/>
    </row>
    <row r="1434" spans="65:68" hidden="1">
      <c r="BM1434" s="68" t="s">
        <v>1750</v>
      </c>
      <c r="BO1434" s="64"/>
      <c r="BP1434" s="64"/>
    </row>
    <row r="1435" spans="65:68" hidden="1">
      <c r="BM1435" s="68" t="s">
        <v>1751</v>
      </c>
      <c r="BO1435" s="64"/>
      <c r="BP1435" s="64"/>
    </row>
    <row r="1436" spans="65:68" hidden="1">
      <c r="BM1436" s="68" t="s">
        <v>1752</v>
      </c>
      <c r="BO1436" s="64"/>
      <c r="BP1436" s="64"/>
    </row>
    <row r="1437" spans="65:68" hidden="1">
      <c r="BM1437" s="68" t="s">
        <v>1753</v>
      </c>
      <c r="BO1437" s="64"/>
      <c r="BP1437" s="64"/>
    </row>
    <row r="1438" spans="65:68" hidden="1">
      <c r="BM1438" s="68" t="s">
        <v>1754</v>
      </c>
      <c r="BO1438" s="64"/>
      <c r="BP1438" s="64"/>
    </row>
    <row r="1439" spans="65:68" hidden="1">
      <c r="BM1439" s="68" t="s">
        <v>1755</v>
      </c>
      <c r="BO1439" s="64"/>
      <c r="BP1439" s="64"/>
    </row>
    <row r="1440" spans="65:68" hidden="1">
      <c r="BM1440" s="68" t="s">
        <v>1756</v>
      </c>
      <c r="BO1440" s="64"/>
      <c r="BP1440" s="64"/>
    </row>
    <row r="1441" spans="65:68" hidden="1">
      <c r="BM1441" s="68" t="s">
        <v>292</v>
      </c>
      <c r="BO1441" s="64"/>
      <c r="BP1441" s="64"/>
    </row>
    <row r="1442" spans="65:68" hidden="1">
      <c r="BM1442" s="68" t="s">
        <v>1757</v>
      </c>
      <c r="BO1442" s="64"/>
      <c r="BP1442" s="64"/>
    </row>
    <row r="1443" spans="65:68" hidden="1">
      <c r="BM1443" s="68" t="s">
        <v>298</v>
      </c>
      <c r="BO1443" s="64"/>
      <c r="BP1443" s="64"/>
    </row>
    <row r="1444" spans="65:68" hidden="1">
      <c r="BM1444" s="68" t="s">
        <v>1758</v>
      </c>
      <c r="BO1444" s="64"/>
      <c r="BP1444" s="64"/>
    </row>
    <row r="1445" spans="65:68" hidden="1">
      <c r="BM1445" s="68" t="s">
        <v>1759</v>
      </c>
      <c r="BO1445" s="64"/>
      <c r="BP1445" s="64"/>
    </row>
    <row r="1446" spans="65:68" hidden="1">
      <c r="BM1446" s="68" t="s">
        <v>1760</v>
      </c>
      <c r="BO1446" s="64"/>
      <c r="BP1446" s="64"/>
    </row>
    <row r="1447" spans="65:68" hidden="1">
      <c r="BM1447" s="68" t="s">
        <v>1761</v>
      </c>
      <c r="BO1447" s="64"/>
      <c r="BP1447" s="64"/>
    </row>
    <row r="1448" spans="65:68" hidden="1">
      <c r="BM1448" s="68" t="s">
        <v>1762</v>
      </c>
      <c r="BO1448" s="64"/>
      <c r="BP1448" s="64"/>
    </row>
    <row r="1449" spans="65:68" hidden="1">
      <c r="BM1449" s="68" t="s">
        <v>1763</v>
      </c>
      <c r="BO1449" s="64"/>
      <c r="BP1449" s="64"/>
    </row>
    <row r="1450" spans="65:68" hidden="1">
      <c r="BM1450" s="68" t="s">
        <v>1764</v>
      </c>
      <c r="BO1450" s="64"/>
      <c r="BP1450" s="64"/>
    </row>
    <row r="1451" spans="65:68" hidden="1">
      <c r="BM1451" s="68" t="s">
        <v>1765</v>
      </c>
      <c r="BO1451" s="64"/>
      <c r="BP1451" s="64"/>
    </row>
    <row r="1452" spans="65:68" hidden="1">
      <c r="BM1452" s="68" t="s">
        <v>1766</v>
      </c>
      <c r="BO1452" s="64"/>
      <c r="BP1452" s="64"/>
    </row>
    <row r="1453" spans="65:68" hidden="1">
      <c r="BM1453" s="68" t="s">
        <v>1767</v>
      </c>
      <c r="BO1453" s="64"/>
      <c r="BP1453" s="64"/>
    </row>
    <row r="1454" spans="65:68" hidden="1">
      <c r="BM1454" s="68" t="s">
        <v>1768</v>
      </c>
      <c r="BO1454" s="64"/>
      <c r="BP1454" s="64"/>
    </row>
    <row r="1455" spans="65:68" hidden="1">
      <c r="BM1455" s="68" t="s">
        <v>1769</v>
      </c>
      <c r="BO1455" s="64"/>
      <c r="BP1455" s="64"/>
    </row>
    <row r="1456" spans="65:68" hidden="1">
      <c r="BM1456" s="68" t="s">
        <v>1770</v>
      </c>
      <c r="BO1456" s="64"/>
      <c r="BP1456" s="64"/>
    </row>
    <row r="1457" spans="65:68" hidden="1">
      <c r="BM1457" s="68" t="s">
        <v>1771</v>
      </c>
      <c r="BO1457" s="64"/>
      <c r="BP1457" s="64"/>
    </row>
    <row r="1458" spans="65:68" hidden="1">
      <c r="BM1458" s="68" t="s">
        <v>1772</v>
      </c>
      <c r="BO1458" s="64"/>
      <c r="BP1458" s="64"/>
    </row>
    <row r="1459" spans="65:68" hidden="1">
      <c r="BM1459" s="68" t="s">
        <v>1773</v>
      </c>
      <c r="BO1459" s="64"/>
      <c r="BP1459" s="64"/>
    </row>
    <row r="1460" spans="65:68" hidden="1">
      <c r="BM1460" s="68" t="s">
        <v>1774</v>
      </c>
      <c r="BO1460" s="64"/>
      <c r="BP1460" s="64"/>
    </row>
    <row r="1461" spans="65:68" hidden="1">
      <c r="BM1461" s="68" t="s">
        <v>1775</v>
      </c>
      <c r="BO1461" s="64"/>
      <c r="BP1461" s="64"/>
    </row>
    <row r="1462" spans="65:68" hidden="1">
      <c r="BM1462" s="68" t="s">
        <v>1776</v>
      </c>
      <c r="BO1462" s="64"/>
      <c r="BP1462" s="64"/>
    </row>
    <row r="1463" spans="65:68" hidden="1">
      <c r="BM1463" s="68" t="s">
        <v>178</v>
      </c>
      <c r="BO1463" s="64"/>
      <c r="BP1463" s="64"/>
    </row>
    <row r="1464" spans="65:68" hidden="1">
      <c r="BM1464" s="68" t="s">
        <v>1777</v>
      </c>
      <c r="BO1464" s="64"/>
      <c r="BP1464" s="64"/>
    </row>
    <row r="1465" spans="65:68" hidden="1">
      <c r="BM1465" s="68" t="s">
        <v>1778</v>
      </c>
      <c r="BO1465" s="64"/>
      <c r="BP1465" s="64"/>
    </row>
    <row r="1466" spans="65:68" hidden="1">
      <c r="BM1466" s="68" t="s">
        <v>1779</v>
      </c>
      <c r="BO1466" s="64"/>
      <c r="BP1466" s="64"/>
    </row>
    <row r="1467" spans="65:68" hidden="1">
      <c r="BM1467" s="68" t="s">
        <v>1780</v>
      </c>
      <c r="BO1467" s="64"/>
      <c r="BP1467" s="64"/>
    </row>
    <row r="1468" spans="65:68" hidden="1">
      <c r="BM1468" s="68" t="s">
        <v>1781</v>
      </c>
      <c r="BO1468" s="64"/>
      <c r="BP1468" s="64"/>
    </row>
    <row r="1469" spans="65:68" hidden="1">
      <c r="BM1469" s="68" t="s">
        <v>1782</v>
      </c>
      <c r="BO1469" s="64"/>
      <c r="BP1469" s="64"/>
    </row>
    <row r="1470" spans="65:68" hidden="1">
      <c r="BM1470" s="68" t="s">
        <v>1783</v>
      </c>
      <c r="BO1470" s="64"/>
      <c r="BP1470" s="64"/>
    </row>
    <row r="1471" spans="65:68" hidden="1">
      <c r="BM1471" s="68" t="s">
        <v>1784</v>
      </c>
      <c r="BO1471" s="64"/>
      <c r="BP1471" s="64"/>
    </row>
    <row r="1472" spans="65:68" hidden="1">
      <c r="BM1472" s="68" t="s">
        <v>1785</v>
      </c>
      <c r="BO1472" s="64"/>
      <c r="BP1472" s="64"/>
    </row>
    <row r="1473" spans="65:68" hidden="1">
      <c r="BM1473" s="68" t="s">
        <v>1786</v>
      </c>
      <c r="BO1473" s="64"/>
      <c r="BP1473" s="64"/>
    </row>
    <row r="1474" spans="65:68" hidden="1">
      <c r="BM1474" s="68" t="s">
        <v>1787</v>
      </c>
      <c r="BO1474" s="64"/>
      <c r="BP1474" s="64"/>
    </row>
    <row r="1475" spans="65:68" hidden="1">
      <c r="BM1475" s="68" t="s">
        <v>1788</v>
      </c>
      <c r="BO1475" s="64"/>
      <c r="BP1475" s="64"/>
    </row>
    <row r="1476" spans="65:68" hidden="1">
      <c r="BM1476" s="68" t="s">
        <v>1789</v>
      </c>
      <c r="BO1476" s="64"/>
      <c r="BP1476" s="64"/>
    </row>
    <row r="1477" spans="65:68" hidden="1">
      <c r="BM1477" s="68" t="s">
        <v>1790</v>
      </c>
      <c r="BO1477" s="64"/>
      <c r="BP1477" s="64"/>
    </row>
    <row r="1478" spans="65:68" hidden="1">
      <c r="BM1478" s="68" t="s">
        <v>1791</v>
      </c>
      <c r="BO1478" s="64"/>
      <c r="BP1478" s="64"/>
    </row>
    <row r="1479" spans="65:68" hidden="1">
      <c r="BM1479" s="68" t="s">
        <v>1792</v>
      </c>
      <c r="BO1479" s="64"/>
      <c r="BP1479" s="64"/>
    </row>
    <row r="1480" spans="65:68" hidden="1">
      <c r="BM1480" s="68" t="s">
        <v>1793</v>
      </c>
      <c r="BO1480" s="64"/>
      <c r="BP1480" s="64"/>
    </row>
    <row r="1481" spans="65:68" hidden="1">
      <c r="BM1481" s="68" t="s">
        <v>1794</v>
      </c>
      <c r="BO1481" s="64"/>
      <c r="BP1481" s="64"/>
    </row>
    <row r="1482" spans="65:68" hidden="1">
      <c r="BM1482" s="68" t="s">
        <v>1795</v>
      </c>
      <c r="BO1482" s="64"/>
      <c r="BP1482" s="64"/>
    </row>
    <row r="1483" spans="65:68" hidden="1">
      <c r="BM1483" s="68" t="s">
        <v>1796</v>
      </c>
      <c r="BO1483" s="64"/>
      <c r="BP1483" s="64"/>
    </row>
    <row r="1484" spans="65:68" hidden="1">
      <c r="BM1484" s="68" t="s">
        <v>1797</v>
      </c>
      <c r="BO1484" s="64"/>
      <c r="BP1484" s="64"/>
    </row>
    <row r="1485" spans="65:68" hidden="1">
      <c r="BM1485" s="68" t="s">
        <v>1798</v>
      </c>
      <c r="BO1485" s="64"/>
      <c r="BP1485" s="64"/>
    </row>
    <row r="1486" spans="65:68" hidden="1">
      <c r="BM1486" s="68" t="s">
        <v>1799</v>
      </c>
      <c r="BO1486" s="64"/>
      <c r="BP1486" s="64"/>
    </row>
    <row r="1487" spans="65:68" hidden="1">
      <c r="BM1487" s="68" t="s">
        <v>1800</v>
      </c>
      <c r="BO1487" s="64"/>
      <c r="BP1487" s="64"/>
    </row>
    <row r="1488" spans="65:68" hidden="1">
      <c r="BM1488" s="68" t="s">
        <v>1801</v>
      </c>
      <c r="BO1488" s="64"/>
      <c r="BP1488" s="64"/>
    </row>
    <row r="1489" spans="65:68" hidden="1">
      <c r="BM1489" s="68" t="s">
        <v>1802</v>
      </c>
      <c r="BO1489" s="64"/>
      <c r="BP1489" s="64"/>
    </row>
    <row r="1490" spans="65:68" hidden="1">
      <c r="BM1490" s="68" t="s">
        <v>1803</v>
      </c>
      <c r="BO1490" s="64"/>
      <c r="BP1490" s="64"/>
    </row>
    <row r="1491" spans="65:68" hidden="1">
      <c r="BM1491" s="68" t="s">
        <v>1804</v>
      </c>
      <c r="BO1491" s="64"/>
      <c r="BP1491" s="64"/>
    </row>
    <row r="1492" spans="65:68" hidden="1">
      <c r="BM1492" s="68" t="s">
        <v>1805</v>
      </c>
      <c r="BO1492" s="64"/>
      <c r="BP1492" s="64"/>
    </row>
    <row r="1493" spans="65:68" hidden="1">
      <c r="BM1493" s="68" t="s">
        <v>1806</v>
      </c>
      <c r="BO1493" s="64"/>
      <c r="BP1493" s="64"/>
    </row>
    <row r="1494" spans="65:68" hidden="1">
      <c r="BM1494" s="68" t="s">
        <v>1807</v>
      </c>
      <c r="BO1494" s="64"/>
      <c r="BP1494" s="64"/>
    </row>
    <row r="1495" spans="65:68" hidden="1">
      <c r="BM1495" s="68" t="s">
        <v>1808</v>
      </c>
      <c r="BO1495" s="64"/>
      <c r="BP1495" s="64"/>
    </row>
    <row r="1496" spans="65:68" hidden="1">
      <c r="BM1496" s="68" t="s">
        <v>1809</v>
      </c>
      <c r="BO1496" s="64"/>
      <c r="BP1496" s="64"/>
    </row>
    <row r="1497" spans="65:68" hidden="1">
      <c r="BM1497" s="68" t="s">
        <v>1810</v>
      </c>
      <c r="BO1497" s="64"/>
      <c r="BP1497" s="64"/>
    </row>
    <row r="1498" spans="65:68" hidden="1">
      <c r="BM1498" s="68" t="s">
        <v>1811</v>
      </c>
      <c r="BO1498" s="64"/>
      <c r="BP1498" s="64"/>
    </row>
    <row r="1499" spans="65:68" hidden="1">
      <c r="BM1499" s="68" t="s">
        <v>1812</v>
      </c>
      <c r="BO1499" s="64"/>
      <c r="BP1499" s="64"/>
    </row>
    <row r="1500" spans="65:68" hidden="1">
      <c r="BM1500" s="68" t="s">
        <v>218</v>
      </c>
      <c r="BO1500" s="64"/>
      <c r="BP1500" s="64"/>
    </row>
    <row r="1501" spans="65:68" hidden="1">
      <c r="BM1501" s="68" t="s">
        <v>1813</v>
      </c>
      <c r="BO1501" s="64"/>
      <c r="BP1501" s="64"/>
    </row>
    <row r="1502" spans="65:68" hidden="1">
      <c r="BM1502" s="68" t="s">
        <v>1814</v>
      </c>
      <c r="BO1502" s="64"/>
      <c r="BP1502" s="64"/>
    </row>
    <row r="1503" spans="65:68" hidden="1">
      <c r="BM1503" s="68" t="s">
        <v>1815</v>
      </c>
      <c r="BO1503" s="64"/>
      <c r="BP1503" s="64"/>
    </row>
    <row r="1504" spans="65:68" hidden="1">
      <c r="BM1504" s="68" t="s">
        <v>1816</v>
      </c>
      <c r="BO1504" s="64"/>
      <c r="BP1504" s="64"/>
    </row>
    <row r="1505" spans="65:68" hidden="1">
      <c r="BM1505" s="68" t="s">
        <v>1817</v>
      </c>
      <c r="BO1505" s="64"/>
      <c r="BP1505" s="64"/>
    </row>
    <row r="1506" spans="65:68" hidden="1">
      <c r="BM1506" s="68" t="s">
        <v>1818</v>
      </c>
      <c r="BO1506" s="64"/>
      <c r="BP1506" s="64"/>
    </row>
    <row r="1507" spans="65:68" hidden="1">
      <c r="BM1507" s="68" t="s">
        <v>1819</v>
      </c>
      <c r="BO1507" s="64"/>
      <c r="BP1507" s="64"/>
    </row>
    <row r="1508" spans="65:68" hidden="1">
      <c r="BM1508" s="68" t="s">
        <v>1820</v>
      </c>
      <c r="BO1508" s="64"/>
      <c r="BP1508" s="64"/>
    </row>
    <row r="1509" spans="65:68" hidden="1">
      <c r="BM1509" s="68" t="s">
        <v>1821</v>
      </c>
      <c r="BO1509" s="64"/>
      <c r="BP1509" s="64"/>
    </row>
    <row r="1510" spans="65:68" hidden="1">
      <c r="BM1510" s="68" t="s">
        <v>1822</v>
      </c>
      <c r="BO1510" s="64"/>
      <c r="BP1510" s="64"/>
    </row>
    <row r="1511" spans="65:68" hidden="1">
      <c r="BM1511" s="68" t="s">
        <v>1823</v>
      </c>
      <c r="BO1511" s="64"/>
      <c r="BP1511" s="64"/>
    </row>
    <row r="1512" spans="65:68" hidden="1">
      <c r="BM1512" s="68" t="s">
        <v>1824</v>
      </c>
      <c r="BO1512" s="64"/>
      <c r="BP1512" s="64"/>
    </row>
    <row r="1513" spans="65:68" hidden="1">
      <c r="BM1513" s="68" t="s">
        <v>1825</v>
      </c>
      <c r="BO1513" s="64"/>
      <c r="BP1513" s="64"/>
    </row>
    <row r="1514" spans="65:68" hidden="1">
      <c r="BM1514" s="68" t="s">
        <v>1826</v>
      </c>
      <c r="BO1514" s="64"/>
      <c r="BP1514" s="64"/>
    </row>
    <row r="1515" spans="65:68" hidden="1">
      <c r="BM1515" s="68" t="s">
        <v>1827</v>
      </c>
      <c r="BO1515" s="64"/>
      <c r="BP1515" s="64"/>
    </row>
    <row r="1516" spans="65:68" hidden="1">
      <c r="BM1516" s="68" t="s">
        <v>1828</v>
      </c>
      <c r="BO1516" s="64"/>
      <c r="BP1516" s="64"/>
    </row>
    <row r="1517" spans="65:68" hidden="1">
      <c r="BM1517" s="68" t="s">
        <v>1829</v>
      </c>
      <c r="BO1517" s="64"/>
      <c r="BP1517" s="64"/>
    </row>
    <row r="1518" spans="65:68" hidden="1">
      <c r="BM1518" s="68" t="s">
        <v>1830</v>
      </c>
      <c r="BO1518" s="64"/>
      <c r="BP1518" s="64"/>
    </row>
    <row r="1519" spans="65:68" hidden="1">
      <c r="BM1519" s="68" t="s">
        <v>1831</v>
      </c>
      <c r="BO1519" s="64"/>
      <c r="BP1519" s="64"/>
    </row>
    <row r="1520" spans="65:68" hidden="1">
      <c r="BM1520" s="68" t="s">
        <v>1832</v>
      </c>
      <c r="BO1520" s="64"/>
      <c r="BP1520" s="64"/>
    </row>
    <row r="1521" spans="65:68" hidden="1">
      <c r="BM1521" s="68" t="s">
        <v>1833</v>
      </c>
      <c r="BO1521" s="64"/>
      <c r="BP1521" s="64"/>
    </row>
    <row r="1522" spans="65:68" hidden="1">
      <c r="BM1522" s="68" t="s">
        <v>1834</v>
      </c>
      <c r="BO1522" s="64"/>
      <c r="BP1522" s="64"/>
    </row>
    <row r="1523" spans="65:68" hidden="1">
      <c r="BM1523" s="68" t="s">
        <v>1835</v>
      </c>
      <c r="BO1523" s="64"/>
      <c r="BP1523" s="64"/>
    </row>
    <row r="1524" spans="65:68" hidden="1">
      <c r="BM1524" s="68" t="s">
        <v>1836</v>
      </c>
      <c r="BO1524" s="64"/>
      <c r="BP1524" s="64"/>
    </row>
    <row r="1525" spans="65:68" hidden="1">
      <c r="BM1525" s="68" t="s">
        <v>1837</v>
      </c>
      <c r="BO1525" s="64"/>
      <c r="BP1525" s="64"/>
    </row>
    <row r="1526" spans="65:68" hidden="1">
      <c r="BM1526" s="68" t="s">
        <v>1838</v>
      </c>
      <c r="BO1526" s="64"/>
      <c r="BP1526" s="64"/>
    </row>
    <row r="1527" spans="65:68" hidden="1">
      <c r="BM1527" s="68" t="s">
        <v>1839</v>
      </c>
      <c r="BO1527" s="64"/>
      <c r="BP1527" s="64"/>
    </row>
    <row r="1528" spans="65:68" hidden="1">
      <c r="BM1528" s="68" t="s">
        <v>1840</v>
      </c>
      <c r="BO1528" s="64"/>
      <c r="BP1528" s="64"/>
    </row>
    <row r="1529" spans="65:68" hidden="1">
      <c r="BM1529" s="68" t="s">
        <v>1841</v>
      </c>
      <c r="BO1529" s="64"/>
      <c r="BP1529" s="64"/>
    </row>
    <row r="1530" spans="65:68" hidden="1">
      <c r="BM1530" s="68" t="s">
        <v>1842</v>
      </c>
      <c r="BO1530" s="64"/>
      <c r="BP1530" s="64"/>
    </row>
    <row r="1531" spans="65:68" hidden="1">
      <c r="BM1531" s="68" t="s">
        <v>1843</v>
      </c>
      <c r="BO1531" s="64"/>
      <c r="BP1531" s="64"/>
    </row>
    <row r="1532" spans="65:68" hidden="1">
      <c r="BM1532" s="68" t="s">
        <v>1844</v>
      </c>
      <c r="BO1532" s="64"/>
      <c r="BP1532" s="64"/>
    </row>
    <row r="1533" spans="65:68" hidden="1">
      <c r="BM1533" s="68" t="s">
        <v>1845</v>
      </c>
      <c r="BO1533" s="64"/>
      <c r="BP1533" s="64"/>
    </row>
    <row r="1534" spans="65:68" hidden="1">
      <c r="BM1534" s="68" t="s">
        <v>1846</v>
      </c>
      <c r="BO1534" s="64"/>
      <c r="BP1534" s="64"/>
    </row>
    <row r="1535" spans="65:68" hidden="1">
      <c r="BM1535" s="68" t="s">
        <v>1847</v>
      </c>
      <c r="BO1535" s="64"/>
      <c r="BP1535" s="64"/>
    </row>
    <row r="1536" spans="65:68" hidden="1">
      <c r="BM1536" s="68" t="s">
        <v>1848</v>
      </c>
      <c r="BO1536" s="64"/>
      <c r="BP1536" s="64"/>
    </row>
    <row r="1537" spans="65:68" hidden="1">
      <c r="BM1537" s="68" t="s">
        <v>1849</v>
      </c>
      <c r="BO1537" s="64"/>
      <c r="BP1537" s="64"/>
    </row>
    <row r="1538" spans="65:68" hidden="1">
      <c r="BM1538" s="68" t="s">
        <v>1850</v>
      </c>
      <c r="BO1538" s="64"/>
      <c r="BP1538" s="64"/>
    </row>
    <row r="1539" spans="65:68" hidden="1">
      <c r="BM1539" s="68" t="s">
        <v>1851</v>
      </c>
      <c r="BO1539" s="64"/>
      <c r="BP1539" s="64"/>
    </row>
    <row r="1540" spans="65:68" hidden="1">
      <c r="BM1540" s="68" t="s">
        <v>1852</v>
      </c>
      <c r="BO1540" s="64"/>
      <c r="BP1540" s="64"/>
    </row>
    <row r="1541" spans="65:68" hidden="1">
      <c r="BM1541" s="68" t="s">
        <v>1853</v>
      </c>
      <c r="BO1541" s="64"/>
      <c r="BP1541" s="64"/>
    </row>
    <row r="1542" spans="65:68" hidden="1">
      <c r="BM1542" s="68" t="s">
        <v>1854</v>
      </c>
      <c r="BO1542" s="64"/>
      <c r="BP1542" s="64"/>
    </row>
    <row r="1543" spans="65:68" hidden="1">
      <c r="BM1543" s="68" t="s">
        <v>1855</v>
      </c>
      <c r="BO1543" s="64"/>
      <c r="BP1543" s="64"/>
    </row>
    <row r="1544" spans="65:68" hidden="1">
      <c r="BM1544" s="68" t="s">
        <v>1856</v>
      </c>
      <c r="BO1544" s="64"/>
      <c r="BP1544" s="64"/>
    </row>
    <row r="1545" spans="65:68" hidden="1">
      <c r="BM1545" s="68" t="s">
        <v>1857</v>
      </c>
      <c r="BO1545" s="64"/>
      <c r="BP1545" s="64"/>
    </row>
    <row r="1546" spans="65:68" hidden="1">
      <c r="BM1546" s="68" t="s">
        <v>1858</v>
      </c>
      <c r="BO1546" s="64"/>
      <c r="BP1546" s="64"/>
    </row>
    <row r="1547" spans="65:68" hidden="1">
      <c r="BM1547" s="68" t="s">
        <v>1859</v>
      </c>
      <c r="BO1547" s="64"/>
      <c r="BP1547" s="64"/>
    </row>
    <row r="1548" spans="65:68" hidden="1">
      <c r="BM1548" s="68" t="s">
        <v>1860</v>
      </c>
      <c r="BO1548" s="64"/>
      <c r="BP1548" s="64"/>
    </row>
    <row r="1549" spans="65:68" hidden="1">
      <c r="BM1549" s="68" t="s">
        <v>1861</v>
      </c>
      <c r="BO1549" s="64"/>
      <c r="BP1549" s="64"/>
    </row>
    <row r="1550" spans="65:68" hidden="1">
      <c r="BM1550" s="68" t="s">
        <v>1862</v>
      </c>
      <c r="BO1550" s="64"/>
      <c r="BP1550" s="64"/>
    </row>
    <row r="1551" spans="65:68" hidden="1">
      <c r="BM1551" s="68" t="s">
        <v>1863</v>
      </c>
      <c r="BO1551" s="64"/>
      <c r="BP1551" s="64"/>
    </row>
    <row r="1552" spans="65:68" hidden="1">
      <c r="BM1552" s="68" t="s">
        <v>1864</v>
      </c>
      <c r="BO1552" s="64"/>
      <c r="BP1552" s="64"/>
    </row>
    <row r="1553" spans="65:68" hidden="1">
      <c r="BM1553" s="68" t="s">
        <v>1865</v>
      </c>
      <c r="BO1553" s="64"/>
      <c r="BP1553" s="64"/>
    </row>
    <row r="1554" spans="65:68" hidden="1">
      <c r="BM1554" s="68" t="s">
        <v>1866</v>
      </c>
      <c r="BO1554" s="64"/>
      <c r="BP1554" s="64"/>
    </row>
    <row r="1555" spans="65:68" hidden="1">
      <c r="BM1555" s="68" t="s">
        <v>1867</v>
      </c>
      <c r="BO1555" s="64"/>
      <c r="BP1555" s="64"/>
    </row>
    <row r="1556" spans="65:68" hidden="1">
      <c r="BM1556" s="68" t="s">
        <v>1868</v>
      </c>
      <c r="BO1556" s="64"/>
      <c r="BP1556" s="64"/>
    </row>
    <row r="1557" spans="65:68" hidden="1">
      <c r="BM1557" s="68" t="s">
        <v>1869</v>
      </c>
      <c r="BO1557" s="64"/>
      <c r="BP1557" s="64"/>
    </row>
    <row r="1558" spans="65:68" hidden="1">
      <c r="BM1558" s="68" t="s">
        <v>1870</v>
      </c>
      <c r="BO1558" s="64"/>
      <c r="BP1558" s="64"/>
    </row>
    <row r="1559" spans="65:68" hidden="1">
      <c r="BM1559" s="68" t="s">
        <v>1871</v>
      </c>
      <c r="BO1559" s="64"/>
      <c r="BP1559" s="64"/>
    </row>
    <row r="1560" spans="65:68" hidden="1">
      <c r="BM1560" s="68" t="s">
        <v>1872</v>
      </c>
      <c r="BO1560" s="64"/>
      <c r="BP1560" s="64"/>
    </row>
    <row r="1561" spans="65:68" hidden="1">
      <c r="BM1561" s="68" t="s">
        <v>1873</v>
      </c>
      <c r="BO1561" s="64"/>
      <c r="BP1561" s="64"/>
    </row>
    <row r="1562" spans="65:68" hidden="1">
      <c r="BM1562" s="68" t="s">
        <v>1874</v>
      </c>
      <c r="BO1562" s="64"/>
      <c r="BP1562" s="64"/>
    </row>
    <row r="1563" spans="65:68" hidden="1">
      <c r="BM1563" s="68" t="s">
        <v>1875</v>
      </c>
      <c r="BO1563" s="64"/>
      <c r="BP1563" s="64"/>
    </row>
    <row r="1564" spans="65:68" hidden="1">
      <c r="BM1564" s="68" t="s">
        <v>1876</v>
      </c>
      <c r="BO1564" s="64"/>
      <c r="BP1564" s="64"/>
    </row>
    <row r="1565" spans="65:68" hidden="1">
      <c r="BM1565" s="68" t="s">
        <v>1877</v>
      </c>
      <c r="BO1565" s="64"/>
      <c r="BP1565" s="64"/>
    </row>
    <row r="1566" spans="65:68" hidden="1">
      <c r="BM1566" s="68" t="s">
        <v>1878</v>
      </c>
      <c r="BO1566" s="64"/>
      <c r="BP1566" s="64"/>
    </row>
    <row r="1567" spans="65:68" hidden="1">
      <c r="BM1567" s="68" t="s">
        <v>1879</v>
      </c>
      <c r="BO1567" s="64"/>
      <c r="BP1567" s="64"/>
    </row>
    <row r="1568" spans="65:68" hidden="1">
      <c r="BM1568" s="68" t="s">
        <v>1880</v>
      </c>
      <c r="BO1568" s="64"/>
      <c r="BP1568" s="64"/>
    </row>
    <row r="1569" spans="65:68" hidden="1">
      <c r="BM1569" s="68" t="s">
        <v>1881</v>
      </c>
      <c r="BO1569" s="64"/>
      <c r="BP1569" s="64"/>
    </row>
    <row r="1570" spans="65:68" hidden="1">
      <c r="BM1570" s="68" t="s">
        <v>1882</v>
      </c>
      <c r="BO1570" s="64"/>
      <c r="BP1570" s="64"/>
    </row>
    <row r="1571" spans="65:68" hidden="1">
      <c r="BM1571" s="68" t="s">
        <v>1883</v>
      </c>
      <c r="BO1571" s="64"/>
      <c r="BP1571" s="64"/>
    </row>
    <row r="1572" spans="65:68" hidden="1">
      <c r="BM1572" s="68" t="s">
        <v>1884</v>
      </c>
      <c r="BO1572" s="64"/>
      <c r="BP1572" s="64"/>
    </row>
    <row r="1573" spans="65:68" hidden="1">
      <c r="BM1573" s="68" t="s">
        <v>1885</v>
      </c>
      <c r="BO1573" s="64"/>
      <c r="BP1573" s="64"/>
    </row>
    <row r="1574" spans="65:68" hidden="1">
      <c r="BM1574" s="68" t="s">
        <v>1886</v>
      </c>
      <c r="BO1574" s="64"/>
      <c r="BP1574" s="64"/>
    </row>
    <row r="1575" spans="65:68" hidden="1">
      <c r="BM1575" s="68" t="s">
        <v>1887</v>
      </c>
      <c r="BO1575" s="64"/>
      <c r="BP1575" s="64"/>
    </row>
    <row r="1576" spans="65:68" hidden="1">
      <c r="BM1576" s="68" t="s">
        <v>1888</v>
      </c>
      <c r="BO1576" s="64"/>
      <c r="BP1576" s="64"/>
    </row>
    <row r="1577" spans="65:68" hidden="1">
      <c r="BM1577" s="68" t="s">
        <v>1889</v>
      </c>
      <c r="BO1577" s="64"/>
      <c r="BP1577" s="64"/>
    </row>
    <row r="1578" spans="65:68" hidden="1">
      <c r="BM1578" s="68" t="s">
        <v>1890</v>
      </c>
      <c r="BO1578" s="64"/>
      <c r="BP1578" s="64"/>
    </row>
    <row r="1579" spans="65:68" hidden="1">
      <c r="BM1579" s="68" t="s">
        <v>1891</v>
      </c>
      <c r="BO1579" s="64"/>
      <c r="BP1579" s="64"/>
    </row>
    <row r="1580" spans="65:68" hidden="1">
      <c r="BM1580" s="68" t="s">
        <v>1892</v>
      </c>
      <c r="BO1580" s="64"/>
      <c r="BP1580" s="64"/>
    </row>
    <row r="1581" spans="65:68" hidden="1">
      <c r="BM1581" s="68" t="s">
        <v>1893</v>
      </c>
      <c r="BO1581" s="64"/>
      <c r="BP1581" s="64"/>
    </row>
    <row r="1582" spans="65:68" hidden="1">
      <c r="BM1582" s="68" t="s">
        <v>1894</v>
      </c>
      <c r="BO1582" s="64"/>
      <c r="BP1582" s="64"/>
    </row>
    <row r="1583" spans="65:68" hidden="1">
      <c r="BM1583" s="68" t="s">
        <v>1895</v>
      </c>
      <c r="BO1583" s="64"/>
      <c r="BP1583" s="64"/>
    </row>
    <row r="1584" spans="65:68" hidden="1">
      <c r="BM1584" s="68" t="s">
        <v>1896</v>
      </c>
      <c r="BO1584" s="64"/>
      <c r="BP1584" s="64"/>
    </row>
    <row r="1585" spans="65:68" hidden="1">
      <c r="BM1585" s="68" t="s">
        <v>1897</v>
      </c>
      <c r="BO1585" s="64"/>
      <c r="BP1585" s="64"/>
    </row>
    <row r="1586" spans="65:68" hidden="1">
      <c r="BM1586" s="68" t="s">
        <v>1898</v>
      </c>
      <c r="BO1586" s="64"/>
      <c r="BP1586" s="64"/>
    </row>
    <row r="1587" spans="65:68" hidden="1">
      <c r="BM1587" s="68" t="s">
        <v>1899</v>
      </c>
      <c r="BO1587" s="64"/>
      <c r="BP1587" s="64"/>
    </row>
    <row r="1588" spans="65:68" hidden="1">
      <c r="BM1588" s="68" t="s">
        <v>1900</v>
      </c>
      <c r="BO1588" s="64"/>
      <c r="BP1588" s="64"/>
    </row>
    <row r="1589" spans="65:68" hidden="1">
      <c r="BM1589" s="68" t="s">
        <v>1901</v>
      </c>
      <c r="BO1589" s="64"/>
      <c r="BP1589" s="64"/>
    </row>
    <row r="1590" spans="65:68" hidden="1">
      <c r="BM1590" s="68" t="s">
        <v>1902</v>
      </c>
      <c r="BO1590" s="64"/>
      <c r="BP1590" s="64"/>
    </row>
    <row r="1591" spans="65:68" hidden="1">
      <c r="BM1591" s="68" t="s">
        <v>1903</v>
      </c>
      <c r="BO1591" s="64"/>
      <c r="BP1591" s="64"/>
    </row>
    <row r="1592" spans="65:68" hidden="1">
      <c r="BM1592" s="68" t="s">
        <v>1904</v>
      </c>
      <c r="BO1592" s="64"/>
      <c r="BP1592" s="64"/>
    </row>
    <row r="1593" spans="65:68" hidden="1">
      <c r="BM1593" s="68" t="s">
        <v>1905</v>
      </c>
      <c r="BO1593" s="64"/>
      <c r="BP1593" s="64"/>
    </row>
    <row r="1594" spans="65:68" hidden="1">
      <c r="BM1594" s="68" t="s">
        <v>1906</v>
      </c>
      <c r="BO1594" s="64"/>
      <c r="BP1594" s="64"/>
    </row>
    <row r="1595" spans="65:68" hidden="1">
      <c r="BM1595" s="68" t="s">
        <v>1907</v>
      </c>
      <c r="BO1595" s="64"/>
      <c r="BP1595" s="64"/>
    </row>
    <row r="1596" spans="65:68" hidden="1">
      <c r="BM1596" s="68" t="s">
        <v>1908</v>
      </c>
      <c r="BO1596" s="64"/>
      <c r="BP1596" s="64"/>
    </row>
    <row r="1597" spans="65:68" hidden="1">
      <c r="BM1597" s="68" t="s">
        <v>1909</v>
      </c>
      <c r="BO1597" s="64"/>
      <c r="BP1597" s="64"/>
    </row>
    <row r="1598" spans="65:68" hidden="1">
      <c r="BM1598" s="68" t="s">
        <v>1910</v>
      </c>
      <c r="BO1598" s="64"/>
      <c r="BP1598" s="64"/>
    </row>
    <row r="1599" spans="65:68" hidden="1">
      <c r="BM1599" s="68" t="s">
        <v>1911</v>
      </c>
      <c r="BO1599" s="64"/>
      <c r="BP1599" s="64"/>
    </row>
    <row r="1600" spans="65:68" hidden="1">
      <c r="BM1600" s="68" t="s">
        <v>1912</v>
      </c>
      <c r="BO1600" s="64"/>
      <c r="BP1600" s="64"/>
    </row>
    <row r="1601" spans="65:68" hidden="1">
      <c r="BM1601" s="68" t="s">
        <v>1913</v>
      </c>
      <c r="BO1601" s="64"/>
      <c r="BP1601" s="64"/>
    </row>
    <row r="1602" spans="65:68" hidden="1">
      <c r="BM1602" s="68" t="s">
        <v>1914</v>
      </c>
      <c r="BO1602" s="64"/>
      <c r="BP1602" s="64"/>
    </row>
    <row r="1603" spans="65:68" hidden="1">
      <c r="BM1603" s="68" t="s">
        <v>1915</v>
      </c>
      <c r="BO1603" s="64"/>
      <c r="BP1603" s="64"/>
    </row>
    <row r="1604" spans="65:68" hidden="1">
      <c r="BM1604" s="68" t="s">
        <v>1916</v>
      </c>
      <c r="BO1604" s="64"/>
      <c r="BP1604" s="64"/>
    </row>
    <row r="1605" spans="65:68" hidden="1">
      <c r="BM1605" s="68" t="s">
        <v>1917</v>
      </c>
      <c r="BO1605" s="64"/>
      <c r="BP1605" s="64"/>
    </row>
    <row r="1606" spans="65:68" hidden="1">
      <c r="BM1606" s="68" t="s">
        <v>1918</v>
      </c>
      <c r="BO1606" s="64"/>
      <c r="BP1606" s="64"/>
    </row>
    <row r="1607" spans="65:68" hidden="1">
      <c r="BM1607" s="68" t="s">
        <v>1919</v>
      </c>
      <c r="BO1607" s="64"/>
      <c r="BP1607" s="64"/>
    </row>
    <row r="1608" spans="65:68" hidden="1">
      <c r="BM1608" s="68" t="s">
        <v>1920</v>
      </c>
      <c r="BO1608" s="64"/>
      <c r="BP1608" s="64"/>
    </row>
    <row r="1609" spans="65:68" hidden="1">
      <c r="BM1609" s="68" t="s">
        <v>1921</v>
      </c>
      <c r="BO1609" s="64"/>
      <c r="BP1609" s="64"/>
    </row>
    <row r="1610" spans="65:68" hidden="1">
      <c r="BM1610" s="68" t="s">
        <v>1922</v>
      </c>
      <c r="BO1610" s="64"/>
      <c r="BP1610" s="64"/>
    </row>
    <row r="1611" spans="65:68" hidden="1">
      <c r="BM1611" s="68" t="s">
        <v>1923</v>
      </c>
      <c r="BO1611" s="64"/>
      <c r="BP1611" s="64"/>
    </row>
    <row r="1612" spans="65:68" hidden="1">
      <c r="BM1612" s="68" t="s">
        <v>1924</v>
      </c>
      <c r="BO1612" s="64"/>
      <c r="BP1612" s="64"/>
    </row>
    <row r="1613" spans="65:68" hidden="1">
      <c r="BM1613" s="68" t="s">
        <v>1925</v>
      </c>
      <c r="BO1613" s="64"/>
      <c r="BP1613" s="64"/>
    </row>
    <row r="1614" spans="65:68" hidden="1">
      <c r="BM1614" s="68" t="s">
        <v>1926</v>
      </c>
      <c r="BO1614" s="64"/>
      <c r="BP1614" s="64"/>
    </row>
    <row r="1615" spans="65:68" hidden="1">
      <c r="BM1615" s="68" t="s">
        <v>1927</v>
      </c>
      <c r="BO1615" s="64"/>
      <c r="BP1615" s="64"/>
    </row>
    <row r="1616" spans="65:68" hidden="1">
      <c r="BM1616" s="68" t="s">
        <v>1928</v>
      </c>
      <c r="BO1616" s="64"/>
      <c r="BP1616" s="64"/>
    </row>
    <row r="1617" spans="65:68" hidden="1">
      <c r="BM1617" s="68" t="s">
        <v>1929</v>
      </c>
      <c r="BO1617" s="64"/>
      <c r="BP1617" s="64"/>
    </row>
    <row r="1618" spans="65:68" hidden="1">
      <c r="BM1618" s="68" t="s">
        <v>1930</v>
      </c>
      <c r="BO1618" s="64"/>
      <c r="BP1618" s="64"/>
    </row>
    <row r="1619" spans="65:68" hidden="1">
      <c r="BM1619" s="68" t="s">
        <v>1931</v>
      </c>
      <c r="BO1619" s="64"/>
      <c r="BP1619" s="64"/>
    </row>
    <row r="1620" spans="65:68" hidden="1">
      <c r="BM1620" s="68" t="s">
        <v>1932</v>
      </c>
      <c r="BO1620" s="64"/>
      <c r="BP1620" s="64"/>
    </row>
    <row r="1621" spans="65:68" hidden="1">
      <c r="BM1621" s="68" t="s">
        <v>1933</v>
      </c>
      <c r="BO1621" s="64"/>
      <c r="BP1621" s="64"/>
    </row>
    <row r="1622" spans="65:68" hidden="1">
      <c r="BM1622" s="68" t="s">
        <v>1934</v>
      </c>
      <c r="BO1622" s="64"/>
      <c r="BP1622" s="64"/>
    </row>
    <row r="1623" spans="65:68" hidden="1">
      <c r="BM1623" s="68" t="s">
        <v>1935</v>
      </c>
      <c r="BO1623" s="64"/>
      <c r="BP1623" s="64"/>
    </row>
    <row r="1624" spans="65:68" hidden="1">
      <c r="BM1624" s="68" t="s">
        <v>1936</v>
      </c>
      <c r="BO1624" s="64"/>
      <c r="BP1624" s="64"/>
    </row>
    <row r="1625" spans="65:68" hidden="1">
      <c r="BM1625" s="68" t="s">
        <v>1937</v>
      </c>
      <c r="BO1625" s="64"/>
      <c r="BP1625" s="64"/>
    </row>
    <row r="1626" spans="65:68" hidden="1">
      <c r="BM1626" s="68" t="s">
        <v>1938</v>
      </c>
      <c r="BO1626" s="64"/>
      <c r="BP1626" s="64"/>
    </row>
    <row r="1627" spans="65:68" hidden="1">
      <c r="BM1627" s="68" t="s">
        <v>1939</v>
      </c>
      <c r="BO1627" s="64"/>
      <c r="BP1627" s="64"/>
    </row>
    <row r="1628" spans="65:68" hidden="1">
      <c r="BM1628" s="68" t="s">
        <v>1940</v>
      </c>
      <c r="BO1628" s="64"/>
      <c r="BP1628" s="64"/>
    </row>
    <row r="1629" spans="65:68" hidden="1">
      <c r="BM1629" s="68" t="s">
        <v>1941</v>
      </c>
      <c r="BO1629" s="64"/>
      <c r="BP1629" s="64"/>
    </row>
    <row r="1630" spans="65:68" hidden="1">
      <c r="BM1630" s="68" t="s">
        <v>1942</v>
      </c>
      <c r="BO1630" s="64"/>
      <c r="BP1630" s="64"/>
    </row>
    <row r="1631" spans="65:68" hidden="1">
      <c r="BM1631" s="68" t="s">
        <v>1943</v>
      </c>
      <c r="BO1631" s="64"/>
      <c r="BP1631" s="64"/>
    </row>
    <row r="1632" spans="65:68" hidden="1">
      <c r="BM1632" s="68" t="s">
        <v>1944</v>
      </c>
      <c r="BO1632" s="64"/>
      <c r="BP1632" s="64"/>
    </row>
    <row r="1633" spans="65:68" hidden="1">
      <c r="BM1633" s="68" t="s">
        <v>1945</v>
      </c>
      <c r="BO1633" s="64"/>
      <c r="BP1633" s="64"/>
    </row>
    <row r="1634" spans="65:68" hidden="1">
      <c r="BM1634" s="68" t="s">
        <v>1946</v>
      </c>
      <c r="BO1634" s="64"/>
      <c r="BP1634" s="64"/>
    </row>
    <row r="1635" spans="65:68" hidden="1">
      <c r="BM1635" s="68" t="s">
        <v>1947</v>
      </c>
      <c r="BO1635" s="64"/>
      <c r="BP1635" s="64"/>
    </row>
    <row r="1636" spans="65:68" hidden="1">
      <c r="BM1636" s="68" t="s">
        <v>1948</v>
      </c>
      <c r="BO1636" s="64"/>
      <c r="BP1636" s="64"/>
    </row>
    <row r="1637" spans="65:68" hidden="1">
      <c r="BM1637" s="68" t="s">
        <v>1949</v>
      </c>
      <c r="BO1637" s="64"/>
      <c r="BP1637" s="64"/>
    </row>
    <row r="1638" spans="65:68" hidden="1">
      <c r="BM1638" s="68" t="s">
        <v>1950</v>
      </c>
      <c r="BO1638" s="64"/>
      <c r="BP1638" s="64"/>
    </row>
    <row r="1639" spans="65:68" hidden="1">
      <c r="BM1639" s="68" t="s">
        <v>1951</v>
      </c>
      <c r="BO1639" s="64"/>
      <c r="BP1639" s="64"/>
    </row>
    <row r="1640" spans="65:68" hidden="1">
      <c r="BM1640" s="68" t="s">
        <v>1952</v>
      </c>
      <c r="BO1640" s="64"/>
      <c r="BP1640" s="64"/>
    </row>
    <row r="1641" spans="65:68" hidden="1">
      <c r="BM1641" s="68" t="s">
        <v>1953</v>
      </c>
      <c r="BO1641" s="64"/>
      <c r="BP1641" s="64"/>
    </row>
    <row r="1642" spans="65:68" hidden="1">
      <c r="BM1642" s="68" t="s">
        <v>1954</v>
      </c>
      <c r="BO1642" s="64"/>
      <c r="BP1642" s="64"/>
    </row>
    <row r="1643" spans="65:68" hidden="1">
      <c r="BM1643" s="68" t="s">
        <v>1955</v>
      </c>
      <c r="BO1643" s="64"/>
      <c r="BP1643" s="64"/>
    </row>
    <row r="1644" spans="65:68" hidden="1">
      <c r="BM1644" s="68" t="s">
        <v>1956</v>
      </c>
      <c r="BO1644" s="64"/>
      <c r="BP1644" s="64"/>
    </row>
    <row r="1645" spans="65:68" hidden="1">
      <c r="BM1645" s="68" t="s">
        <v>1957</v>
      </c>
      <c r="BO1645" s="64"/>
      <c r="BP1645" s="64"/>
    </row>
    <row r="1646" spans="65:68" hidden="1">
      <c r="BM1646" s="68" t="s">
        <v>1958</v>
      </c>
      <c r="BO1646" s="64"/>
      <c r="BP1646" s="64"/>
    </row>
    <row r="1647" spans="65:68" hidden="1">
      <c r="BM1647" s="68" t="s">
        <v>1959</v>
      </c>
      <c r="BO1647" s="64"/>
      <c r="BP1647" s="64"/>
    </row>
    <row r="1648" spans="65:68" hidden="1">
      <c r="BM1648" s="68" t="s">
        <v>1960</v>
      </c>
      <c r="BO1648" s="64"/>
      <c r="BP1648" s="64"/>
    </row>
    <row r="1649" spans="65:68" hidden="1">
      <c r="BM1649" s="68" t="s">
        <v>1961</v>
      </c>
      <c r="BO1649" s="64"/>
      <c r="BP1649" s="64"/>
    </row>
    <row r="1650" spans="65:68" hidden="1">
      <c r="BM1650" s="68" t="s">
        <v>1962</v>
      </c>
      <c r="BO1650" s="64"/>
      <c r="BP1650" s="64"/>
    </row>
    <row r="1651" spans="65:68" hidden="1">
      <c r="BM1651" s="68" t="s">
        <v>1963</v>
      </c>
      <c r="BO1651" s="64"/>
      <c r="BP1651" s="64"/>
    </row>
    <row r="1652" spans="65:68" hidden="1">
      <c r="BM1652" s="68" t="s">
        <v>1964</v>
      </c>
      <c r="BO1652" s="64"/>
      <c r="BP1652" s="64"/>
    </row>
    <row r="1653" spans="65:68" hidden="1">
      <c r="BM1653" s="68" t="s">
        <v>1965</v>
      </c>
      <c r="BO1653" s="64"/>
      <c r="BP1653" s="64"/>
    </row>
    <row r="1654" spans="65:68" hidden="1">
      <c r="BM1654" s="68" t="s">
        <v>1966</v>
      </c>
      <c r="BO1654" s="64"/>
      <c r="BP1654" s="64"/>
    </row>
    <row r="1655" spans="65:68" hidden="1">
      <c r="BM1655" s="68" t="s">
        <v>1967</v>
      </c>
      <c r="BO1655" s="64"/>
      <c r="BP1655" s="64"/>
    </row>
    <row r="1656" spans="65:68" hidden="1">
      <c r="BM1656" s="68" t="s">
        <v>1968</v>
      </c>
      <c r="BO1656" s="64"/>
      <c r="BP1656" s="64"/>
    </row>
    <row r="1657" spans="65:68" hidden="1">
      <c r="BM1657" s="68" t="s">
        <v>1969</v>
      </c>
      <c r="BO1657" s="64"/>
      <c r="BP1657" s="64"/>
    </row>
    <row r="1658" spans="65:68" hidden="1">
      <c r="BM1658" s="68" t="s">
        <v>1970</v>
      </c>
      <c r="BO1658" s="64"/>
      <c r="BP1658" s="64"/>
    </row>
    <row r="1659" spans="65:68" hidden="1">
      <c r="BM1659" s="68" t="s">
        <v>1971</v>
      </c>
      <c r="BO1659" s="64"/>
      <c r="BP1659" s="64"/>
    </row>
    <row r="1660" spans="65:68" hidden="1">
      <c r="BM1660" s="68" t="s">
        <v>1972</v>
      </c>
      <c r="BO1660" s="64"/>
      <c r="BP1660" s="64"/>
    </row>
    <row r="1661" spans="65:68" hidden="1">
      <c r="BM1661" s="68" t="s">
        <v>1973</v>
      </c>
      <c r="BO1661" s="64"/>
      <c r="BP1661" s="64"/>
    </row>
    <row r="1662" spans="65:68" hidden="1">
      <c r="BM1662" s="68" t="s">
        <v>1974</v>
      </c>
      <c r="BO1662" s="64"/>
      <c r="BP1662" s="64"/>
    </row>
    <row r="1663" spans="65:68" hidden="1">
      <c r="BM1663" s="68" t="s">
        <v>1975</v>
      </c>
      <c r="BO1663" s="64"/>
      <c r="BP1663" s="64"/>
    </row>
    <row r="1664" spans="65:68" hidden="1">
      <c r="BM1664" s="68" t="s">
        <v>1976</v>
      </c>
      <c r="BO1664" s="64"/>
      <c r="BP1664" s="64"/>
    </row>
    <row r="1665" spans="65:68" hidden="1">
      <c r="BM1665" s="68" t="s">
        <v>1977</v>
      </c>
      <c r="BO1665" s="64"/>
      <c r="BP1665" s="64"/>
    </row>
    <row r="1666" spans="65:68" hidden="1">
      <c r="BM1666" s="68" t="s">
        <v>1978</v>
      </c>
      <c r="BO1666" s="64"/>
      <c r="BP1666" s="64"/>
    </row>
    <row r="1667" spans="65:68" hidden="1">
      <c r="BM1667" s="68" t="s">
        <v>1979</v>
      </c>
      <c r="BO1667" s="64"/>
      <c r="BP1667" s="64"/>
    </row>
    <row r="1668" spans="65:68" hidden="1">
      <c r="BM1668" s="68" t="s">
        <v>1980</v>
      </c>
      <c r="BO1668" s="64"/>
      <c r="BP1668" s="64"/>
    </row>
    <row r="1669" spans="65:68" hidden="1">
      <c r="BM1669" s="68" t="s">
        <v>1981</v>
      </c>
      <c r="BO1669" s="64"/>
      <c r="BP1669" s="64"/>
    </row>
    <row r="1670" spans="65:68" hidden="1">
      <c r="BM1670" s="68" t="s">
        <v>1982</v>
      </c>
      <c r="BO1670" s="64"/>
      <c r="BP1670" s="64"/>
    </row>
    <row r="1671" spans="65:68" hidden="1">
      <c r="BM1671" s="68" t="s">
        <v>1983</v>
      </c>
      <c r="BO1671" s="64"/>
      <c r="BP1671" s="64"/>
    </row>
    <row r="1672" spans="65:68" hidden="1">
      <c r="BM1672" s="68" t="s">
        <v>1984</v>
      </c>
      <c r="BO1672" s="64"/>
      <c r="BP1672" s="64"/>
    </row>
    <row r="1673" spans="65:68" hidden="1">
      <c r="BM1673" s="68" t="s">
        <v>1985</v>
      </c>
      <c r="BO1673" s="64"/>
      <c r="BP1673" s="64"/>
    </row>
    <row r="1674" spans="65:68" hidden="1">
      <c r="BM1674" s="68" t="s">
        <v>1986</v>
      </c>
      <c r="BO1674" s="64"/>
      <c r="BP1674" s="64"/>
    </row>
    <row r="1675" spans="65:68" hidden="1">
      <c r="BM1675" s="68" t="s">
        <v>1987</v>
      </c>
      <c r="BO1675" s="64"/>
      <c r="BP1675" s="64"/>
    </row>
    <row r="1676" spans="65:68" hidden="1">
      <c r="BM1676" s="68" t="s">
        <v>1988</v>
      </c>
      <c r="BO1676" s="64"/>
      <c r="BP1676" s="64"/>
    </row>
    <row r="1677" spans="65:68" hidden="1">
      <c r="BM1677" s="68" t="s">
        <v>1989</v>
      </c>
      <c r="BO1677" s="64"/>
      <c r="BP1677" s="64"/>
    </row>
    <row r="1678" spans="65:68" hidden="1">
      <c r="BM1678" s="68" t="s">
        <v>1990</v>
      </c>
      <c r="BO1678" s="64"/>
      <c r="BP1678" s="64"/>
    </row>
    <row r="1679" spans="65:68" hidden="1">
      <c r="BM1679" s="68" t="s">
        <v>1991</v>
      </c>
      <c r="BO1679" s="64"/>
      <c r="BP1679" s="64"/>
    </row>
    <row r="1680" spans="65:68" hidden="1">
      <c r="BM1680" s="68" t="s">
        <v>1992</v>
      </c>
      <c r="BO1680" s="64"/>
      <c r="BP1680" s="64"/>
    </row>
    <row r="1681" spans="65:68" hidden="1">
      <c r="BM1681" s="68" t="s">
        <v>1993</v>
      </c>
      <c r="BO1681" s="64"/>
      <c r="BP1681" s="64"/>
    </row>
    <row r="1682" spans="65:68" hidden="1">
      <c r="BM1682" s="68" t="s">
        <v>1994</v>
      </c>
      <c r="BO1682" s="64"/>
      <c r="BP1682" s="64"/>
    </row>
    <row r="1683" spans="65:68" hidden="1">
      <c r="BM1683" s="68" t="s">
        <v>1995</v>
      </c>
      <c r="BO1683" s="64"/>
      <c r="BP1683" s="64"/>
    </row>
    <row r="1684" spans="65:68" hidden="1">
      <c r="BM1684" s="68" t="s">
        <v>1996</v>
      </c>
      <c r="BO1684" s="64"/>
      <c r="BP1684" s="64"/>
    </row>
    <row r="1685" spans="65:68" hidden="1">
      <c r="BM1685" s="68" t="s">
        <v>1997</v>
      </c>
      <c r="BO1685" s="64"/>
      <c r="BP1685" s="64"/>
    </row>
    <row r="1686" spans="65:68" hidden="1">
      <c r="BM1686" s="68" t="s">
        <v>1998</v>
      </c>
      <c r="BO1686" s="64"/>
      <c r="BP1686" s="64"/>
    </row>
    <row r="1687" spans="65:68" hidden="1">
      <c r="BM1687" s="68" t="s">
        <v>1999</v>
      </c>
      <c r="BO1687" s="64"/>
      <c r="BP1687" s="64"/>
    </row>
    <row r="1688" spans="65:68" hidden="1">
      <c r="BM1688" s="68" t="s">
        <v>2000</v>
      </c>
      <c r="BO1688" s="64"/>
      <c r="BP1688" s="64"/>
    </row>
    <row r="1689" spans="65:68" hidden="1">
      <c r="BM1689" s="68" t="s">
        <v>2001</v>
      </c>
      <c r="BO1689" s="64"/>
      <c r="BP1689" s="64"/>
    </row>
    <row r="1690" spans="65:68" hidden="1">
      <c r="BM1690" s="68" t="s">
        <v>2002</v>
      </c>
      <c r="BO1690" s="64"/>
      <c r="BP1690" s="64"/>
    </row>
    <row r="1691" spans="65:68" hidden="1">
      <c r="BM1691" s="68" t="s">
        <v>2003</v>
      </c>
      <c r="BO1691" s="64"/>
      <c r="BP1691" s="64"/>
    </row>
    <row r="1692" spans="65:68" hidden="1">
      <c r="BM1692" s="68" t="s">
        <v>2004</v>
      </c>
      <c r="BO1692" s="64"/>
      <c r="BP1692" s="64"/>
    </row>
    <row r="1693" spans="65:68" hidden="1">
      <c r="BM1693" s="68" t="s">
        <v>2005</v>
      </c>
      <c r="BO1693" s="64"/>
      <c r="BP1693" s="64"/>
    </row>
    <row r="1694" spans="65:68" hidden="1">
      <c r="BM1694" s="68" t="s">
        <v>2006</v>
      </c>
      <c r="BO1694" s="64"/>
      <c r="BP1694" s="64"/>
    </row>
    <row r="1695" spans="65:68" hidden="1">
      <c r="BM1695" s="68" t="s">
        <v>2007</v>
      </c>
      <c r="BO1695" s="64"/>
      <c r="BP1695" s="64"/>
    </row>
    <row r="1696" spans="65:68" hidden="1">
      <c r="BM1696" s="68" t="s">
        <v>2008</v>
      </c>
      <c r="BO1696" s="64"/>
      <c r="BP1696" s="64"/>
    </row>
    <row r="1697" spans="65:68" hidden="1">
      <c r="BM1697" s="68" t="s">
        <v>2009</v>
      </c>
      <c r="BO1697" s="64"/>
      <c r="BP1697" s="64"/>
    </row>
    <row r="1698" spans="65:68" hidden="1">
      <c r="BM1698" s="68" t="s">
        <v>2010</v>
      </c>
      <c r="BO1698" s="64"/>
      <c r="BP1698" s="64"/>
    </row>
    <row r="1699" spans="65:68" hidden="1">
      <c r="BM1699" s="68" t="s">
        <v>2011</v>
      </c>
      <c r="BO1699" s="64"/>
      <c r="BP1699" s="64"/>
    </row>
    <row r="1700" spans="65:68" hidden="1">
      <c r="BM1700" s="68" t="s">
        <v>2012</v>
      </c>
      <c r="BO1700" s="64"/>
      <c r="BP1700" s="64"/>
    </row>
    <row r="1701" spans="65:68" hidden="1">
      <c r="BM1701" s="68" t="s">
        <v>2013</v>
      </c>
      <c r="BO1701" s="64"/>
      <c r="BP1701" s="64"/>
    </row>
    <row r="1702" spans="65:68" hidden="1">
      <c r="BM1702" s="68" t="s">
        <v>2014</v>
      </c>
      <c r="BO1702" s="64"/>
      <c r="BP1702" s="64"/>
    </row>
    <row r="1703" spans="65:68" hidden="1">
      <c r="BM1703" s="68" t="s">
        <v>2015</v>
      </c>
      <c r="BO1703" s="64"/>
      <c r="BP1703" s="64"/>
    </row>
    <row r="1704" spans="65:68" hidden="1">
      <c r="BM1704" s="68" t="s">
        <v>2016</v>
      </c>
      <c r="BO1704" s="64"/>
      <c r="BP1704" s="64"/>
    </row>
    <row r="1705" spans="65:68" hidden="1">
      <c r="BM1705" s="68" t="s">
        <v>2017</v>
      </c>
      <c r="BO1705" s="64"/>
      <c r="BP1705" s="64"/>
    </row>
    <row r="1706" spans="65:68" hidden="1">
      <c r="BM1706" s="68" t="s">
        <v>2018</v>
      </c>
      <c r="BO1706" s="64"/>
      <c r="BP1706" s="64"/>
    </row>
    <row r="1707" spans="65:68" hidden="1">
      <c r="BM1707" s="68" t="s">
        <v>2019</v>
      </c>
      <c r="BO1707" s="64"/>
      <c r="BP1707" s="64"/>
    </row>
    <row r="1708" spans="65:68" hidden="1">
      <c r="BM1708" s="68" t="s">
        <v>2020</v>
      </c>
      <c r="BO1708" s="64"/>
      <c r="BP1708" s="64"/>
    </row>
    <row r="1709" spans="65:68" hidden="1">
      <c r="BM1709" s="68" t="s">
        <v>2021</v>
      </c>
      <c r="BO1709" s="64"/>
      <c r="BP1709" s="64"/>
    </row>
    <row r="1710" spans="65:68" hidden="1">
      <c r="BM1710" s="68" t="s">
        <v>2022</v>
      </c>
      <c r="BO1710" s="64"/>
      <c r="BP1710" s="64"/>
    </row>
    <row r="1711" spans="65:68" hidden="1">
      <c r="BM1711" s="68" t="s">
        <v>2023</v>
      </c>
      <c r="BO1711" s="64"/>
      <c r="BP1711" s="64"/>
    </row>
    <row r="1712" spans="65:68" hidden="1">
      <c r="BM1712" s="68" t="s">
        <v>2024</v>
      </c>
      <c r="BO1712" s="64"/>
      <c r="BP1712" s="64"/>
    </row>
    <row r="1713" spans="65:68" hidden="1">
      <c r="BM1713" s="68" t="s">
        <v>2025</v>
      </c>
      <c r="BO1713" s="64"/>
      <c r="BP1713" s="64"/>
    </row>
    <row r="1714" spans="65:68" hidden="1">
      <c r="BM1714" s="68" t="s">
        <v>2026</v>
      </c>
      <c r="BO1714" s="64"/>
      <c r="BP1714" s="64"/>
    </row>
    <row r="1715" spans="65:68" hidden="1">
      <c r="BM1715" s="68" t="s">
        <v>2027</v>
      </c>
      <c r="BO1715" s="64"/>
      <c r="BP1715" s="64"/>
    </row>
    <row r="1716" spans="65:68" hidden="1">
      <c r="BM1716" s="68" t="s">
        <v>2028</v>
      </c>
      <c r="BO1716" s="64"/>
      <c r="BP1716" s="64"/>
    </row>
    <row r="1717" spans="65:68" hidden="1">
      <c r="BM1717" s="68" t="s">
        <v>2029</v>
      </c>
      <c r="BO1717" s="64"/>
      <c r="BP1717" s="64"/>
    </row>
    <row r="1718" spans="65:68" hidden="1">
      <c r="BM1718" s="68" t="s">
        <v>2030</v>
      </c>
      <c r="BO1718" s="64"/>
      <c r="BP1718" s="64"/>
    </row>
    <row r="1719" spans="65:68" hidden="1">
      <c r="BM1719" s="68" t="s">
        <v>2031</v>
      </c>
      <c r="BO1719" s="64"/>
      <c r="BP1719" s="64"/>
    </row>
    <row r="1720" spans="65:68" hidden="1">
      <c r="BM1720" s="68" t="s">
        <v>2032</v>
      </c>
      <c r="BO1720" s="64"/>
      <c r="BP1720" s="64"/>
    </row>
    <row r="1721" spans="65:68" hidden="1">
      <c r="BM1721" s="68" t="s">
        <v>2033</v>
      </c>
      <c r="BO1721" s="64"/>
      <c r="BP1721" s="64"/>
    </row>
    <row r="1722" spans="65:68" hidden="1">
      <c r="BM1722" s="68" t="s">
        <v>2034</v>
      </c>
      <c r="BO1722" s="64"/>
      <c r="BP1722" s="64"/>
    </row>
    <row r="1723" spans="65:68" hidden="1">
      <c r="BM1723" s="68" t="s">
        <v>2035</v>
      </c>
      <c r="BO1723" s="64"/>
      <c r="BP1723" s="64"/>
    </row>
    <row r="1724" spans="65:68" hidden="1">
      <c r="BM1724" s="68" t="s">
        <v>2036</v>
      </c>
      <c r="BO1724" s="64"/>
      <c r="BP1724" s="64"/>
    </row>
    <row r="1725" spans="65:68" hidden="1">
      <c r="BM1725" s="68" t="s">
        <v>2037</v>
      </c>
      <c r="BO1725" s="64"/>
      <c r="BP1725" s="64"/>
    </row>
    <row r="1726" spans="65:68" hidden="1">
      <c r="BM1726" s="68" t="s">
        <v>2038</v>
      </c>
      <c r="BO1726" s="64"/>
      <c r="BP1726" s="64"/>
    </row>
    <row r="1727" spans="65:68" hidden="1">
      <c r="BM1727" s="68" t="s">
        <v>2039</v>
      </c>
      <c r="BO1727" s="64"/>
      <c r="BP1727" s="64"/>
    </row>
    <row r="1728" spans="65:68" hidden="1">
      <c r="BM1728" s="68" t="s">
        <v>2040</v>
      </c>
      <c r="BO1728" s="64"/>
      <c r="BP1728" s="64"/>
    </row>
    <row r="1729" spans="65:68" hidden="1">
      <c r="BM1729" s="68" t="s">
        <v>2041</v>
      </c>
      <c r="BO1729" s="64"/>
      <c r="BP1729" s="64"/>
    </row>
    <row r="1730" spans="65:68" hidden="1">
      <c r="BM1730" s="68" t="s">
        <v>2042</v>
      </c>
      <c r="BO1730" s="64"/>
      <c r="BP1730" s="64"/>
    </row>
    <row r="1731" spans="65:68" hidden="1">
      <c r="BM1731" s="68" t="s">
        <v>2043</v>
      </c>
      <c r="BO1731" s="64"/>
      <c r="BP1731" s="64"/>
    </row>
    <row r="1732" spans="65:68" hidden="1">
      <c r="BM1732" s="68" t="s">
        <v>2044</v>
      </c>
      <c r="BO1732" s="64"/>
      <c r="BP1732" s="64"/>
    </row>
    <row r="1733" spans="65:68" hidden="1">
      <c r="BM1733" s="68" t="s">
        <v>2045</v>
      </c>
      <c r="BO1733" s="64"/>
      <c r="BP1733" s="64"/>
    </row>
    <row r="1734" spans="65:68" hidden="1">
      <c r="BM1734" s="68" t="s">
        <v>2046</v>
      </c>
      <c r="BO1734" s="64"/>
      <c r="BP1734" s="64"/>
    </row>
    <row r="1735" spans="65:68" hidden="1">
      <c r="BM1735" s="68" t="s">
        <v>2047</v>
      </c>
      <c r="BO1735" s="64"/>
      <c r="BP1735" s="64"/>
    </row>
    <row r="1736" spans="65:68" hidden="1">
      <c r="BM1736" s="68" t="s">
        <v>2048</v>
      </c>
      <c r="BO1736" s="64"/>
      <c r="BP1736" s="64"/>
    </row>
    <row r="1737" spans="65:68" hidden="1">
      <c r="BM1737" s="68" t="s">
        <v>2049</v>
      </c>
      <c r="BO1737" s="64"/>
      <c r="BP1737" s="64"/>
    </row>
    <row r="1738" spans="65:68" hidden="1">
      <c r="BM1738" s="68" t="s">
        <v>2050</v>
      </c>
      <c r="BO1738" s="64"/>
      <c r="BP1738" s="64"/>
    </row>
    <row r="1739" spans="65:68" hidden="1">
      <c r="BM1739" s="68" t="s">
        <v>2051</v>
      </c>
      <c r="BO1739" s="64"/>
      <c r="BP1739" s="64"/>
    </row>
    <row r="1740" spans="65:68" hidden="1">
      <c r="BM1740" s="68" t="s">
        <v>2052</v>
      </c>
      <c r="BO1740" s="64"/>
      <c r="BP1740" s="64"/>
    </row>
    <row r="1741" spans="65:68" hidden="1">
      <c r="BM1741" s="68" t="s">
        <v>2053</v>
      </c>
      <c r="BO1741" s="64"/>
      <c r="BP1741" s="64"/>
    </row>
    <row r="1742" spans="65:68" hidden="1">
      <c r="BM1742" s="68" t="s">
        <v>2054</v>
      </c>
      <c r="BO1742" s="64"/>
      <c r="BP1742" s="64"/>
    </row>
    <row r="1743" spans="65:68" hidden="1">
      <c r="BM1743" s="68" t="s">
        <v>2055</v>
      </c>
      <c r="BO1743" s="64"/>
      <c r="BP1743" s="64"/>
    </row>
    <row r="1744" spans="65:68" hidden="1">
      <c r="BM1744" s="68" t="s">
        <v>2056</v>
      </c>
      <c r="BO1744" s="64"/>
      <c r="BP1744" s="64"/>
    </row>
    <row r="1745" spans="65:68" hidden="1">
      <c r="BM1745" s="68" t="s">
        <v>2057</v>
      </c>
      <c r="BO1745" s="64"/>
      <c r="BP1745" s="64"/>
    </row>
    <row r="1746" spans="65:68" hidden="1">
      <c r="BM1746" s="68" t="s">
        <v>2058</v>
      </c>
      <c r="BO1746" s="64"/>
      <c r="BP1746" s="64"/>
    </row>
    <row r="1747" spans="65:68" hidden="1">
      <c r="BM1747" s="68" t="s">
        <v>2059</v>
      </c>
      <c r="BO1747" s="64"/>
      <c r="BP1747" s="64"/>
    </row>
    <row r="1748" spans="65:68" hidden="1">
      <c r="BM1748" s="68" t="s">
        <v>2060</v>
      </c>
      <c r="BO1748" s="64"/>
      <c r="BP1748" s="64"/>
    </row>
    <row r="1749" spans="65:68" hidden="1">
      <c r="BM1749" s="68" t="s">
        <v>2061</v>
      </c>
      <c r="BO1749" s="64"/>
      <c r="BP1749" s="64"/>
    </row>
    <row r="1750" spans="65:68" hidden="1">
      <c r="BM1750" s="68" t="s">
        <v>2062</v>
      </c>
      <c r="BO1750" s="64"/>
      <c r="BP1750" s="64"/>
    </row>
    <row r="1751" spans="65:68" hidden="1">
      <c r="BM1751" s="68" t="s">
        <v>2063</v>
      </c>
      <c r="BO1751" s="64"/>
      <c r="BP1751" s="64"/>
    </row>
    <row r="1752" spans="65:68" hidden="1">
      <c r="BM1752" s="68" t="s">
        <v>2064</v>
      </c>
      <c r="BO1752" s="64"/>
      <c r="BP1752" s="64"/>
    </row>
    <row r="1753" spans="65:68" hidden="1">
      <c r="BM1753" s="68" t="s">
        <v>2065</v>
      </c>
      <c r="BO1753" s="64"/>
      <c r="BP1753" s="64"/>
    </row>
    <row r="1754" spans="65:68" hidden="1">
      <c r="BM1754" s="68" t="s">
        <v>2066</v>
      </c>
      <c r="BO1754" s="64"/>
      <c r="BP1754" s="64"/>
    </row>
    <row r="1755" spans="65:68" hidden="1">
      <c r="BM1755" s="68" t="s">
        <v>2067</v>
      </c>
      <c r="BO1755" s="64"/>
      <c r="BP1755" s="64"/>
    </row>
    <row r="1756" spans="65:68" hidden="1">
      <c r="BM1756" s="68" t="s">
        <v>2068</v>
      </c>
      <c r="BO1756" s="64"/>
      <c r="BP1756" s="64"/>
    </row>
    <row r="1757" spans="65:68" hidden="1">
      <c r="BM1757" s="68" t="s">
        <v>2069</v>
      </c>
      <c r="BO1757" s="64"/>
      <c r="BP1757" s="64"/>
    </row>
    <row r="1758" spans="65:68" hidden="1">
      <c r="BM1758" s="68" t="s">
        <v>2070</v>
      </c>
      <c r="BO1758" s="64"/>
      <c r="BP1758" s="64"/>
    </row>
    <row r="1759" spans="65:68" hidden="1">
      <c r="BM1759" s="68" t="s">
        <v>2071</v>
      </c>
      <c r="BO1759" s="64"/>
      <c r="BP1759" s="64"/>
    </row>
    <row r="1760" spans="65:68" hidden="1">
      <c r="BM1760" s="68" t="s">
        <v>2072</v>
      </c>
      <c r="BO1760" s="64"/>
      <c r="BP1760" s="64"/>
    </row>
    <row r="1761" spans="65:68" hidden="1">
      <c r="BM1761" s="68" t="s">
        <v>2073</v>
      </c>
      <c r="BO1761" s="64"/>
      <c r="BP1761" s="64"/>
    </row>
    <row r="1762" spans="65:68" hidden="1">
      <c r="BM1762" s="68" t="s">
        <v>2074</v>
      </c>
      <c r="BO1762" s="64"/>
      <c r="BP1762" s="64"/>
    </row>
    <row r="1763" spans="65:68" hidden="1">
      <c r="BM1763" s="68" t="s">
        <v>2075</v>
      </c>
      <c r="BO1763" s="64"/>
      <c r="BP1763" s="64"/>
    </row>
    <row r="1764" spans="65:68" hidden="1">
      <c r="BM1764" s="68" t="s">
        <v>2076</v>
      </c>
      <c r="BO1764" s="64"/>
      <c r="BP1764" s="64"/>
    </row>
    <row r="1765" spans="65:68" hidden="1">
      <c r="BM1765" s="68" t="s">
        <v>2077</v>
      </c>
      <c r="BO1765" s="64"/>
      <c r="BP1765" s="64"/>
    </row>
    <row r="1766" spans="65:68" hidden="1">
      <c r="BM1766" s="68" t="s">
        <v>2078</v>
      </c>
      <c r="BO1766" s="64"/>
      <c r="BP1766" s="64"/>
    </row>
    <row r="1767" spans="65:68" hidden="1">
      <c r="BM1767" s="68" t="s">
        <v>2079</v>
      </c>
      <c r="BO1767" s="64"/>
      <c r="BP1767" s="64"/>
    </row>
    <row r="1768" spans="65:68" hidden="1">
      <c r="BM1768" s="68" t="s">
        <v>2080</v>
      </c>
      <c r="BO1768" s="64"/>
      <c r="BP1768" s="64"/>
    </row>
    <row r="1769" spans="65:68" hidden="1">
      <c r="BM1769" s="68" t="s">
        <v>2081</v>
      </c>
      <c r="BO1769" s="64"/>
      <c r="BP1769" s="64"/>
    </row>
    <row r="1770" spans="65:68" hidden="1">
      <c r="BM1770" s="68" t="s">
        <v>2082</v>
      </c>
      <c r="BO1770" s="64"/>
      <c r="BP1770" s="64"/>
    </row>
    <row r="1771" spans="65:68" hidden="1">
      <c r="BM1771" s="68" t="s">
        <v>2083</v>
      </c>
      <c r="BO1771" s="64"/>
      <c r="BP1771" s="64"/>
    </row>
    <row r="1772" spans="65:68" hidden="1">
      <c r="BM1772" s="68" t="s">
        <v>2084</v>
      </c>
      <c r="BO1772" s="64"/>
      <c r="BP1772" s="64"/>
    </row>
    <row r="1773" spans="65:68" hidden="1">
      <c r="BM1773" s="68" t="s">
        <v>2085</v>
      </c>
      <c r="BO1773" s="64"/>
      <c r="BP1773" s="64"/>
    </row>
    <row r="1774" spans="65:68" hidden="1">
      <c r="BM1774" s="68" t="s">
        <v>2086</v>
      </c>
      <c r="BO1774" s="64"/>
      <c r="BP1774" s="64"/>
    </row>
    <row r="1775" spans="65:68" hidden="1">
      <c r="BM1775" s="68" t="s">
        <v>2087</v>
      </c>
      <c r="BO1775" s="64"/>
      <c r="BP1775" s="64"/>
    </row>
    <row r="1776" spans="65:68" hidden="1">
      <c r="BM1776" s="68" t="s">
        <v>2088</v>
      </c>
      <c r="BO1776" s="64"/>
      <c r="BP1776" s="64"/>
    </row>
    <row r="1777" spans="65:68" hidden="1">
      <c r="BM1777" s="68" t="s">
        <v>2089</v>
      </c>
      <c r="BO1777" s="64"/>
      <c r="BP1777" s="64"/>
    </row>
    <row r="1778" spans="65:68" hidden="1">
      <c r="BM1778" s="68" t="s">
        <v>2090</v>
      </c>
      <c r="BO1778" s="64"/>
      <c r="BP1778" s="64"/>
    </row>
    <row r="1779" spans="65:68" hidden="1">
      <c r="BM1779" s="68" t="s">
        <v>2091</v>
      </c>
      <c r="BO1779" s="64"/>
      <c r="BP1779" s="64"/>
    </row>
    <row r="1780" spans="65:68" hidden="1">
      <c r="BM1780" s="68" t="s">
        <v>2092</v>
      </c>
      <c r="BO1780" s="64"/>
      <c r="BP1780" s="64"/>
    </row>
    <row r="1781" spans="65:68" hidden="1">
      <c r="BM1781" s="68" t="s">
        <v>2093</v>
      </c>
      <c r="BO1781" s="64"/>
      <c r="BP1781" s="64"/>
    </row>
    <row r="1782" spans="65:68" hidden="1">
      <c r="BM1782" s="68" t="s">
        <v>2094</v>
      </c>
      <c r="BO1782" s="64"/>
      <c r="BP1782" s="64"/>
    </row>
    <row r="1783" spans="65:68" hidden="1">
      <c r="BM1783" s="68" t="s">
        <v>2095</v>
      </c>
      <c r="BO1783" s="64"/>
      <c r="BP1783" s="64"/>
    </row>
    <row r="1784" spans="65:68" hidden="1">
      <c r="BM1784" s="68" t="s">
        <v>2096</v>
      </c>
      <c r="BO1784" s="64"/>
      <c r="BP1784" s="64"/>
    </row>
    <row r="1785" spans="65:68" hidden="1">
      <c r="BM1785" s="68" t="s">
        <v>2097</v>
      </c>
      <c r="BO1785" s="64"/>
      <c r="BP1785" s="64"/>
    </row>
    <row r="1786" spans="65:68" hidden="1">
      <c r="BM1786" s="68" t="s">
        <v>2098</v>
      </c>
      <c r="BO1786" s="64"/>
      <c r="BP1786" s="64"/>
    </row>
    <row r="1787" spans="65:68" hidden="1">
      <c r="BM1787" s="68" t="s">
        <v>2099</v>
      </c>
      <c r="BO1787" s="64"/>
      <c r="BP1787" s="64"/>
    </row>
    <row r="1788" spans="65:68" hidden="1">
      <c r="BM1788" s="68" t="s">
        <v>2100</v>
      </c>
      <c r="BO1788" s="64"/>
      <c r="BP1788" s="64"/>
    </row>
    <row r="1789" spans="65:68" hidden="1">
      <c r="BM1789" s="68" t="s">
        <v>2101</v>
      </c>
      <c r="BO1789" s="64"/>
      <c r="BP1789" s="64"/>
    </row>
    <row r="1790" spans="65:68" hidden="1">
      <c r="BM1790" s="68" t="s">
        <v>2102</v>
      </c>
      <c r="BO1790" s="64"/>
      <c r="BP1790" s="64"/>
    </row>
    <row r="1791" spans="65:68" hidden="1">
      <c r="BM1791" s="68" t="s">
        <v>2103</v>
      </c>
      <c r="BO1791" s="64"/>
      <c r="BP1791" s="64"/>
    </row>
    <row r="1792" spans="65:68" hidden="1">
      <c r="BM1792" s="68" t="s">
        <v>2104</v>
      </c>
      <c r="BO1792" s="64"/>
      <c r="BP1792" s="64"/>
    </row>
    <row r="1793" spans="65:68" hidden="1">
      <c r="BM1793" s="68" t="s">
        <v>2104</v>
      </c>
      <c r="BO1793" s="64"/>
      <c r="BP1793" s="64"/>
    </row>
    <row r="1794" spans="65:68" hidden="1">
      <c r="BM1794" s="68" t="s">
        <v>2105</v>
      </c>
      <c r="BO1794" s="64"/>
      <c r="BP1794" s="64"/>
    </row>
    <row r="1795" spans="65:68" hidden="1">
      <c r="BM1795" s="68" t="s">
        <v>2106</v>
      </c>
      <c r="BO1795" s="64"/>
      <c r="BP1795" s="64"/>
    </row>
    <row r="1796" spans="65:68" hidden="1">
      <c r="BM1796" s="68" t="s">
        <v>2107</v>
      </c>
      <c r="BO1796" s="64"/>
      <c r="BP1796" s="64"/>
    </row>
    <row r="1797" spans="65:68" hidden="1">
      <c r="BM1797" s="68" t="s">
        <v>2108</v>
      </c>
      <c r="BO1797" s="64"/>
      <c r="BP1797" s="64"/>
    </row>
    <row r="1798" spans="65:68" hidden="1">
      <c r="BM1798" s="68" t="s">
        <v>2109</v>
      </c>
      <c r="BO1798" s="64"/>
      <c r="BP1798" s="64"/>
    </row>
    <row r="1799" spans="65:68" hidden="1">
      <c r="BM1799" s="68" t="s">
        <v>2110</v>
      </c>
      <c r="BO1799" s="64"/>
      <c r="BP1799" s="64"/>
    </row>
    <row r="1800" spans="65:68" hidden="1">
      <c r="BM1800" s="68" t="s">
        <v>2111</v>
      </c>
      <c r="BO1800" s="64"/>
      <c r="BP1800" s="64"/>
    </row>
    <row r="1801" spans="65:68" hidden="1">
      <c r="BM1801" s="68" t="s">
        <v>2112</v>
      </c>
      <c r="BO1801" s="64"/>
      <c r="BP1801" s="64"/>
    </row>
    <row r="1802" spans="65:68" hidden="1">
      <c r="BM1802" s="68" t="s">
        <v>2113</v>
      </c>
      <c r="BO1802" s="64"/>
      <c r="BP1802" s="64"/>
    </row>
    <row r="1803" spans="65:68" hidden="1">
      <c r="BM1803" s="68" t="s">
        <v>2114</v>
      </c>
      <c r="BO1803" s="64"/>
      <c r="BP1803" s="64"/>
    </row>
    <row r="1804" spans="65:68" hidden="1">
      <c r="BM1804" s="68" t="s">
        <v>2115</v>
      </c>
      <c r="BO1804" s="64"/>
      <c r="BP1804" s="64"/>
    </row>
    <row r="1805" spans="65:68" hidden="1">
      <c r="BM1805" s="68" t="s">
        <v>2116</v>
      </c>
      <c r="BO1805" s="64"/>
      <c r="BP1805" s="64"/>
    </row>
    <row r="1806" spans="65:68" hidden="1">
      <c r="BM1806" s="68" t="s">
        <v>40</v>
      </c>
      <c r="BO1806" s="64"/>
      <c r="BP1806" s="64"/>
    </row>
    <row r="1807" spans="65:68" hidden="1">
      <c r="BM1807" s="68" t="s">
        <v>135</v>
      </c>
      <c r="BO1807" s="64"/>
      <c r="BP1807" s="64"/>
    </row>
    <row r="1808" spans="65:68" hidden="1">
      <c r="BM1808" s="68" t="s">
        <v>2117</v>
      </c>
      <c r="BO1808" s="64"/>
      <c r="BP1808" s="64"/>
    </row>
    <row r="1809" spans="65:68" hidden="1">
      <c r="BM1809" s="68" t="s">
        <v>2118</v>
      </c>
      <c r="BO1809" s="64"/>
      <c r="BP1809" s="64"/>
    </row>
    <row r="1810" spans="65:68" hidden="1">
      <c r="BM1810" s="68" t="s">
        <v>2119</v>
      </c>
      <c r="BO1810" s="64"/>
      <c r="BP1810" s="64"/>
    </row>
    <row r="1811" spans="65:68" hidden="1">
      <c r="BM1811" s="68" t="s">
        <v>2120</v>
      </c>
      <c r="BO1811" s="64"/>
      <c r="BP1811" s="64"/>
    </row>
    <row r="1812" spans="65:68" hidden="1">
      <c r="BM1812" s="68" t="s">
        <v>2121</v>
      </c>
      <c r="BO1812" s="64"/>
      <c r="BP1812" s="64"/>
    </row>
    <row r="1813" spans="65:68" hidden="1">
      <c r="BM1813" s="68" t="s">
        <v>2122</v>
      </c>
      <c r="BO1813" s="64"/>
      <c r="BP1813" s="64"/>
    </row>
    <row r="1814" spans="65:68" hidden="1">
      <c r="BM1814" s="68" t="s">
        <v>157</v>
      </c>
      <c r="BO1814" s="64"/>
      <c r="BP1814" s="64"/>
    </row>
    <row r="1815" spans="65:68" hidden="1">
      <c r="BM1815" s="68" t="s">
        <v>2123</v>
      </c>
      <c r="BO1815" s="64"/>
      <c r="BP1815" s="64"/>
    </row>
    <row r="1816" spans="65:68" hidden="1">
      <c r="BM1816" s="68" t="s">
        <v>2124</v>
      </c>
      <c r="BO1816" s="64"/>
      <c r="BP1816" s="64"/>
    </row>
    <row r="1817" spans="65:68" hidden="1">
      <c r="BM1817" s="68" t="s">
        <v>2125</v>
      </c>
      <c r="BO1817" s="64"/>
      <c r="BP1817" s="64"/>
    </row>
    <row r="1818" spans="65:68" hidden="1">
      <c r="BM1818" s="68" t="s">
        <v>2126</v>
      </c>
      <c r="BO1818" s="64"/>
      <c r="BP1818" s="64"/>
    </row>
    <row r="1819" spans="65:68" hidden="1">
      <c r="BM1819" s="68" t="s">
        <v>2127</v>
      </c>
      <c r="BO1819" s="64"/>
      <c r="BP1819" s="64"/>
    </row>
    <row r="1820" spans="65:68" hidden="1">
      <c r="BM1820" s="68" t="s">
        <v>2128</v>
      </c>
      <c r="BO1820" s="64"/>
      <c r="BP1820" s="64"/>
    </row>
    <row r="1821" spans="65:68" hidden="1">
      <c r="BM1821" s="68" t="s">
        <v>2129</v>
      </c>
      <c r="BO1821" s="64"/>
      <c r="BP1821" s="64"/>
    </row>
    <row r="1822" spans="65:68" hidden="1">
      <c r="BM1822" s="68" t="s">
        <v>2130</v>
      </c>
      <c r="BO1822" s="64"/>
      <c r="BP1822" s="64"/>
    </row>
    <row r="1823" spans="65:68" hidden="1">
      <c r="BM1823" s="68" t="s">
        <v>2131</v>
      </c>
      <c r="BO1823" s="64"/>
      <c r="BP1823" s="64"/>
    </row>
    <row r="1824" spans="65:68" hidden="1">
      <c r="BM1824" s="68" t="s">
        <v>2132</v>
      </c>
      <c r="BO1824" s="64"/>
      <c r="BP1824" s="64"/>
    </row>
    <row r="1825" spans="65:68" hidden="1">
      <c r="BM1825" s="68" t="s">
        <v>2133</v>
      </c>
      <c r="BO1825" s="64"/>
      <c r="BP1825" s="64"/>
    </row>
    <row r="1826" spans="65:68" hidden="1">
      <c r="BM1826" s="68" t="s">
        <v>2134</v>
      </c>
      <c r="BO1826" s="64"/>
      <c r="BP1826" s="64"/>
    </row>
    <row r="1827" spans="65:68" hidden="1">
      <c r="BM1827" s="68" t="s">
        <v>2135</v>
      </c>
      <c r="BO1827" s="64"/>
      <c r="BP1827" s="64"/>
    </row>
    <row r="1828" spans="65:68" hidden="1">
      <c r="BM1828" s="68" t="s">
        <v>2136</v>
      </c>
      <c r="BO1828" s="64"/>
      <c r="BP1828" s="64"/>
    </row>
    <row r="1829" spans="65:68" hidden="1">
      <c r="BM1829" s="68" t="s">
        <v>2137</v>
      </c>
      <c r="BO1829" s="64"/>
      <c r="BP1829" s="64"/>
    </row>
    <row r="1830" spans="65:68" hidden="1">
      <c r="BM1830" s="68" t="s">
        <v>2138</v>
      </c>
      <c r="BO1830" s="64"/>
      <c r="BP1830" s="64"/>
    </row>
    <row r="1831" spans="65:68" hidden="1">
      <c r="BM1831" s="68" t="s">
        <v>2139</v>
      </c>
      <c r="BO1831" s="64"/>
      <c r="BP1831" s="64"/>
    </row>
    <row r="1832" spans="65:68" hidden="1">
      <c r="BM1832" s="68" t="s">
        <v>2140</v>
      </c>
      <c r="BO1832" s="64"/>
      <c r="BP1832" s="64"/>
    </row>
    <row r="1833" spans="65:68" hidden="1">
      <c r="BM1833" s="68" t="s">
        <v>2141</v>
      </c>
      <c r="BO1833" s="64"/>
      <c r="BP1833" s="64"/>
    </row>
    <row r="1834" spans="65:68" hidden="1">
      <c r="BM1834" s="68" t="s">
        <v>2142</v>
      </c>
      <c r="BO1834" s="64"/>
      <c r="BP1834" s="64"/>
    </row>
    <row r="1835" spans="65:68" hidden="1">
      <c r="BM1835" s="68" t="s">
        <v>2143</v>
      </c>
      <c r="BO1835" s="64"/>
      <c r="BP1835" s="64"/>
    </row>
    <row r="1836" spans="65:68" hidden="1">
      <c r="BM1836" s="68" t="s">
        <v>2144</v>
      </c>
      <c r="BO1836" s="64"/>
      <c r="BP1836" s="64"/>
    </row>
    <row r="1837" spans="65:68" hidden="1">
      <c r="BM1837" s="68" t="s">
        <v>2145</v>
      </c>
      <c r="BO1837" s="64"/>
      <c r="BP1837" s="64"/>
    </row>
    <row r="1838" spans="65:68" hidden="1">
      <c r="BM1838" s="68" t="s">
        <v>2146</v>
      </c>
      <c r="BO1838" s="64"/>
      <c r="BP1838" s="64"/>
    </row>
    <row r="1839" spans="65:68" hidden="1">
      <c r="BM1839" s="68" t="s">
        <v>2147</v>
      </c>
      <c r="BO1839" s="64"/>
      <c r="BP1839" s="64"/>
    </row>
    <row r="1840" spans="65:68" hidden="1">
      <c r="BM1840" s="68" t="s">
        <v>2148</v>
      </c>
      <c r="BO1840" s="64"/>
      <c r="BP1840" s="64"/>
    </row>
    <row r="1841" spans="65:68" hidden="1">
      <c r="BM1841" s="68" t="s">
        <v>2149</v>
      </c>
      <c r="BO1841" s="64"/>
      <c r="BP1841" s="64"/>
    </row>
    <row r="1842" spans="65:68" hidden="1">
      <c r="BM1842" s="68" t="s">
        <v>2150</v>
      </c>
      <c r="BO1842" s="64"/>
      <c r="BP1842" s="64"/>
    </row>
    <row r="1843" spans="65:68" hidden="1">
      <c r="BM1843" s="68" t="s">
        <v>2151</v>
      </c>
      <c r="BO1843" s="64"/>
      <c r="BP1843" s="64"/>
    </row>
    <row r="1844" spans="65:68" hidden="1">
      <c r="BM1844" s="68" t="s">
        <v>2152</v>
      </c>
      <c r="BO1844" s="64"/>
      <c r="BP1844" s="64"/>
    </row>
    <row r="1845" spans="65:68" hidden="1">
      <c r="BM1845" s="68" t="s">
        <v>2153</v>
      </c>
      <c r="BO1845" s="64"/>
      <c r="BP1845" s="64"/>
    </row>
    <row r="1846" spans="65:68" hidden="1">
      <c r="BM1846" s="68" t="s">
        <v>2154</v>
      </c>
      <c r="BO1846" s="64"/>
      <c r="BP1846" s="64"/>
    </row>
    <row r="1847" spans="65:68" hidden="1">
      <c r="BM1847" s="68" t="s">
        <v>2155</v>
      </c>
      <c r="BO1847" s="64"/>
      <c r="BP1847" s="64"/>
    </row>
    <row r="1848" spans="65:68" hidden="1">
      <c r="BM1848" s="68" t="s">
        <v>2156</v>
      </c>
      <c r="BO1848" s="64"/>
      <c r="BP1848" s="64"/>
    </row>
    <row r="1849" spans="65:68" hidden="1">
      <c r="BM1849" s="68" t="s">
        <v>2157</v>
      </c>
      <c r="BO1849" s="64"/>
      <c r="BP1849" s="64"/>
    </row>
    <row r="1850" spans="65:68" hidden="1">
      <c r="BM1850" s="68" t="s">
        <v>2158</v>
      </c>
      <c r="BO1850" s="64"/>
      <c r="BP1850" s="64"/>
    </row>
    <row r="1851" spans="65:68" hidden="1">
      <c r="BM1851" s="68" t="s">
        <v>2159</v>
      </c>
      <c r="BO1851" s="64"/>
      <c r="BP1851" s="64"/>
    </row>
    <row r="1852" spans="65:68" hidden="1">
      <c r="BM1852" s="68" t="s">
        <v>2160</v>
      </c>
      <c r="BO1852" s="64"/>
      <c r="BP1852" s="64"/>
    </row>
    <row r="1853" spans="65:68" hidden="1">
      <c r="BM1853" s="68" t="s">
        <v>2161</v>
      </c>
      <c r="BO1853" s="64"/>
      <c r="BP1853" s="64"/>
    </row>
    <row r="1854" spans="65:68" hidden="1">
      <c r="BM1854" s="68" t="s">
        <v>2162</v>
      </c>
      <c r="BO1854" s="64"/>
      <c r="BP1854" s="64"/>
    </row>
    <row r="1855" spans="65:68" hidden="1">
      <c r="BM1855" s="68" t="s">
        <v>2163</v>
      </c>
      <c r="BO1855" s="64"/>
      <c r="BP1855" s="64"/>
    </row>
    <row r="1856" spans="65:68" hidden="1">
      <c r="BM1856" s="68" t="s">
        <v>2164</v>
      </c>
      <c r="BO1856" s="64"/>
      <c r="BP1856" s="64"/>
    </row>
    <row r="1857" spans="65:68" hidden="1">
      <c r="BM1857" s="68" t="s">
        <v>2165</v>
      </c>
      <c r="BO1857" s="64"/>
      <c r="BP1857" s="64"/>
    </row>
    <row r="1858" spans="65:68" hidden="1">
      <c r="BM1858" s="68" t="s">
        <v>2166</v>
      </c>
      <c r="BO1858" s="64"/>
      <c r="BP1858" s="64"/>
    </row>
    <row r="1859" spans="65:68" hidden="1">
      <c r="BM1859" s="68" t="s">
        <v>2167</v>
      </c>
      <c r="BO1859" s="64"/>
      <c r="BP1859" s="64"/>
    </row>
    <row r="1860" spans="65:68" hidden="1">
      <c r="BM1860" s="68" t="s">
        <v>2168</v>
      </c>
      <c r="BO1860" s="64"/>
      <c r="BP1860" s="64"/>
    </row>
    <row r="1861" spans="65:68" hidden="1">
      <c r="BM1861" s="68" t="s">
        <v>2169</v>
      </c>
      <c r="BO1861" s="64"/>
      <c r="BP1861" s="64"/>
    </row>
    <row r="1862" spans="65:68" hidden="1">
      <c r="BM1862" s="68" t="s">
        <v>2170</v>
      </c>
      <c r="BO1862" s="64"/>
      <c r="BP1862" s="64"/>
    </row>
    <row r="1863" spans="65:68" hidden="1">
      <c r="BM1863" s="68" t="s">
        <v>2171</v>
      </c>
      <c r="BO1863" s="64"/>
      <c r="BP1863" s="64"/>
    </row>
    <row r="1864" spans="65:68" hidden="1">
      <c r="BM1864" s="68" t="s">
        <v>2172</v>
      </c>
      <c r="BO1864" s="64"/>
      <c r="BP1864" s="64"/>
    </row>
    <row r="1865" spans="65:68" hidden="1">
      <c r="BM1865" s="68" t="s">
        <v>2173</v>
      </c>
      <c r="BO1865" s="64"/>
      <c r="BP1865" s="64"/>
    </row>
    <row r="1866" spans="65:68" hidden="1">
      <c r="BM1866" s="68" t="s">
        <v>2174</v>
      </c>
      <c r="BO1866" s="64"/>
      <c r="BP1866" s="64"/>
    </row>
    <row r="1867" spans="65:68" hidden="1">
      <c r="BM1867" s="68" t="s">
        <v>2175</v>
      </c>
      <c r="BO1867" s="64"/>
      <c r="BP1867" s="64"/>
    </row>
    <row r="1868" spans="65:68" hidden="1">
      <c r="BM1868" s="68" t="s">
        <v>2176</v>
      </c>
      <c r="BO1868" s="64"/>
      <c r="BP1868" s="64"/>
    </row>
    <row r="1869" spans="65:68" hidden="1">
      <c r="BM1869" s="68" t="s">
        <v>2177</v>
      </c>
      <c r="BO1869" s="64"/>
      <c r="BP1869" s="64"/>
    </row>
    <row r="1870" spans="65:68" hidden="1">
      <c r="BM1870" s="68" t="s">
        <v>2178</v>
      </c>
      <c r="BO1870" s="64"/>
      <c r="BP1870" s="64"/>
    </row>
    <row r="1871" spans="65:68" hidden="1">
      <c r="BM1871" s="68" t="s">
        <v>2179</v>
      </c>
      <c r="BO1871" s="64"/>
      <c r="BP1871" s="64"/>
    </row>
    <row r="1872" spans="65:68" hidden="1">
      <c r="BM1872" s="68" t="s">
        <v>2180</v>
      </c>
      <c r="BO1872" s="64"/>
      <c r="BP1872" s="64"/>
    </row>
    <row r="1873" spans="65:68" hidden="1">
      <c r="BM1873" s="68" t="s">
        <v>2181</v>
      </c>
      <c r="BO1873" s="64"/>
      <c r="BP1873" s="64"/>
    </row>
    <row r="1874" spans="65:68" hidden="1">
      <c r="BM1874" s="68" t="s">
        <v>2182</v>
      </c>
      <c r="BO1874" s="64"/>
      <c r="BP1874" s="64"/>
    </row>
    <row r="1875" spans="65:68" hidden="1">
      <c r="BM1875" s="68" t="s">
        <v>2183</v>
      </c>
      <c r="BO1875" s="64"/>
      <c r="BP1875" s="64"/>
    </row>
    <row r="1876" spans="65:68" hidden="1">
      <c r="BM1876" s="68" t="s">
        <v>2184</v>
      </c>
      <c r="BO1876" s="64"/>
      <c r="BP1876" s="64"/>
    </row>
    <row r="1877" spans="65:68" hidden="1">
      <c r="BM1877" s="68" t="s">
        <v>2185</v>
      </c>
      <c r="BO1877" s="64"/>
      <c r="BP1877" s="64"/>
    </row>
    <row r="1878" spans="65:68" hidden="1">
      <c r="BM1878" s="68" t="s">
        <v>2186</v>
      </c>
      <c r="BO1878" s="64"/>
      <c r="BP1878" s="64"/>
    </row>
    <row r="1879" spans="65:68" hidden="1">
      <c r="BM1879" s="68" t="s">
        <v>2187</v>
      </c>
      <c r="BO1879" s="64"/>
      <c r="BP1879" s="64"/>
    </row>
    <row r="1880" spans="65:68" hidden="1">
      <c r="BM1880" s="68" t="s">
        <v>2188</v>
      </c>
      <c r="BO1880" s="64"/>
      <c r="BP1880" s="64"/>
    </row>
    <row r="1881" spans="65:68" hidden="1">
      <c r="BM1881" s="68" t="s">
        <v>2189</v>
      </c>
      <c r="BO1881" s="64"/>
      <c r="BP1881" s="64"/>
    </row>
    <row r="1882" spans="65:68" hidden="1">
      <c r="BM1882" s="68" t="s">
        <v>2190</v>
      </c>
      <c r="BO1882" s="64"/>
      <c r="BP1882" s="64"/>
    </row>
    <row r="1883" spans="65:68" hidden="1">
      <c r="BM1883" s="68" t="s">
        <v>2191</v>
      </c>
      <c r="BO1883" s="64"/>
      <c r="BP1883" s="64"/>
    </row>
    <row r="1884" spans="65:68" hidden="1">
      <c r="BM1884" s="68" t="s">
        <v>2192</v>
      </c>
      <c r="BO1884" s="64"/>
      <c r="BP1884" s="64"/>
    </row>
    <row r="1885" spans="65:68" hidden="1">
      <c r="BM1885" s="68" t="s">
        <v>2193</v>
      </c>
      <c r="BO1885" s="64"/>
      <c r="BP1885" s="64"/>
    </row>
    <row r="1886" spans="65:68" hidden="1">
      <c r="BM1886" s="68" t="s">
        <v>2194</v>
      </c>
      <c r="BO1886" s="64"/>
      <c r="BP1886" s="64"/>
    </row>
    <row r="1887" spans="65:68" hidden="1">
      <c r="BM1887" s="68" t="s">
        <v>2195</v>
      </c>
      <c r="BO1887" s="64"/>
      <c r="BP1887" s="64"/>
    </row>
    <row r="1888" spans="65:68" hidden="1">
      <c r="BM1888" s="68" t="s">
        <v>2196</v>
      </c>
      <c r="BO1888" s="64"/>
      <c r="BP1888" s="64"/>
    </row>
    <row r="1889" spans="65:68" hidden="1">
      <c r="BM1889" s="68" t="s">
        <v>2197</v>
      </c>
      <c r="BO1889" s="64"/>
      <c r="BP1889" s="64"/>
    </row>
    <row r="1890" spans="65:68" hidden="1">
      <c r="BM1890" s="68" t="s">
        <v>301</v>
      </c>
      <c r="BO1890" s="64"/>
      <c r="BP1890" s="64"/>
    </row>
    <row r="1891" spans="65:68" hidden="1">
      <c r="BM1891" s="68" t="s">
        <v>2198</v>
      </c>
      <c r="BO1891" s="64"/>
      <c r="BP1891" s="64"/>
    </row>
    <row r="1892" spans="65:68" hidden="1">
      <c r="BM1892" s="68" t="s">
        <v>2199</v>
      </c>
      <c r="BO1892" s="64"/>
      <c r="BP1892" s="64"/>
    </row>
    <row r="1893" spans="65:68" hidden="1">
      <c r="BM1893" s="68" t="s">
        <v>2200</v>
      </c>
      <c r="BO1893" s="64"/>
      <c r="BP1893" s="64"/>
    </row>
    <row r="1894" spans="65:68" hidden="1">
      <c r="BM1894" s="68" t="s">
        <v>2201</v>
      </c>
      <c r="BO1894" s="64"/>
      <c r="BP1894" s="64"/>
    </row>
    <row r="1895" spans="65:68" hidden="1">
      <c r="BM1895" s="68" t="s">
        <v>2202</v>
      </c>
      <c r="BO1895" s="64"/>
      <c r="BP1895" s="64"/>
    </row>
    <row r="1896" spans="65:68" hidden="1">
      <c r="BM1896" s="68" t="s">
        <v>2203</v>
      </c>
      <c r="BO1896" s="64"/>
      <c r="BP1896" s="64"/>
    </row>
    <row r="1897" spans="65:68" hidden="1">
      <c r="BM1897" s="68" t="s">
        <v>2204</v>
      </c>
      <c r="BO1897" s="64"/>
      <c r="BP1897" s="64"/>
    </row>
    <row r="1898" spans="65:68" hidden="1">
      <c r="BM1898" s="68" t="s">
        <v>2205</v>
      </c>
      <c r="BO1898" s="64"/>
      <c r="BP1898" s="64"/>
    </row>
    <row r="1899" spans="65:68" hidden="1">
      <c r="BM1899" s="68" t="s">
        <v>2206</v>
      </c>
      <c r="BO1899" s="64"/>
      <c r="BP1899" s="64"/>
    </row>
    <row r="1900" spans="65:68" hidden="1">
      <c r="BM1900" s="68" t="s">
        <v>2207</v>
      </c>
      <c r="BO1900" s="64"/>
      <c r="BP1900" s="64"/>
    </row>
    <row r="1901" spans="65:68" hidden="1">
      <c r="BM1901" s="68" t="s">
        <v>2208</v>
      </c>
      <c r="BO1901" s="64"/>
      <c r="BP1901" s="64"/>
    </row>
    <row r="1902" spans="65:68" hidden="1">
      <c r="BM1902" s="68" t="s">
        <v>2209</v>
      </c>
      <c r="BO1902" s="64"/>
      <c r="BP1902" s="64"/>
    </row>
    <row r="1903" spans="65:68" hidden="1">
      <c r="BM1903" s="68" t="s">
        <v>2210</v>
      </c>
      <c r="BO1903" s="64"/>
      <c r="BP1903" s="64"/>
    </row>
    <row r="1904" spans="65:68" hidden="1">
      <c r="BM1904" s="68" t="s">
        <v>2211</v>
      </c>
      <c r="BO1904" s="64"/>
      <c r="BP1904" s="64"/>
    </row>
    <row r="1905" spans="65:68" hidden="1">
      <c r="BM1905" s="68" t="s">
        <v>2212</v>
      </c>
      <c r="BO1905" s="64"/>
      <c r="BP1905" s="64"/>
    </row>
    <row r="1906" spans="65:68" hidden="1">
      <c r="BM1906" s="68" t="s">
        <v>2213</v>
      </c>
      <c r="BO1906" s="64"/>
      <c r="BP1906" s="64"/>
    </row>
    <row r="1907" spans="65:68" hidden="1">
      <c r="BM1907" s="68" t="s">
        <v>2214</v>
      </c>
      <c r="BO1907" s="64"/>
      <c r="BP1907" s="64"/>
    </row>
    <row r="1908" spans="65:68" hidden="1">
      <c r="BM1908" s="68" t="s">
        <v>2215</v>
      </c>
      <c r="BO1908" s="64"/>
      <c r="BP1908" s="64"/>
    </row>
    <row r="1909" spans="65:68" hidden="1">
      <c r="BM1909" s="68" t="s">
        <v>2216</v>
      </c>
      <c r="BO1909" s="64"/>
      <c r="BP1909" s="64"/>
    </row>
    <row r="1910" spans="65:68" hidden="1">
      <c r="BM1910" s="68" t="s">
        <v>2217</v>
      </c>
      <c r="BO1910" s="64"/>
      <c r="BP1910" s="64"/>
    </row>
    <row r="1911" spans="65:68" hidden="1">
      <c r="BM1911" s="68" t="s">
        <v>2218</v>
      </c>
      <c r="BO1911" s="64"/>
      <c r="BP1911" s="64"/>
    </row>
    <row r="1912" spans="65:68" hidden="1">
      <c r="BM1912" s="68" t="s">
        <v>2219</v>
      </c>
      <c r="BO1912" s="64"/>
      <c r="BP1912" s="64"/>
    </row>
    <row r="1913" spans="65:68" hidden="1">
      <c r="BM1913" s="68" t="s">
        <v>2220</v>
      </c>
      <c r="BO1913" s="64"/>
      <c r="BP1913" s="64"/>
    </row>
    <row r="1914" spans="65:68" hidden="1">
      <c r="BM1914" s="68" t="s">
        <v>2221</v>
      </c>
      <c r="BO1914" s="64"/>
      <c r="BP1914" s="64"/>
    </row>
    <row r="1915" spans="65:68" hidden="1">
      <c r="BM1915" s="68" t="s">
        <v>2222</v>
      </c>
      <c r="BO1915" s="64"/>
      <c r="BP1915" s="64"/>
    </row>
    <row r="1916" spans="65:68" hidden="1">
      <c r="BM1916" s="68" t="s">
        <v>2223</v>
      </c>
      <c r="BO1916" s="64"/>
      <c r="BP1916" s="64"/>
    </row>
    <row r="1917" spans="65:68" hidden="1">
      <c r="BM1917" s="68" t="s">
        <v>2224</v>
      </c>
      <c r="BO1917" s="64"/>
      <c r="BP1917" s="64"/>
    </row>
    <row r="1918" spans="65:68" hidden="1">
      <c r="BM1918" s="68" t="s">
        <v>2225</v>
      </c>
      <c r="BO1918" s="64"/>
      <c r="BP1918" s="64"/>
    </row>
    <row r="1919" spans="65:68" hidden="1">
      <c r="BM1919" s="68" t="s">
        <v>2226</v>
      </c>
      <c r="BO1919" s="64"/>
      <c r="BP1919" s="64"/>
    </row>
    <row r="1920" spans="65:68" hidden="1">
      <c r="BM1920" s="68" t="s">
        <v>2227</v>
      </c>
      <c r="BO1920" s="64"/>
      <c r="BP1920" s="64"/>
    </row>
    <row r="1921" spans="65:68" hidden="1">
      <c r="BM1921" s="68" t="s">
        <v>2228</v>
      </c>
      <c r="BO1921" s="64"/>
      <c r="BP1921" s="64"/>
    </row>
    <row r="1922" spans="65:68" hidden="1">
      <c r="BM1922" s="68" t="s">
        <v>2229</v>
      </c>
      <c r="BO1922" s="64"/>
      <c r="BP1922" s="64"/>
    </row>
    <row r="1923" spans="65:68" hidden="1">
      <c r="BM1923" s="68" t="s">
        <v>2230</v>
      </c>
      <c r="BO1923" s="64"/>
      <c r="BP1923" s="64"/>
    </row>
    <row r="1924" spans="65:68" hidden="1">
      <c r="BM1924" s="68" t="s">
        <v>2231</v>
      </c>
      <c r="BO1924" s="64"/>
      <c r="BP1924" s="64"/>
    </row>
    <row r="1925" spans="65:68" hidden="1">
      <c r="BM1925" s="68" t="s">
        <v>2232</v>
      </c>
      <c r="BO1925" s="64"/>
      <c r="BP1925" s="64"/>
    </row>
    <row r="1926" spans="65:68" hidden="1">
      <c r="BM1926" s="68" t="s">
        <v>2233</v>
      </c>
      <c r="BO1926" s="64"/>
      <c r="BP1926" s="64"/>
    </row>
    <row r="1927" spans="65:68" hidden="1">
      <c r="BM1927" s="68" t="s">
        <v>2234</v>
      </c>
      <c r="BO1927" s="64"/>
      <c r="BP1927" s="64"/>
    </row>
    <row r="1928" spans="65:68" hidden="1">
      <c r="BM1928" s="68" t="s">
        <v>2235</v>
      </c>
      <c r="BO1928" s="64"/>
      <c r="BP1928" s="64"/>
    </row>
    <row r="1929" spans="65:68" hidden="1">
      <c r="BM1929" s="68" t="s">
        <v>2236</v>
      </c>
      <c r="BO1929" s="64"/>
      <c r="BP1929" s="64"/>
    </row>
    <row r="1930" spans="65:68" hidden="1">
      <c r="BM1930" s="68" t="s">
        <v>2237</v>
      </c>
      <c r="BO1930" s="64"/>
      <c r="BP1930" s="64"/>
    </row>
    <row r="1931" spans="65:68" hidden="1">
      <c r="BM1931" s="68" t="s">
        <v>2238</v>
      </c>
      <c r="BO1931" s="64"/>
      <c r="BP1931" s="64"/>
    </row>
    <row r="1932" spans="65:68" hidden="1">
      <c r="BM1932" s="68" t="s">
        <v>2239</v>
      </c>
      <c r="BO1932" s="64"/>
      <c r="BP1932" s="64"/>
    </row>
    <row r="1933" spans="65:68" hidden="1">
      <c r="BM1933" s="68" t="s">
        <v>2240</v>
      </c>
      <c r="BO1933" s="64"/>
      <c r="BP1933" s="64"/>
    </row>
    <row r="1934" spans="65:68" hidden="1">
      <c r="BM1934" s="68" t="s">
        <v>2241</v>
      </c>
      <c r="BO1934" s="64"/>
      <c r="BP1934" s="64"/>
    </row>
    <row r="1935" spans="65:68" hidden="1">
      <c r="BM1935" s="68" t="s">
        <v>2242</v>
      </c>
      <c r="BO1935" s="64"/>
      <c r="BP1935" s="64"/>
    </row>
    <row r="1936" spans="65:68" hidden="1">
      <c r="BM1936" s="68" t="s">
        <v>2243</v>
      </c>
      <c r="BO1936" s="64"/>
      <c r="BP1936" s="64"/>
    </row>
    <row r="1937" spans="65:68" hidden="1">
      <c r="BM1937" s="68" t="s">
        <v>2244</v>
      </c>
      <c r="BO1937" s="64"/>
      <c r="BP1937" s="64"/>
    </row>
    <row r="1938" spans="65:68" hidden="1">
      <c r="BM1938" s="68" t="s">
        <v>2245</v>
      </c>
      <c r="BO1938" s="64"/>
      <c r="BP1938" s="64"/>
    </row>
    <row r="1939" spans="65:68" hidden="1">
      <c r="BM1939" s="68" t="s">
        <v>2246</v>
      </c>
      <c r="BO1939" s="64"/>
      <c r="BP1939" s="64"/>
    </row>
    <row r="1940" spans="65:68" hidden="1">
      <c r="BM1940" s="68" t="s">
        <v>2247</v>
      </c>
      <c r="BO1940" s="64"/>
      <c r="BP1940" s="64"/>
    </row>
    <row r="1941" spans="65:68" hidden="1">
      <c r="BM1941" s="68" t="s">
        <v>2248</v>
      </c>
      <c r="BO1941" s="64"/>
      <c r="BP1941" s="64"/>
    </row>
    <row r="1942" spans="65:68" hidden="1">
      <c r="BM1942" s="68" t="s">
        <v>2249</v>
      </c>
      <c r="BO1942" s="64"/>
      <c r="BP1942" s="64"/>
    </row>
    <row r="1943" spans="65:68" hidden="1">
      <c r="BM1943" s="68" t="s">
        <v>2250</v>
      </c>
      <c r="BO1943" s="64"/>
      <c r="BP1943" s="64"/>
    </row>
    <row r="1944" spans="65:68" hidden="1">
      <c r="BM1944" s="68" t="s">
        <v>2251</v>
      </c>
      <c r="BO1944" s="64"/>
      <c r="BP1944" s="64"/>
    </row>
    <row r="1945" spans="65:68" hidden="1">
      <c r="BM1945" s="68" t="s">
        <v>2252</v>
      </c>
      <c r="BO1945" s="64"/>
      <c r="BP1945" s="64"/>
    </row>
    <row r="1946" spans="65:68" hidden="1">
      <c r="BM1946" s="68" t="s">
        <v>2253</v>
      </c>
      <c r="BO1946" s="64"/>
      <c r="BP1946" s="64"/>
    </row>
    <row r="1947" spans="65:68" hidden="1">
      <c r="BM1947" s="68" t="s">
        <v>2254</v>
      </c>
      <c r="BO1947" s="64"/>
      <c r="BP1947" s="64"/>
    </row>
    <row r="1948" spans="65:68" hidden="1">
      <c r="BM1948" s="68" t="s">
        <v>2255</v>
      </c>
      <c r="BO1948" s="64"/>
      <c r="BP1948" s="64"/>
    </row>
    <row r="1949" spans="65:68" hidden="1">
      <c r="BM1949" s="68" t="s">
        <v>2256</v>
      </c>
      <c r="BO1949" s="64"/>
      <c r="BP1949" s="64"/>
    </row>
    <row r="1950" spans="65:68" hidden="1">
      <c r="BM1950" s="68" t="s">
        <v>2257</v>
      </c>
      <c r="BO1950" s="64"/>
      <c r="BP1950" s="64"/>
    </row>
    <row r="1951" spans="65:68" hidden="1">
      <c r="BM1951" s="68" t="s">
        <v>2258</v>
      </c>
      <c r="BO1951" s="64"/>
      <c r="BP1951" s="64"/>
    </row>
    <row r="1952" spans="65:68" hidden="1">
      <c r="BM1952" s="68" t="s">
        <v>2259</v>
      </c>
      <c r="BO1952" s="64"/>
      <c r="BP1952" s="64"/>
    </row>
    <row r="1953" spans="65:68" hidden="1">
      <c r="BM1953" s="68" t="s">
        <v>2260</v>
      </c>
      <c r="BO1953" s="64"/>
      <c r="BP1953" s="64"/>
    </row>
    <row r="1954" spans="65:68" hidden="1">
      <c r="BM1954" s="68" t="s">
        <v>2261</v>
      </c>
      <c r="BO1954" s="64"/>
      <c r="BP1954" s="64"/>
    </row>
    <row r="1955" spans="65:68" hidden="1">
      <c r="BM1955" s="68" t="s">
        <v>2262</v>
      </c>
      <c r="BO1955" s="64"/>
      <c r="BP1955" s="64"/>
    </row>
    <row r="1956" spans="65:68" hidden="1">
      <c r="BM1956" s="68" t="s">
        <v>2263</v>
      </c>
      <c r="BO1956" s="64"/>
      <c r="BP1956" s="64"/>
    </row>
    <row r="1957" spans="65:68" hidden="1">
      <c r="BM1957" s="68" t="s">
        <v>2264</v>
      </c>
      <c r="BO1957" s="64"/>
      <c r="BP1957" s="64"/>
    </row>
    <row r="1958" spans="65:68" hidden="1">
      <c r="BM1958" s="68" t="s">
        <v>2265</v>
      </c>
      <c r="BO1958" s="64"/>
      <c r="BP1958" s="64"/>
    </row>
    <row r="1959" spans="65:68" hidden="1">
      <c r="BM1959" s="68" t="s">
        <v>2266</v>
      </c>
      <c r="BO1959" s="64"/>
      <c r="BP1959" s="64"/>
    </row>
    <row r="1960" spans="65:68" hidden="1">
      <c r="BM1960" s="68" t="s">
        <v>2267</v>
      </c>
      <c r="BO1960" s="64"/>
      <c r="BP1960" s="64"/>
    </row>
    <row r="1961" spans="65:68" hidden="1">
      <c r="BM1961" s="68" t="s">
        <v>2268</v>
      </c>
      <c r="BO1961" s="64"/>
      <c r="BP1961" s="64"/>
    </row>
    <row r="1962" spans="65:68" hidden="1">
      <c r="BM1962" s="68" t="s">
        <v>2269</v>
      </c>
      <c r="BO1962" s="64"/>
      <c r="BP1962" s="64"/>
    </row>
    <row r="1963" spans="65:68" hidden="1">
      <c r="BM1963" s="68" t="s">
        <v>2270</v>
      </c>
      <c r="BO1963" s="64"/>
      <c r="BP1963" s="64"/>
    </row>
    <row r="1964" spans="65:68" hidden="1">
      <c r="BM1964" s="68" t="s">
        <v>288</v>
      </c>
      <c r="BO1964" s="64"/>
      <c r="BP1964" s="64"/>
    </row>
    <row r="1965" spans="65:68" hidden="1">
      <c r="BM1965" s="68" t="s">
        <v>2271</v>
      </c>
      <c r="BO1965" s="64"/>
      <c r="BP1965" s="64"/>
    </row>
    <row r="1966" spans="65:68" hidden="1">
      <c r="BM1966" s="68" t="s">
        <v>2272</v>
      </c>
      <c r="BO1966" s="64"/>
      <c r="BP1966" s="64"/>
    </row>
    <row r="1967" spans="65:68" hidden="1">
      <c r="BM1967" s="68" t="s">
        <v>2273</v>
      </c>
      <c r="BO1967" s="64"/>
      <c r="BP1967" s="64"/>
    </row>
    <row r="1968" spans="65:68" hidden="1">
      <c r="BM1968" s="68" t="s">
        <v>2274</v>
      </c>
      <c r="BO1968" s="64"/>
      <c r="BP1968" s="64"/>
    </row>
    <row r="1969" spans="65:68" hidden="1">
      <c r="BM1969" s="68" t="s">
        <v>2275</v>
      </c>
      <c r="BO1969" s="64"/>
      <c r="BP1969" s="64"/>
    </row>
    <row r="1970" spans="65:68" hidden="1">
      <c r="BM1970" s="68" t="s">
        <v>2276</v>
      </c>
      <c r="BO1970" s="64"/>
      <c r="BP1970" s="64"/>
    </row>
    <row r="1971" spans="65:68" hidden="1">
      <c r="BM1971" s="68" t="s">
        <v>2277</v>
      </c>
      <c r="BO1971" s="64"/>
      <c r="BP1971" s="64"/>
    </row>
    <row r="1972" spans="65:68" hidden="1">
      <c r="BM1972" s="68" t="s">
        <v>2278</v>
      </c>
      <c r="BO1972" s="64"/>
      <c r="BP1972" s="64"/>
    </row>
    <row r="1973" spans="65:68" hidden="1">
      <c r="BM1973" s="68" t="s">
        <v>2279</v>
      </c>
      <c r="BO1973" s="64"/>
      <c r="BP1973" s="64"/>
    </row>
    <row r="1974" spans="65:68" hidden="1">
      <c r="BM1974" s="68" t="s">
        <v>2280</v>
      </c>
      <c r="BO1974" s="64"/>
      <c r="BP1974" s="64"/>
    </row>
    <row r="1975" spans="65:68" hidden="1">
      <c r="BM1975" s="68" t="s">
        <v>2281</v>
      </c>
      <c r="BO1975" s="64"/>
      <c r="BP1975" s="64"/>
    </row>
    <row r="1976" spans="65:68" hidden="1">
      <c r="BM1976" s="68" t="s">
        <v>2282</v>
      </c>
      <c r="BO1976" s="64"/>
      <c r="BP1976" s="64"/>
    </row>
    <row r="1977" spans="65:68" hidden="1">
      <c r="BM1977" s="68" t="s">
        <v>276</v>
      </c>
      <c r="BO1977" s="64"/>
      <c r="BP1977" s="64"/>
    </row>
    <row r="1978" spans="65:68" hidden="1">
      <c r="BM1978" s="68" t="s">
        <v>2283</v>
      </c>
      <c r="BO1978" s="64"/>
      <c r="BP1978" s="64"/>
    </row>
    <row r="1979" spans="65:68" hidden="1">
      <c r="BM1979" s="68" t="s">
        <v>2284</v>
      </c>
      <c r="BO1979" s="64"/>
      <c r="BP1979" s="64"/>
    </row>
    <row r="1980" spans="65:68" hidden="1">
      <c r="BM1980" s="68" t="s">
        <v>2285</v>
      </c>
      <c r="BO1980" s="64"/>
      <c r="BP1980" s="64"/>
    </row>
    <row r="1981" spans="65:68" hidden="1">
      <c r="BM1981" s="68" t="s">
        <v>125</v>
      </c>
      <c r="BO1981" s="64"/>
      <c r="BP1981" s="64"/>
    </row>
    <row r="1982" spans="65:68" hidden="1">
      <c r="BM1982" s="68" t="s">
        <v>2286</v>
      </c>
      <c r="BO1982" s="64"/>
      <c r="BP1982" s="64"/>
    </row>
    <row r="1983" spans="65:68" hidden="1">
      <c r="BM1983" s="68" t="s">
        <v>2287</v>
      </c>
      <c r="BO1983" s="64"/>
      <c r="BP1983" s="64"/>
    </row>
    <row r="1984" spans="65:68" hidden="1">
      <c r="BM1984" s="68" t="s">
        <v>2288</v>
      </c>
      <c r="BO1984" s="64"/>
      <c r="BP1984" s="64"/>
    </row>
    <row r="1985" spans="65:68" hidden="1">
      <c r="BM1985" s="68" t="s">
        <v>2289</v>
      </c>
      <c r="BO1985" s="64"/>
      <c r="BP1985" s="64"/>
    </row>
    <row r="1986" spans="65:68" hidden="1">
      <c r="BM1986" s="68" t="s">
        <v>2290</v>
      </c>
      <c r="BO1986" s="64"/>
      <c r="BP1986" s="64"/>
    </row>
    <row r="1987" spans="65:68" hidden="1">
      <c r="BM1987" s="68" t="s">
        <v>2291</v>
      </c>
      <c r="BO1987" s="64"/>
      <c r="BP1987" s="64"/>
    </row>
    <row r="1988" spans="65:68" hidden="1">
      <c r="BM1988" s="68" t="s">
        <v>2292</v>
      </c>
      <c r="BO1988" s="64"/>
      <c r="BP1988" s="64"/>
    </row>
    <row r="1989" spans="65:68" hidden="1">
      <c r="BM1989" s="68" t="s">
        <v>2293</v>
      </c>
      <c r="BO1989" s="64"/>
      <c r="BP1989" s="64"/>
    </row>
    <row r="1990" spans="65:68" hidden="1">
      <c r="BM1990" s="68" t="s">
        <v>2294</v>
      </c>
      <c r="BO1990" s="64"/>
      <c r="BP1990" s="64"/>
    </row>
    <row r="1991" spans="65:68" hidden="1">
      <c r="BM1991" s="68" t="s">
        <v>2295</v>
      </c>
      <c r="BO1991" s="64"/>
      <c r="BP1991" s="64"/>
    </row>
    <row r="1992" spans="65:68" hidden="1">
      <c r="BM1992" s="68" t="s">
        <v>2296</v>
      </c>
      <c r="BO1992" s="64"/>
      <c r="BP1992" s="64"/>
    </row>
    <row r="1993" spans="65:68" hidden="1">
      <c r="BM1993" s="68" t="s">
        <v>2297</v>
      </c>
      <c r="BO1993" s="64"/>
      <c r="BP1993" s="64"/>
    </row>
    <row r="1994" spans="65:68" hidden="1">
      <c r="BM1994" s="68" t="s">
        <v>2298</v>
      </c>
      <c r="BO1994" s="64"/>
      <c r="BP1994" s="64"/>
    </row>
    <row r="1995" spans="65:68" hidden="1">
      <c r="BM1995" s="68" t="s">
        <v>2299</v>
      </c>
      <c r="BO1995" s="64"/>
      <c r="BP1995" s="64"/>
    </row>
    <row r="1996" spans="65:68" hidden="1">
      <c r="BM1996" s="68" t="s">
        <v>2300</v>
      </c>
      <c r="BO1996" s="64"/>
      <c r="BP1996" s="64"/>
    </row>
    <row r="1997" spans="65:68" hidden="1">
      <c r="BM1997" s="68" t="s">
        <v>2301</v>
      </c>
      <c r="BO1997" s="64"/>
      <c r="BP1997" s="64"/>
    </row>
    <row r="1998" spans="65:68" hidden="1">
      <c r="BM1998" s="68" t="s">
        <v>2302</v>
      </c>
      <c r="BO1998" s="64"/>
      <c r="BP1998" s="64"/>
    </row>
    <row r="1999" spans="65:68" hidden="1">
      <c r="BM1999" s="68" t="s">
        <v>2303</v>
      </c>
      <c r="BO1999" s="64"/>
      <c r="BP1999" s="64"/>
    </row>
    <row r="2000" spans="65:68" hidden="1">
      <c r="BM2000" s="68" t="s">
        <v>2304</v>
      </c>
      <c r="BO2000" s="64"/>
      <c r="BP2000" s="64"/>
    </row>
    <row r="2001" spans="65:68" hidden="1">
      <c r="BM2001" s="68" t="s">
        <v>2305</v>
      </c>
      <c r="BO2001" s="64"/>
      <c r="BP2001" s="64"/>
    </row>
    <row r="2002" spans="65:68" hidden="1">
      <c r="BM2002" s="68" t="s">
        <v>2306</v>
      </c>
      <c r="BO2002" s="64"/>
      <c r="BP2002" s="64"/>
    </row>
    <row r="2003" spans="65:68" hidden="1">
      <c r="BM2003" s="68" t="s">
        <v>2307</v>
      </c>
      <c r="BO2003" s="64"/>
      <c r="BP2003" s="64"/>
    </row>
    <row r="2004" spans="65:68" hidden="1">
      <c r="BM2004" s="68" t="s">
        <v>2308</v>
      </c>
      <c r="BO2004" s="64"/>
      <c r="BP2004" s="64"/>
    </row>
    <row r="2005" spans="65:68" hidden="1">
      <c r="BM2005" s="68" t="s">
        <v>2309</v>
      </c>
      <c r="BO2005" s="64"/>
      <c r="BP2005" s="64"/>
    </row>
    <row r="2006" spans="65:68" hidden="1">
      <c r="BM2006" s="68" t="s">
        <v>2310</v>
      </c>
      <c r="BO2006" s="64"/>
      <c r="BP2006" s="64"/>
    </row>
    <row r="2007" spans="65:68" hidden="1">
      <c r="BM2007" s="68" t="s">
        <v>2311</v>
      </c>
      <c r="BO2007" s="64"/>
      <c r="BP2007" s="64"/>
    </row>
    <row r="2008" spans="65:68" hidden="1">
      <c r="BM2008" s="68" t="s">
        <v>2312</v>
      </c>
      <c r="BO2008" s="64"/>
      <c r="BP2008" s="64"/>
    </row>
    <row r="2009" spans="65:68" hidden="1">
      <c r="BM2009" s="68" t="s">
        <v>2313</v>
      </c>
      <c r="BO2009" s="64"/>
      <c r="BP2009" s="64"/>
    </row>
    <row r="2010" spans="65:68" hidden="1">
      <c r="BM2010" s="68" t="s">
        <v>2314</v>
      </c>
      <c r="BO2010" s="64"/>
      <c r="BP2010" s="64"/>
    </row>
    <row r="2011" spans="65:68" hidden="1">
      <c r="BM2011" s="68" t="s">
        <v>2315</v>
      </c>
      <c r="BO2011" s="64"/>
      <c r="BP2011" s="64"/>
    </row>
    <row r="2012" spans="65:68" hidden="1">
      <c r="BM2012" s="68" t="s">
        <v>2316</v>
      </c>
      <c r="BO2012" s="64"/>
      <c r="BP2012" s="64"/>
    </row>
    <row r="2013" spans="65:68" hidden="1">
      <c r="BM2013" s="68" t="s">
        <v>2317</v>
      </c>
      <c r="BO2013" s="64"/>
      <c r="BP2013" s="64"/>
    </row>
    <row r="2014" spans="65:68" hidden="1">
      <c r="BM2014" s="68" t="s">
        <v>2318</v>
      </c>
      <c r="BO2014" s="64"/>
      <c r="BP2014" s="64"/>
    </row>
    <row r="2015" spans="65:68" hidden="1">
      <c r="BM2015" s="68" t="s">
        <v>2319</v>
      </c>
      <c r="BO2015" s="64"/>
      <c r="BP2015" s="64"/>
    </row>
    <row r="2016" spans="65:68" hidden="1">
      <c r="BM2016" s="68" t="s">
        <v>2320</v>
      </c>
      <c r="BO2016" s="64"/>
      <c r="BP2016" s="64"/>
    </row>
    <row r="2017" spans="65:68" hidden="1">
      <c r="BM2017" s="68" t="s">
        <v>2321</v>
      </c>
      <c r="BO2017" s="64"/>
      <c r="BP2017" s="64"/>
    </row>
    <row r="2018" spans="65:68" hidden="1">
      <c r="BM2018" s="68" t="s">
        <v>2322</v>
      </c>
      <c r="BO2018" s="64"/>
      <c r="BP2018" s="64"/>
    </row>
    <row r="2019" spans="65:68" hidden="1">
      <c r="BM2019" s="68" t="s">
        <v>2323</v>
      </c>
      <c r="BO2019" s="64"/>
      <c r="BP2019" s="64"/>
    </row>
    <row r="2020" spans="65:68" hidden="1">
      <c r="BM2020" s="68" t="s">
        <v>2324</v>
      </c>
      <c r="BO2020" s="64"/>
      <c r="BP2020" s="64"/>
    </row>
    <row r="2021" spans="65:68" hidden="1">
      <c r="BM2021" s="68" t="s">
        <v>2325</v>
      </c>
      <c r="BO2021" s="64"/>
      <c r="BP2021" s="64"/>
    </row>
    <row r="2022" spans="65:68" hidden="1">
      <c r="BM2022" s="68" t="s">
        <v>2326</v>
      </c>
      <c r="BO2022" s="64"/>
      <c r="BP2022" s="64"/>
    </row>
    <row r="2023" spans="65:68" hidden="1">
      <c r="BM2023" s="68" t="s">
        <v>2327</v>
      </c>
      <c r="BO2023" s="64"/>
      <c r="BP2023" s="64"/>
    </row>
    <row r="2024" spans="65:68" hidden="1">
      <c r="BM2024" s="68" t="s">
        <v>289</v>
      </c>
      <c r="BO2024" s="64"/>
      <c r="BP2024" s="64"/>
    </row>
    <row r="2025" spans="65:68" hidden="1">
      <c r="BM2025" s="68" t="s">
        <v>2328</v>
      </c>
      <c r="BO2025" s="64"/>
      <c r="BP2025" s="64"/>
    </row>
    <row r="2026" spans="65:68" hidden="1">
      <c r="BM2026" s="68" t="s">
        <v>2329</v>
      </c>
      <c r="BO2026" s="64"/>
      <c r="BP2026" s="64"/>
    </row>
    <row r="2027" spans="65:68" hidden="1">
      <c r="BM2027" s="68" t="s">
        <v>2330</v>
      </c>
      <c r="BO2027" s="64"/>
      <c r="BP2027" s="64"/>
    </row>
    <row r="2028" spans="65:68" hidden="1">
      <c r="BM2028" s="68" t="s">
        <v>2331</v>
      </c>
      <c r="BO2028" s="64"/>
      <c r="BP2028" s="64"/>
    </row>
    <row r="2029" spans="65:68" hidden="1">
      <c r="BM2029" s="68" t="s">
        <v>154</v>
      </c>
      <c r="BO2029" s="64"/>
      <c r="BP2029" s="64"/>
    </row>
    <row r="2030" spans="65:68" hidden="1">
      <c r="BM2030" s="68" t="s">
        <v>2332</v>
      </c>
      <c r="BO2030" s="64"/>
      <c r="BP2030" s="64"/>
    </row>
    <row r="2031" spans="65:68" hidden="1">
      <c r="BM2031" s="68" t="s">
        <v>2333</v>
      </c>
      <c r="BO2031" s="64"/>
      <c r="BP2031" s="64"/>
    </row>
    <row r="2032" spans="65:68" hidden="1">
      <c r="BM2032" s="68" t="s">
        <v>2334</v>
      </c>
      <c r="BO2032" s="64"/>
      <c r="BP2032" s="64"/>
    </row>
    <row r="2033" spans="65:68" hidden="1">
      <c r="BM2033" s="68" t="s">
        <v>2335</v>
      </c>
      <c r="BO2033" s="64"/>
      <c r="BP2033" s="64"/>
    </row>
    <row r="2034" spans="65:68" hidden="1">
      <c r="BM2034" s="68" t="s">
        <v>180</v>
      </c>
      <c r="BO2034" s="64"/>
      <c r="BP2034" s="64"/>
    </row>
    <row r="2035" spans="65:68" hidden="1">
      <c r="BM2035" s="68" t="s">
        <v>2336</v>
      </c>
      <c r="BO2035" s="64"/>
      <c r="BP2035" s="64"/>
    </row>
    <row r="2036" spans="65:68" hidden="1">
      <c r="BM2036" s="68" t="s">
        <v>2337</v>
      </c>
      <c r="BO2036" s="64"/>
      <c r="BP2036" s="64"/>
    </row>
    <row r="2037" spans="65:68" hidden="1">
      <c r="BM2037" s="68" t="s">
        <v>2338</v>
      </c>
      <c r="BO2037" s="64"/>
      <c r="BP2037" s="64"/>
    </row>
    <row r="2038" spans="65:68" hidden="1">
      <c r="BM2038" s="68" t="s">
        <v>2339</v>
      </c>
      <c r="BO2038" s="64"/>
      <c r="BP2038" s="64"/>
    </row>
    <row r="2039" spans="65:68" hidden="1">
      <c r="BM2039" s="68" t="s">
        <v>2340</v>
      </c>
      <c r="BO2039" s="64"/>
      <c r="BP2039" s="64"/>
    </row>
    <row r="2040" spans="65:68" hidden="1">
      <c r="BM2040" s="68" t="s">
        <v>2341</v>
      </c>
      <c r="BO2040" s="64"/>
      <c r="BP2040" s="64"/>
    </row>
    <row r="2041" spans="65:68" hidden="1">
      <c r="BM2041" s="68" t="s">
        <v>2342</v>
      </c>
      <c r="BO2041" s="64"/>
      <c r="BP2041" s="64"/>
    </row>
    <row r="2042" spans="65:68" hidden="1">
      <c r="BM2042" s="68" t="s">
        <v>2343</v>
      </c>
      <c r="BO2042" s="64"/>
      <c r="BP2042" s="64"/>
    </row>
    <row r="2043" spans="65:68" hidden="1">
      <c r="BM2043" s="68" t="s">
        <v>2344</v>
      </c>
      <c r="BO2043" s="64"/>
      <c r="BP2043" s="64"/>
    </row>
    <row r="2044" spans="65:68" hidden="1">
      <c r="BM2044" s="68" t="s">
        <v>2345</v>
      </c>
      <c r="BO2044" s="64"/>
      <c r="BP2044" s="64"/>
    </row>
    <row r="2045" spans="65:68" hidden="1">
      <c r="BM2045" s="68" t="s">
        <v>2346</v>
      </c>
      <c r="BO2045" s="64"/>
      <c r="BP2045" s="64"/>
    </row>
    <row r="2046" spans="65:68" hidden="1">
      <c r="BM2046" s="68" t="s">
        <v>2347</v>
      </c>
      <c r="BO2046" s="64"/>
      <c r="BP2046" s="64"/>
    </row>
    <row r="2047" spans="65:68" hidden="1">
      <c r="BM2047" s="68" t="s">
        <v>2348</v>
      </c>
      <c r="BO2047" s="64"/>
      <c r="BP2047" s="64"/>
    </row>
    <row r="2048" spans="65:68" hidden="1">
      <c r="BM2048" s="68" t="s">
        <v>2349</v>
      </c>
      <c r="BO2048" s="64"/>
      <c r="BP2048" s="64"/>
    </row>
    <row r="2049" spans="65:68" hidden="1">
      <c r="BM2049" s="68" t="s">
        <v>2350</v>
      </c>
      <c r="BO2049" s="64"/>
      <c r="BP2049" s="64"/>
    </row>
    <row r="2050" spans="65:68" hidden="1">
      <c r="BM2050" s="68" t="s">
        <v>2351</v>
      </c>
      <c r="BO2050" s="64"/>
      <c r="BP2050" s="64"/>
    </row>
    <row r="2051" spans="65:68" hidden="1">
      <c r="BM2051" s="68" t="s">
        <v>2352</v>
      </c>
      <c r="BO2051" s="64"/>
      <c r="BP2051" s="64"/>
    </row>
    <row r="2052" spans="65:68" hidden="1">
      <c r="BM2052" s="68" t="s">
        <v>2353</v>
      </c>
      <c r="BO2052" s="64"/>
      <c r="BP2052" s="64"/>
    </row>
    <row r="2053" spans="65:68" hidden="1">
      <c r="BM2053" s="68" t="s">
        <v>2354</v>
      </c>
      <c r="BO2053" s="64"/>
      <c r="BP2053" s="64"/>
    </row>
    <row r="2054" spans="65:68" hidden="1">
      <c r="BM2054" s="68" t="s">
        <v>2355</v>
      </c>
      <c r="BO2054" s="64"/>
      <c r="BP2054" s="64"/>
    </row>
    <row r="2055" spans="65:68" hidden="1">
      <c r="BM2055" s="68" t="s">
        <v>264</v>
      </c>
      <c r="BO2055" s="64"/>
      <c r="BP2055" s="64"/>
    </row>
    <row r="2056" spans="65:68" hidden="1">
      <c r="BM2056" s="68" t="s">
        <v>2356</v>
      </c>
      <c r="BO2056" s="64"/>
      <c r="BP2056" s="64"/>
    </row>
    <row r="2057" spans="65:68" hidden="1">
      <c r="BM2057" s="68" t="s">
        <v>2357</v>
      </c>
      <c r="BO2057" s="64"/>
      <c r="BP2057" s="64"/>
    </row>
    <row r="2058" spans="65:68" hidden="1">
      <c r="BM2058" s="68" t="s">
        <v>2358</v>
      </c>
      <c r="BO2058" s="64"/>
      <c r="BP2058" s="64"/>
    </row>
    <row r="2059" spans="65:68" hidden="1">
      <c r="BM2059" s="68" t="s">
        <v>2359</v>
      </c>
      <c r="BO2059" s="64"/>
      <c r="BP2059" s="64"/>
    </row>
    <row r="2060" spans="65:68" hidden="1">
      <c r="BM2060" s="68" t="s">
        <v>2360</v>
      </c>
      <c r="BO2060" s="64"/>
      <c r="BP2060" s="64"/>
    </row>
    <row r="2061" spans="65:68" hidden="1">
      <c r="BM2061" s="68" t="s">
        <v>2361</v>
      </c>
      <c r="BO2061" s="64"/>
      <c r="BP2061" s="64"/>
    </row>
    <row r="2062" spans="65:68" hidden="1">
      <c r="BM2062" s="68" t="s">
        <v>2362</v>
      </c>
      <c r="BO2062" s="64"/>
      <c r="BP2062" s="64"/>
    </row>
    <row r="2063" spans="65:68" hidden="1">
      <c r="BM2063" s="68" t="s">
        <v>2363</v>
      </c>
      <c r="BO2063" s="64"/>
      <c r="BP2063" s="64"/>
    </row>
    <row r="2064" spans="65:68" hidden="1">
      <c r="BM2064" s="68" t="s">
        <v>2364</v>
      </c>
      <c r="BO2064" s="64"/>
      <c r="BP2064" s="64"/>
    </row>
    <row r="2065" spans="65:68" hidden="1">
      <c r="BM2065" s="68" t="s">
        <v>2365</v>
      </c>
      <c r="BO2065" s="64"/>
      <c r="BP2065" s="64"/>
    </row>
    <row r="2066" spans="65:68" hidden="1">
      <c r="BM2066" s="68" t="s">
        <v>2366</v>
      </c>
      <c r="BO2066" s="64"/>
      <c r="BP2066" s="64"/>
    </row>
    <row r="2067" spans="65:68" hidden="1">
      <c r="BM2067" s="68" t="s">
        <v>2367</v>
      </c>
      <c r="BO2067" s="64"/>
      <c r="BP2067" s="64"/>
    </row>
    <row r="2068" spans="65:68" hidden="1">
      <c r="BM2068" s="68" t="s">
        <v>2368</v>
      </c>
      <c r="BO2068" s="64"/>
      <c r="BP2068" s="64"/>
    </row>
    <row r="2069" spans="65:68" hidden="1">
      <c r="BM2069" s="68" t="s">
        <v>2369</v>
      </c>
      <c r="BO2069" s="64"/>
      <c r="BP2069" s="64"/>
    </row>
    <row r="2070" spans="65:68" hidden="1">
      <c r="BM2070" s="68" t="s">
        <v>2370</v>
      </c>
      <c r="BO2070" s="64"/>
      <c r="BP2070" s="64"/>
    </row>
    <row r="2071" spans="65:68" hidden="1">
      <c r="BM2071" s="68" t="s">
        <v>2371</v>
      </c>
      <c r="BO2071" s="64"/>
      <c r="BP2071" s="64"/>
    </row>
    <row r="2072" spans="65:68" hidden="1">
      <c r="BM2072" s="68" t="s">
        <v>2372</v>
      </c>
      <c r="BO2072" s="64"/>
      <c r="BP2072" s="64"/>
    </row>
    <row r="2073" spans="65:68" hidden="1">
      <c r="BM2073" s="68" t="s">
        <v>2373</v>
      </c>
      <c r="BO2073" s="64"/>
      <c r="BP2073" s="64"/>
    </row>
    <row r="2074" spans="65:68" hidden="1">
      <c r="BM2074" s="68" t="s">
        <v>2374</v>
      </c>
      <c r="BO2074" s="64"/>
      <c r="BP2074" s="64"/>
    </row>
    <row r="2075" spans="65:68" hidden="1">
      <c r="BM2075" s="68" t="s">
        <v>2375</v>
      </c>
      <c r="BO2075" s="64"/>
      <c r="BP2075" s="64"/>
    </row>
    <row r="2076" spans="65:68" hidden="1">
      <c r="BM2076" s="68" t="s">
        <v>2376</v>
      </c>
      <c r="BO2076" s="64"/>
      <c r="BP2076" s="64"/>
    </row>
    <row r="2077" spans="65:68" hidden="1">
      <c r="BM2077" s="68" t="s">
        <v>2377</v>
      </c>
      <c r="BO2077" s="64"/>
      <c r="BP2077" s="64"/>
    </row>
    <row r="2078" spans="65:68" hidden="1">
      <c r="BM2078" s="68" t="s">
        <v>2378</v>
      </c>
      <c r="BO2078" s="64"/>
      <c r="BP2078" s="64"/>
    </row>
    <row r="2079" spans="65:68" hidden="1">
      <c r="BM2079" s="68" t="s">
        <v>2379</v>
      </c>
      <c r="BO2079" s="64"/>
      <c r="BP2079" s="64"/>
    </row>
    <row r="2080" spans="65:68" hidden="1">
      <c r="BM2080" s="68" t="s">
        <v>2380</v>
      </c>
      <c r="BO2080" s="64"/>
      <c r="BP2080" s="64"/>
    </row>
    <row r="2081" spans="65:68" hidden="1">
      <c r="BM2081" s="68" t="s">
        <v>2381</v>
      </c>
      <c r="BO2081" s="64"/>
      <c r="BP2081" s="64"/>
    </row>
    <row r="2082" spans="65:68" hidden="1">
      <c r="BM2082" s="68" t="s">
        <v>2382</v>
      </c>
      <c r="BO2082" s="64"/>
      <c r="BP2082" s="64"/>
    </row>
    <row r="2083" spans="65:68" hidden="1">
      <c r="BM2083" s="68" t="s">
        <v>2383</v>
      </c>
      <c r="BO2083" s="64"/>
      <c r="BP2083" s="64"/>
    </row>
    <row r="2084" spans="65:68" hidden="1">
      <c r="BM2084" s="68" t="s">
        <v>2384</v>
      </c>
      <c r="BO2084" s="64"/>
      <c r="BP2084" s="64"/>
    </row>
    <row r="2085" spans="65:68" hidden="1">
      <c r="BM2085" s="68" t="s">
        <v>2385</v>
      </c>
      <c r="BO2085" s="64"/>
      <c r="BP2085" s="64"/>
    </row>
    <row r="2086" spans="65:68" hidden="1">
      <c r="BM2086" s="68" t="s">
        <v>2386</v>
      </c>
      <c r="BO2086" s="64"/>
      <c r="BP2086" s="64"/>
    </row>
    <row r="2087" spans="65:68" hidden="1">
      <c r="BM2087" s="68" t="s">
        <v>2387</v>
      </c>
      <c r="BO2087" s="64"/>
      <c r="BP2087" s="64"/>
    </row>
    <row r="2088" spans="65:68" hidden="1">
      <c r="BM2088" s="68" t="s">
        <v>2388</v>
      </c>
      <c r="BO2088" s="64"/>
      <c r="BP2088" s="64"/>
    </row>
    <row r="2089" spans="65:68" hidden="1">
      <c r="BM2089" s="68" t="s">
        <v>2389</v>
      </c>
      <c r="BO2089" s="64"/>
      <c r="BP2089" s="64"/>
    </row>
    <row r="2090" spans="65:68" hidden="1">
      <c r="BM2090" s="68" t="s">
        <v>2390</v>
      </c>
      <c r="BO2090" s="64"/>
      <c r="BP2090" s="64"/>
    </row>
    <row r="2091" spans="65:68" hidden="1">
      <c r="BM2091" s="68" t="s">
        <v>2391</v>
      </c>
      <c r="BO2091" s="64"/>
      <c r="BP2091" s="64"/>
    </row>
    <row r="2092" spans="65:68" hidden="1">
      <c r="BM2092" s="68" t="s">
        <v>2392</v>
      </c>
      <c r="BO2092" s="64"/>
      <c r="BP2092" s="64"/>
    </row>
    <row r="2093" spans="65:68" hidden="1">
      <c r="BM2093" s="68" t="s">
        <v>2393</v>
      </c>
      <c r="BO2093" s="64"/>
      <c r="BP2093" s="64"/>
    </row>
    <row r="2094" spans="65:68" hidden="1">
      <c r="BM2094" s="68" t="s">
        <v>2394</v>
      </c>
      <c r="BO2094" s="64"/>
      <c r="BP2094" s="64"/>
    </row>
    <row r="2095" spans="65:68" hidden="1">
      <c r="BM2095" s="68" t="s">
        <v>2395</v>
      </c>
      <c r="BO2095" s="64"/>
      <c r="BP2095" s="64"/>
    </row>
    <row r="2096" spans="65:68" hidden="1">
      <c r="BM2096" s="68" t="s">
        <v>2396</v>
      </c>
      <c r="BO2096" s="64"/>
      <c r="BP2096" s="64"/>
    </row>
    <row r="2097" spans="65:68" hidden="1">
      <c r="BM2097" s="68" t="s">
        <v>2397</v>
      </c>
      <c r="BO2097" s="64"/>
      <c r="BP2097" s="64"/>
    </row>
    <row r="2098" spans="65:68" hidden="1">
      <c r="BM2098" s="68" t="s">
        <v>2398</v>
      </c>
      <c r="BO2098" s="64"/>
      <c r="BP2098" s="64"/>
    </row>
    <row r="2099" spans="65:68" hidden="1">
      <c r="BM2099" s="68" t="s">
        <v>2399</v>
      </c>
      <c r="BO2099" s="64"/>
      <c r="BP2099" s="64"/>
    </row>
    <row r="2100" spans="65:68" hidden="1">
      <c r="BM2100" s="68" t="s">
        <v>2400</v>
      </c>
      <c r="BO2100" s="64"/>
      <c r="BP2100" s="64"/>
    </row>
    <row r="2101" spans="65:68" hidden="1">
      <c r="BM2101" s="68" t="s">
        <v>2401</v>
      </c>
      <c r="BO2101" s="64"/>
      <c r="BP2101" s="64"/>
    </row>
    <row r="2102" spans="65:68" hidden="1">
      <c r="BM2102" s="68" t="s">
        <v>2402</v>
      </c>
      <c r="BO2102" s="64"/>
      <c r="BP2102" s="64"/>
    </row>
    <row r="2103" spans="65:68" hidden="1">
      <c r="BM2103" s="68" t="s">
        <v>2403</v>
      </c>
      <c r="BO2103" s="64"/>
      <c r="BP2103" s="64"/>
    </row>
    <row r="2104" spans="65:68" hidden="1">
      <c r="BM2104" s="68" t="s">
        <v>2404</v>
      </c>
      <c r="BO2104" s="64"/>
      <c r="BP2104" s="64"/>
    </row>
    <row r="2105" spans="65:68" hidden="1">
      <c r="BM2105" s="68" t="s">
        <v>2405</v>
      </c>
      <c r="BO2105" s="64"/>
      <c r="BP2105" s="64"/>
    </row>
    <row r="2106" spans="65:68" hidden="1">
      <c r="BM2106" s="68" t="s">
        <v>2406</v>
      </c>
      <c r="BO2106" s="64"/>
      <c r="BP2106" s="64"/>
    </row>
    <row r="2107" spans="65:68" hidden="1">
      <c r="BM2107" s="68" t="s">
        <v>2407</v>
      </c>
      <c r="BO2107" s="64"/>
      <c r="BP2107" s="64"/>
    </row>
    <row r="2108" spans="65:68" hidden="1">
      <c r="BM2108" s="68" t="s">
        <v>303</v>
      </c>
      <c r="BO2108" s="64"/>
      <c r="BP2108" s="64"/>
    </row>
    <row r="2109" spans="65:68" hidden="1">
      <c r="BM2109" s="68" t="s">
        <v>2408</v>
      </c>
      <c r="BO2109" s="64"/>
      <c r="BP2109" s="64"/>
    </row>
    <row r="2110" spans="65:68" hidden="1">
      <c r="BM2110" s="68" t="s">
        <v>2409</v>
      </c>
      <c r="BO2110" s="64"/>
      <c r="BP2110" s="64"/>
    </row>
    <row r="2111" spans="65:68" hidden="1">
      <c r="BM2111" s="68" t="s">
        <v>2410</v>
      </c>
      <c r="BO2111" s="64"/>
      <c r="BP2111" s="64"/>
    </row>
    <row r="2112" spans="65:68" hidden="1">
      <c r="BM2112" s="68" t="s">
        <v>242</v>
      </c>
      <c r="BO2112" s="64"/>
      <c r="BP2112" s="64"/>
    </row>
    <row r="2113" spans="65:68" hidden="1">
      <c r="BM2113" s="68" t="s">
        <v>2411</v>
      </c>
      <c r="BO2113" s="64"/>
      <c r="BP2113" s="64"/>
    </row>
    <row r="2114" spans="65:68" hidden="1">
      <c r="BM2114" s="68" t="s">
        <v>2412</v>
      </c>
      <c r="BO2114" s="64"/>
      <c r="BP2114" s="64"/>
    </row>
    <row r="2115" spans="65:68" hidden="1">
      <c r="BM2115" s="68" t="s">
        <v>2413</v>
      </c>
      <c r="BO2115" s="64"/>
      <c r="BP2115" s="64"/>
    </row>
    <row r="2116" spans="65:68" hidden="1">
      <c r="BM2116" s="68" t="s">
        <v>2414</v>
      </c>
      <c r="BO2116" s="64"/>
      <c r="BP2116" s="64"/>
    </row>
    <row r="2117" spans="65:68" hidden="1">
      <c r="BM2117" s="68" t="s">
        <v>2415</v>
      </c>
      <c r="BO2117" s="64"/>
      <c r="BP2117" s="64"/>
    </row>
    <row r="2118" spans="65:68" hidden="1">
      <c r="BM2118" s="68" t="s">
        <v>2416</v>
      </c>
      <c r="BO2118" s="64"/>
      <c r="BP2118" s="64"/>
    </row>
    <row r="2119" spans="65:68" hidden="1">
      <c r="BM2119" s="68" t="s">
        <v>2417</v>
      </c>
      <c r="BO2119" s="64"/>
      <c r="BP2119" s="64"/>
    </row>
    <row r="2120" spans="65:68" hidden="1">
      <c r="BM2120" s="68" t="s">
        <v>2418</v>
      </c>
      <c r="BO2120" s="64"/>
      <c r="BP2120" s="64"/>
    </row>
    <row r="2121" spans="65:68" hidden="1">
      <c r="BM2121" s="68" t="s">
        <v>2419</v>
      </c>
      <c r="BO2121" s="64"/>
      <c r="BP2121" s="64"/>
    </row>
    <row r="2122" spans="65:68" hidden="1">
      <c r="BM2122" s="68" t="s">
        <v>2420</v>
      </c>
      <c r="BO2122" s="64"/>
      <c r="BP2122" s="64"/>
    </row>
    <row r="2123" spans="65:68" hidden="1">
      <c r="BM2123" s="68" t="s">
        <v>2421</v>
      </c>
      <c r="BO2123" s="64"/>
      <c r="BP2123" s="64"/>
    </row>
    <row r="2124" spans="65:68" hidden="1">
      <c r="BM2124" s="68" t="s">
        <v>2422</v>
      </c>
      <c r="BO2124" s="64"/>
      <c r="BP2124" s="64"/>
    </row>
    <row r="2125" spans="65:68" hidden="1">
      <c r="BM2125" s="68" t="s">
        <v>2423</v>
      </c>
      <c r="BO2125" s="64"/>
      <c r="BP2125" s="64"/>
    </row>
    <row r="2126" spans="65:68" hidden="1">
      <c r="BM2126" s="68" t="s">
        <v>2424</v>
      </c>
      <c r="BO2126" s="64"/>
      <c r="BP2126" s="64"/>
    </row>
    <row r="2127" spans="65:68" hidden="1">
      <c r="BM2127" s="68" t="s">
        <v>2425</v>
      </c>
      <c r="BO2127" s="64"/>
      <c r="BP2127" s="64"/>
    </row>
    <row r="2128" spans="65:68" hidden="1">
      <c r="BM2128" s="68" t="s">
        <v>2426</v>
      </c>
      <c r="BO2128" s="64"/>
      <c r="BP2128" s="64"/>
    </row>
    <row r="2129" spans="65:68" hidden="1">
      <c r="BM2129" s="68" t="s">
        <v>2427</v>
      </c>
      <c r="BO2129" s="64"/>
      <c r="BP2129" s="64"/>
    </row>
    <row r="2130" spans="65:68" hidden="1">
      <c r="BM2130" s="68" t="s">
        <v>2428</v>
      </c>
      <c r="BO2130" s="64"/>
      <c r="BP2130" s="64"/>
    </row>
    <row r="2131" spans="65:68" hidden="1">
      <c r="BM2131" s="68" t="s">
        <v>2429</v>
      </c>
      <c r="BO2131" s="64"/>
      <c r="BP2131" s="64"/>
    </row>
    <row r="2132" spans="65:68" hidden="1">
      <c r="BM2132" s="68" t="s">
        <v>239</v>
      </c>
      <c r="BO2132" s="64"/>
      <c r="BP2132" s="64"/>
    </row>
    <row r="2133" spans="65:68" hidden="1">
      <c r="BM2133" s="68" t="s">
        <v>2430</v>
      </c>
      <c r="BO2133" s="64"/>
      <c r="BP2133" s="64"/>
    </row>
    <row r="2134" spans="65:68" hidden="1">
      <c r="BM2134" s="68" t="s">
        <v>161</v>
      </c>
      <c r="BO2134" s="64"/>
      <c r="BP2134" s="64"/>
    </row>
    <row r="2135" spans="65:68" hidden="1">
      <c r="BM2135" s="68" t="s">
        <v>2431</v>
      </c>
      <c r="BO2135" s="64"/>
      <c r="BP2135" s="64"/>
    </row>
    <row r="2136" spans="65:68" hidden="1">
      <c r="BM2136" s="68" t="s">
        <v>2432</v>
      </c>
      <c r="BO2136" s="64"/>
      <c r="BP2136" s="64"/>
    </row>
    <row r="2137" spans="65:68" hidden="1">
      <c r="BM2137" s="68" t="s">
        <v>2433</v>
      </c>
      <c r="BO2137" s="64"/>
      <c r="BP2137" s="64"/>
    </row>
    <row r="2138" spans="65:68" hidden="1">
      <c r="BM2138" s="68" t="s">
        <v>2434</v>
      </c>
      <c r="BO2138" s="64"/>
      <c r="BP2138" s="64"/>
    </row>
    <row r="2139" spans="65:68" hidden="1">
      <c r="BM2139" s="68" t="s">
        <v>2435</v>
      </c>
      <c r="BO2139" s="64"/>
      <c r="BP2139" s="64"/>
    </row>
    <row r="2140" spans="65:68" hidden="1">
      <c r="BM2140" s="68" t="s">
        <v>2436</v>
      </c>
      <c r="BO2140" s="64"/>
      <c r="BP2140" s="64"/>
    </row>
    <row r="2141" spans="65:68" hidden="1">
      <c r="BM2141" s="68" t="s">
        <v>2437</v>
      </c>
      <c r="BO2141" s="64"/>
      <c r="BP2141" s="64"/>
    </row>
    <row r="2142" spans="65:68" hidden="1">
      <c r="BM2142" s="68" t="s">
        <v>2438</v>
      </c>
      <c r="BO2142" s="64"/>
      <c r="BP2142" s="64"/>
    </row>
    <row r="2143" spans="65:68" hidden="1">
      <c r="BM2143" s="68" t="s">
        <v>2439</v>
      </c>
      <c r="BO2143" s="64"/>
      <c r="BP2143" s="64"/>
    </row>
    <row r="2144" spans="65:68" hidden="1">
      <c r="BM2144" s="68" t="s">
        <v>2440</v>
      </c>
      <c r="BO2144" s="64"/>
      <c r="BP2144" s="64"/>
    </row>
    <row r="2145" spans="65:68" hidden="1">
      <c r="BM2145" s="68" t="s">
        <v>2441</v>
      </c>
      <c r="BO2145" s="64"/>
      <c r="BP2145" s="64"/>
    </row>
    <row r="2146" spans="65:68" hidden="1">
      <c r="BM2146" s="68" t="s">
        <v>2442</v>
      </c>
      <c r="BO2146" s="64"/>
      <c r="BP2146" s="64"/>
    </row>
    <row r="2147" spans="65:68" hidden="1">
      <c r="BM2147" s="68" t="s">
        <v>2443</v>
      </c>
      <c r="BO2147" s="64"/>
      <c r="BP2147" s="64"/>
    </row>
    <row r="2148" spans="65:68" hidden="1">
      <c r="BM2148" s="68" t="s">
        <v>2444</v>
      </c>
      <c r="BO2148" s="64"/>
      <c r="BP2148" s="64"/>
    </row>
    <row r="2149" spans="65:68" hidden="1">
      <c r="BM2149" s="68" t="s">
        <v>2445</v>
      </c>
      <c r="BO2149" s="64"/>
      <c r="BP2149" s="64"/>
    </row>
    <row r="2150" spans="65:68" hidden="1">
      <c r="BM2150" s="68" t="s">
        <v>2446</v>
      </c>
      <c r="BO2150" s="64"/>
      <c r="BP2150" s="64"/>
    </row>
    <row r="2151" spans="65:68" hidden="1">
      <c r="BM2151" s="68" t="s">
        <v>2447</v>
      </c>
      <c r="BO2151" s="64"/>
      <c r="BP2151" s="64"/>
    </row>
    <row r="2152" spans="65:68" hidden="1">
      <c r="BM2152" s="68" t="s">
        <v>2448</v>
      </c>
      <c r="BO2152" s="64"/>
      <c r="BP2152" s="64"/>
    </row>
    <row r="2153" spans="65:68" hidden="1">
      <c r="BM2153" s="68" t="s">
        <v>2449</v>
      </c>
      <c r="BO2153" s="64"/>
      <c r="BP2153" s="64"/>
    </row>
    <row r="2154" spans="65:68" hidden="1">
      <c r="BM2154" s="68" t="s">
        <v>2450</v>
      </c>
      <c r="BO2154" s="64"/>
      <c r="BP2154" s="64"/>
    </row>
    <row r="2155" spans="65:68" hidden="1">
      <c r="BM2155" s="68" t="s">
        <v>2451</v>
      </c>
      <c r="BO2155" s="64"/>
      <c r="BP2155" s="64"/>
    </row>
    <row r="2156" spans="65:68" hidden="1">
      <c r="BM2156" s="68" t="s">
        <v>2452</v>
      </c>
      <c r="BO2156" s="64"/>
      <c r="BP2156" s="64"/>
    </row>
    <row r="2157" spans="65:68" hidden="1">
      <c r="BM2157" s="68" t="s">
        <v>2453</v>
      </c>
      <c r="BO2157" s="64"/>
      <c r="BP2157" s="64"/>
    </row>
    <row r="2158" spans="65:68" hidden="1">
      <c r="BM2158" s="68" t="s">
        <v>2454</v>
      </c>
      <c r="BO2158" s="64"/>
      <c r="BP2158" s="64"/>
    </row>
    <row r="2159" spans="65:68" hidden="1">
      <c r="BM2159" s="68" t="s">
        <v>2455</v>
      </c>
      <c r="BO2159" s="64"/>
      <c r="BP2159" s="64"/>
    </row>
    <row r="2160" spans="65:68" hidden="1">
      <c r="BM2160" s="68" t="s">
        <v>2456</v>
      </c>
      <c r="BO2160" s="64"/>
      <c r="BP2160" s="64"/>
    </row>
    <row r="2161" spans="65:68" hidden="1">
      <c r="BM2161" s="68" t="s">
        <v>2457</v>
      </c>
      <c r="BO2161" s="64"/>
      <c r="BP2161" s="64"/>
    </row>
    <row r="2162" spans="65:68" hidden="1">
      <c r="BM2162" s="68" t="s">
        <v>2458</v>
      </c>
      <c r="BO2162" s="64"/>
      <c r="BP2162" s="64"/>
    </row>
    <row r="2163" spans="65:68" hidden="1">
      <c r="BM2163" s="68" t="s">
        <v>2459</v>
      </c>
      <c r="BO2163" s="64"/>
      <c r="BP2163" s="64"/>
    </row>
    <row r="2164" spans="65:68" hidden="1">
      <c r="BM2164" s="68" t="s">
        <v>2460</v>
      </c>
      <c r="BO2164" s="64"/>
      <c r="BP2164" s="64"/>
    </row>
    <row r="2165" spans="65:68" hidden="1">
      <c r="BM2165" s="68" t="s">
        <v>2461</v>
      </c>
      <c r="BO2165" s="64"/>
      <c r="BP2165" s="64"/>
    </row>
    <row r="2166" spans="65:68" hidden="1">
      <c r="BM2166" s="68" t="s">
        <v>2462</v>
      </c>
      <c r="BO2166" s="64"/>
      <c r="BP2166" s="64"/>
    </row>
    <row r="2167" spans="65:68" hidden="1">
      <c r="BM2167" s="68" t="s">
        <v>2463</v>
      </c>
      <c r="BO2167" s="64"/>
      <c r="BP2167" s="64"/>
    </row>
    <row r="2168" spans="65:68" hidden="1">
      <c r="BM2168" s="68" t="s">
        <v>2464</v>
      </c>
      <c r="BO2168" s="64"/>
      <c r="BP2168" s="64"/>
    </row>
    <row r="2169" spans="65:68" hidden="1">
      <c r="BM2169" s="68" t="s">
        <v>2465</v>
      </c>
      <c r="BO2169" s="64"/>
      <c r="BP2169" s="64"/>
    </row>
    <row r="2170" spans="65:68" hidden="1">
      <c r="BM2170" s="68" t="s">
        <v>2466</v>
      </c>
      <c r="BO2170" s="64"/>
      <c r="BP2170" s="64"/>
    </row>
    <row r="2171" spans="65:68" hidden="1">
      <c r="BM2171" s="68" t="s">
        <v>2467</v>
      </c>
      <c r="BO2171" s="64"/>
      <c r="BP2171" s="64"/>
    </row>
    <row r="2172" spans="65:68" hidden="1">
      <c r="BM2172" s="68" t="s">
        <v>2468</v>
      </c>
      <c r="BO2172" s="64"/>
      <c r="BP2172" s="64"/>
    </row>
    <row r="2173" spans="65:68" hidden="1">
      <c r="BM2173" s="68" t="s">
        <v>2469</v>
      </c>
      <c r="BO2173" s="64"/>
      <c r="BP2173" s="64"/>
    </row>
    <row r="2174" spans="65:68" hidden="1">
      <c r="BM2174" s="68" t="s">
        <v>2470</v>
      </c>
      <c r="BO2174" s="64"/>
      <c r="BP2174" s="64"/>
    </row>
    <row r="2175" spans="65:68" hidden="1">
      <c r="BM2175" s="68" t="s">
        <v>2471</v>
      </c>
      <c r="BO2175" s="64"/>
      <c r="BP2175" s="64"/>
    </row>
    <row r="2176" spans="65:68" hidden="1">
      <c r="BM2176" s="68" t="s">
        <v>2472</v>
      </c>
      <c r="BO2176" s="64"/>
      <c r="BP2176" s="64"/>
    </row>
    <row r="2177" spans="65:68" hidden="1">
      <c r="BM2177" s="68" t="s">
        <v>2473</v>
      </c>
      <c r="BO2177" s="64"/>
      <c r="BP2177" s="64"/>
    </row>
    <row r="2178" spans="65:68" hidden="1">
      <c r="BM2178" s="68" t="s">
        <v>2474</v>
      </c>
      <c r="BO2178" s="64"/>
      <c r="BP2178" s="64"/>
    </row>
    <row r="2179" spans="65:68" hidden="1">
      <c r="BM2179" s="68" t="s">
        <v>2475</v>
      </c>
      <c r="BO2179" s="64"/>
      <c r="BP2179" s="64"/>
    </row>
    <row r="2180" spans="65:68" hidden="1">
      <c r="BM2180" s="68" t="s">
        <v>2476</v>
      </c>
      <c r="BO2180" s="64"/>
      <c r="BP2180" s="64"/>
    </row>
    <row r="2181" spans="65:68" hidden="1">
      <c r="BM2181" s="68" t="s">
        <v>2477</v>
      </c>
      <c r="BO2181" s="64"/>
      <c r="BP2181" s="64"/>
    </row>
    <row r="2182" spans="65:68" hidden="1">
      <c r="BM2182" s="68" t="s">
        <v>2478</v>
      </c>
      <c r="BO2182" s="64"/>
      <c r="BP2182" s="64"/>
    </row>
    <row r="2183" spans="65:68" hidden="1">
      <c r="BM2183" s="68" t="s">
        <v>2479</v>
      </c>
      <c r="BO2183" s="64"/>
      <c r="BP2183" s="64"/>
    </row>
    <row r="2184" spans="65:68" hidden="1">
      <c r="BM2184" s="68" t="s">
        <v>2480</v>
      </c>
      <c r="BO2184" s="64"/>
      <c r="BP2184" s="64"/>
    </row>
    <row r="2185" spans="65:68" hidden="1">
      <c r="BM2185" s="68" t="s">
        <v>2481</v>
      </c>
      <c r="BO2185" s="64"/>
      <c r="BP2185" s="64"/>
    </row>
    <row r="2186" spans="65:68" hidden="1">
      <c r="BM2186" s="68" t="s">
        <v>2482</v>
      </c>
      <c r="BO2186" s="64"/>
      <c r="BP2186" s="64"/>
    </row>
    <row r="2187" spans="65:68" hidden="1">
      <c r="BM2187" s="68" t="s">
        <v>2483</v>
      </c>
      <c r="BO2187" s="64"/>
      <c r="BP2187" s="64"/>
    </row>
    <row r="2188" spans="65:68" hidden="1">
      <c r="BM2188" s="68" t="s">
        <v>2484</v>
      </c>
      <c r="BO2188" s="64"/>
      <c r="BP2188" s="64"/>
    </row>
    <row r="2189" spans="65:68" hidden="1">
      <c r="BM2189" s="68" t="s">
        <v>2485</v>
      </c>
      <c r="BO2189" s="64"/>
      <c r="BP2189" s="64"/>
    </row>
    <row r="2190" spans="65:68" hidden="1">
      <c r="BM2190" s="68" t="s">
        <v>2486</v>
      </c>
      <c r="BO2190" s="64"/>
      <c r="BP2190" s="64"/>
    </row>
    <row r="2191" spans="65:68" hidden="1">
      <c r="BM2191" s="68" t="s">
        <v>2487</v>
      </c>
      <c r="BO2191" s="64"/>
      <c r="BP2191" s="64"/>
    </row>
    <row r="2192" spans="65:68" hidden="1">
      <c r="BM2192" s="68" t="s">
        <v>2488</v>
      </c>
      <c r="BO2192" s="64"/>
      <c r="BP2192" s="64"/>
    </row>
    <row r="2193" spans="65:68" hidden="1">
      <c r="BM2193" s="68" t="s">
        <v>2489</v>
      </c>
      <c r="BO2193" s="64"/>
      <c r="BP2193" s="64"/>
    </row>
    <row r="2194" spans="65:68" hidden="1">
      <c r="BM2194" s="68" t="s">
        <v>2490</v>
      </c>
      <c r="BO2194" s="64"/>
      <c r="BP2194" s="64"/>
    </row>
    <row r="2195" spans="65:68" hidden="1">
      <c r="BM2195" s="68" t="s">
        <v>2491</v>
      </c>
      <c r="BO2195" s="64"/>
      <c r="BP2195" s="64"/>
    </row>
    <row r="2196" spans="65:68" hidden="1">
      <c r="BM2196" s="68" t="s">
        <v>2492</v>
      </c>
      <c r="BO2196" s="64"/>
      <c r="BP2196" s="64"/>
    </row>
    <row r="2197" spans="65:68" hidden="1">
      <c r="BM2197" s="68" t="s">
        <v>2493</v>
      </c>
      <c r="BO2197" s="64"/>
      <c r="BP2197" s="64"/>
    </row>
    <row r="2198" spans="65:68" hidden="1">
      <c r="BM2198" s="68" t="s">
        <v>2494</v>
      </c>
      <c r="BO2198" s="64"/>
      <c r="BP2198" s="64"/>
    </row>
    <row r="2199" spans="65:68" hidden="1">
      <c r="BM2199" s="68" t="s">
        <v>2495</v>
      </c>
      <c r="BO2199" s="64"/>
      <c r="BP2199" s="64"/>
    </row>
    <row r="2200" spans="65:68" hidden="1">
      <c r="BM2200" s="68" t="s">
        <v>182</v>
      </c>
      <c r="BO2200" s="64"/>
      <c r="BP2200" s="64"/>
    </row>
    <row r="2201" spans="65:68" hidden="1">
      <c r="BM2201" s="68" t="s">
        <v>2496</v>
      </c>
      <c r="BO2201" s="64"/>
      <c r="BP2201" s="64"/>
    </row>
    <row r="2202" spans="65:68" hidden="1">
      <c r="BM2202" s="68" t="s">
        <v>2497</v>
      </c>
      <c r="BO2202" s="64"/>
      <c r="BP2202" s="64"/>
    </row>
    <row r="2203" spans="65:68" hidden="1">
      <c r="BM2203" s="68" t="s">
        <v>2498</v>
      </c>
      <c r="BO2203" s="64"/>
      <c r="BP2203" s="64"/>
    </row>
    <row r="2204" spans="65:68" hidden="1">
      <c r="BM2204" s="68" t="s">
        <v>2499</v>
      </c>
      <c r="BO2204" s="64"/>
      <c r="BP2204" s="64"/>
    </row>
    <row r="2205" spans="65:68" hidden="1">
      <c r="BM2205" s="68" t="s">
        <v>2500</v>
      </c>
      <c r="BO2205" s="64"/>
      <c r="BP2205" s="64"/>
    </row>
    <row r="2206" spans="65:68" hidden="1">
      <c r="BM2206" s="68" t="s">
        <v>2501</v>
      </c>
      <c r="BO2206" s="64"/>
      <c r="BP2206" s="64"/>
    </row>
    <row r="2207" spans="65:68" hidden="1">
      <c r="BM2207" s="68" t="s">
        <v>2502</v>
      </c>
      <c r="BO2207" s="64"/>
      <c r="BP2207" s="64"/>
    </row>
    <row r="2208" spans="65:68" hidden="1">
      <c r="BM2208" s="68" t="s">
        <v>2503</v>
      </c>
      <c r="BO2208" s="64"/>
      <c r="BP2208" s="64"/>
    </row>
    <row r="2209" spans="65:68" hidden="1">
      <c r="BM2209" s="68" t="s">
        <v>2504</v>
      </c>
      <c r="BO2209" s="64"/>
      <c r="BP2209" s="64"/>
    </row>
    <row r="2210" spans="65:68" hidden="1">
      <c r="BM2210" s="68" t="s">
        <v>2505</v>
      </c>
      <c r="BO2210" s="64"/>
      <c r="BP2210" s="64"/>
    </row>
    <row r="2211" spans="65:68" hidden="1">
      <c r="BM2211" s="68" t="s">
        <v>2506</v>
      </c>
      <c r="BO2211" s="64"/>
      <c r="BP2211" s="64"/>
    </row>
    <row r="2212" spans="65:68" hidden="1">
      <c r="BM2212" s="68" t="s">
        <v>2507</v>
      </c>
      <c r="BO2212" s="64"/>
      <c r="BP2212" s="64"/>
    </row>
    <row r="2213" spans="65:68" hidden="1">
      <c r="BM2213" s="68" t="s">
        <v>2508</v>
      </c>
      <c r="BO2213" s="64"/>
      <c r="BP2213" s="64"/>
    </row>
    <row r="2214" spans="65:68" hidden="1">
      <c r="BM2214" s="68" t="s">
        <v>2509</v>
      </c>
      <c r="BO2214" s="64"/>
      <c r="BP2214" s="64"/>
    </row>
    <row r="2215" spans="65:68" hidden="1">
      <c r="BM2215" s="68" t="s">
        <v>2510</v>
      </c>
      <c r="BO2215" s="64"/>
      <c r="BP2215" s="64"/>
    </row>
    <row r="2216" spans="65:68" hidden="1">
      <c r="BM2216" s="68" t="s">
        <v>2511</v>
      </c>
      <c r="BO2216" s="64"/>
      <c r="BP2216" s="64"/>
    </row>
    <row r="2217" spans="65:68" hidden="1">
      <c r="BM2217" s="68" t="s">
        <v>2512</v>
      </c>
      <c r="BO2217" s="64"/>
      <c r="BP2217" s="64"/>
    </row>
    <row r="2218" spans="65:68" hidden="1">
      <c r="BM2218" s="68" t="s">
        <v>2513</v>
      </c>
      <c r="BO2218" s="64"/>
      <c r="BP2218" s="64"/>
    </row>
    <row r="2219" spans="65:68" hidden="1">
      <c r="BM2219" s="68" t="s">
        <v>2514</v>
      </c>
      <c r="BO2219" s="64"/>
      <c r="BP2219" s="64"/>
    </row>
    <row r="2220" spans="65:68" hidden="1">
      <c r="BM2220" s="68" t="s">
        <v>2515</v>
      </c>
      <c r="BO2220" s="64"/>
      <c r="BP2220" s="64"/>
    </row>
    <row r="2221" spans="65:68" hidden="1">
      <c r="BM2221" s="68" t="s">
        <v>2516</v>
      </c>
      <c r="BO2221" s="64"/>
      <c r="BP2221" s="64"/>
    </row>
    <row r="2222" spans="65:68" hidden="1">
      <c r="BM2222" s="68" t="s">
        <v>2517</v>
      </c>
      <c r="BO2222" s="64"/>
      <c r="BP2222" s="64"/>
    </row>
    <row r="2223" spans="65:68" hidden="1">
      <c r="BM2223" s="68" t="s">
        <v>2518</v>
      </c>
      <c r="BO2223" s="64"/>
      <c r="BP2223" s="64"/>
    </row>
    <row r="2224" spans="65:68" hidden="1">
      <c r="BM2224" s="68" t="s">
        <v>2519</v>
      </c>
      <c r="BO2224" s="64"/>
      <c r="BP2224" s="64"/>
    </row>
    <row r="2225" spans="65:68" hidden="1">
      <c r="BM2225" s="68" t="s">
        <v>2520</v>
      </c>
      <c r="BO2225" s="64"/>
      <c r="BP2225" s="64"/>
    </row>
    <row r="2226" spans="65:68" hidden="1">
      <c r="BM2226" s="68" t="s">
        <v>198</v>
      </c>
      <c r="BO2226" s="64"/>
      <c r="BP2226" s="64"/>
    </row>
    <row r="2227" spans="65:68" hidden="1">
      <c r="BM2227" s="68" t="s">
        <v>2521</v>
      </c>
      <c r="BO2227" s="64"/>
      <c r="BP2227" s="64"/>
    </row>
    <row r="2228" spans="65:68" hidden="1">
      <c r="BM2228" s="68" t="s">
        <v>2522</v>
      </c>
      <c r="BO2228" s="64"/>
      <c r="BP2228" s="64"/>
    </row>
    <row r="2229" spans="65:68" hidden="1">
      <c r="BM2229" s="68" t="s">
        <v>2523</v>
      </c>
      <c r="BO2229" s="64"/>
      <c r="BP2229" s="64"/>
    </row>
    <row r="2230" spans="65:68" hidden="1">
      <c r="BM2230" s="68" t="s">
        <v>2524</v>
      </c>
      <c r="BO2230" s="64"/>
      <c r="BP2230" s="64"/>
    </row>
    <row r="2231" spans="65:68" hidden="1">
      <c r="BM2231" s="68" t="s">
        <v>2525</v>
      </c>
      <c r="BO2231" s="64"/>
      <c r="BP2231" s="64"/>
    </row>
    <row r="2232" spans="65:68" hidden="1">
      <c r="BM2232" s="68" t="s">
        <v>2526</v>
      </c>
      <c r="BO2232" s="64"/>
      <c r="BP2232" s="64"/>
    </row>
    <row r="2233" spans="65:68" hidden="1">
      <c r="BM2233" s="68" t="s">
        <v>2527</v>
      </c>
      <c r="BO2233" s="64"/>
      <c r="BP2233" s="64"/>
    </row>
    <row r="2234" spans="65:68" hidden="1">
      <c r="BM2234" s="68" t="s">
        <v>2528</v>
      </c>
      <c r="BO2234" s="64"/>
      <c r="BP2234" s="64"/>
    </row>
    <row r="2235" spans="65:68" hidden="1">
      <c r="BM2235" s="68" t="s">
        <v>2529</v>
      </c>
      <c r="BO2235" s="64"/>
      <c r="BP2235" s="64"/>
    </row>
    <row r="2236" spans="65:68" hidden="1">
      <c r="BM2236" s="68" t="s">
        <v>2530</v>
      </c>
      <c r="BO2236" s="64"/>
      <c r="BP2236" s="64"/>
    </row>
    <row r="2237" spans="65:68" hidden="1">
      <c r="BM2237" s="68" t="s">
        <v>2531</v>
      </c>
      <c r="BO2237" s="64"/>
      <c r="BP2237" s="64"/>
    </row>
    <row r="2238" spans="65:68" hidden="1">
      <c r="BM2238" s="68" t="s">
        <v>2532</v>
      </c>
      <c r="BO2238" s="64"/>
      <c r="BP2238" s="64"/>
    </row>
    <row r="2239" spans="65:68" hidden="1">
      <c r="BM2239" s="68" t="s">
        <v>2533</v>
      </c>
      <c r="BO2239" s="64"/>
      <c r="BP2239" s="64"/>
    </row>
    <row r="2240" spans="65:68" hidden="1">
      <c r="BM2240" s="68" t="s">
        <v>2534</v>
      </c>
      <c r="BO2240" s="64"/>
      <c r="BP2240" s="64"/>
    </row>
    <row r="2241" spans="65:68" hidden="1">
      <c r="BM2241" s="68" t="s">
        <v>2535</v>
      </c>
      <c r="BO2241" s="64"/>
      <c r="BP2241" s="64"/>
    </row>
    <row r="2242" spans="65:68" hidden="1">
      <c r="BM2242" s="68" t="s">
        <v>2536</v>
      </c>
      <c r="BO2242" s="64"/>
      <c r="BP2242" s="64"/>
    </row>
    <row r="2243" spans="65:68" hidden="1">
      <c r="BM2243" s="68" t="s">
        <v>2537</v>
      </c>
      <c r="BO2243" s="64"/>
      <c r="BP2243" s="64"/>
    </row>
    <row r="2244" spans="65:68" hidden="1">
      <c r="BM2244" s="68" t="s">
        <v>2538</v>
      </c>
      <c r="BO2244" s="64"/>
      <c r="BP2244" s="64"/>
    </row>
    <row r="2245" spans="65:68" hidden="1">
      <c r="BM2245" s="68" t="s">
        <v>2539</v>
      </c>
      <c r="BO2245" s="64"/>
      <c r="BP2245" s="64"/>
    </row>
    <row r="2246" spans="65:68" hidden="1">
      <c r="BM2246" s="68" t="s">
        <v>2540</v>
      </c>
      <c r="BO2246" s="64"/>
      <c r="BP2246" s="64"/>
    </row>
    <row r="2247" spans="65:68" hidden="1">
      <c r="BM2247" s="68" t="s">
        <v>2541</v>
      </c>
      <c r="BO2247" s="64"/>
      <c r="BP2247" s="64"/>
    </row>
    <row r="2248" spans="65:68" hidden="1">
      <c r="BM2248" s="68" t="s">
        <v>2542</v>
      </c>
      <c r="BO2248" s="64"/>
      <c r="BP2248" s="64"/>
    </row>
    <row r="2249" spans="65:68" hidden="1">
      <c r="BM2249" s="68" t="s">
        <v>2543</v>
      </c>
      <c r="BO2249" s="64"/>
      <c r="BP2249" s="64"/>
    </row>
    <row r="2250" spans="65:68" hidden="1">
      <c r="BM2250" s="68" t="s">
        <v>2544</v>
      </c>
      <c r="BO2250" s="64"/>
      <c r="BP2250" s="64"/>
    </row>
    <row r="2251" spans="65:68" hidden="1">
      <c r="BM2251" s="68" t="s">
        <v>2545</v>
      </c>
      <c r="BO2251" s="64"/>
      <c r="BP2251" s="64"/>
    </row>
    <row r="2252" spans="65:68" hidden="1">
      <c r="BM2252" s="68" t="s">
        <v>144</v>
      </c>
      <c r="BO2252" s="64"/>
      <c r="BP2252" s="64"/>
    </row>
    <row r="2253" spans="65:68" hidden="1">
      <c r="BM2253" s="68" t="s">
        <v>2546</v>
      </c>
      <c r="BO2253" s="64"/>
      <c r="BP2253" s="64"/>
    </row>
    <row r="2254" spans="65:68" hidden="1">
      <c r="BM2254" s="68" t="s">
        <v>2547</v>
      </c>
      <c r="BO2254" s="64"/>
      <c r="BP2254" s="64"/>
    </row>
    <row r="2255" spans="65:68" hidden="1">
      <c r="BM2255" s="68" t="s">
        <v>2548</v>
      </c>
      <c r="BO2255" s="64"/>
      <c r="BP2255" s="64"/>
    </row>
    <row r="2256" spans="65:68" hidden="1">
      <c r="BM2256" s="68" t="s">
        <v>2549</v>
      </c>
      <c r="BO2256" s="64"/>
      <c r="BP2256" s="64"/>
    </row>
    <row r="2257" spans="65:68" hidden="1">
      <c r="BM2257" s="68" t="s">
        <v>2550</v>
      </c>
      <c r="BO2257" s="64"/>
      <c r="BP2257" s="64"/>
    </row>
    <row r="2258" spans="65:68" hidden="1">
      <c r="BM2258" s="68" t="s">
        <v>2551</v>
      </c>
      <c r="BO2258" s="64"/>
      <c r="BP2258" s="64"/>
    </row>
    <row r="2259" spans="65:68" hidden="1">
      <c r="BM2259" s="68" t="s">
        <v>2552</v>
      </c>
      <c r="BO2259" s="64"/>
      <c r="BP2259" s="64"/>
    </row>
    <row r="2260" spans="65:68" hidden="1">
      <c r="BM2260" s="68" t="s">
        <v>2553</v>
      </c>
      <c r="BO2260" s="64"/>
      <c r="BP2260" s="64"/>
    </row>
    <row r="2261" spans="65:68" hidden="1">
      <c r="BM2261" s="68" t="s">
        <v>2554</v>
      </c>
      <c r="BO2261" s="64"/>
      <c r="BP2261" s="64"/>
    </row>
    <row r="2262" spans="65:68" hidden="1">
      <c r="BM2262" s="68" t="s">
        <v>2555</v>
      </c>
      <c r="BO2262" s="64"/>
      <c r="BP2262" s="64"/>
    </row>
    <row r="2263" spans="65:68" hidden="1">
      <c r="BM2263" s="68" t="s">
        <v>2556</v>
      </c>
      <c r="BO2263" s="64"/>
      <c r="BP2263" s="64"/>
    </row>
    <row r="2264" spans="65:68" hidden="1">
      <c r="BM2264" s="68" t="s">
        <v>2557</v>
      </c>
      <c r="BO2264" s="64"/>
      <c r="BP2264" s="64"/>
    </row>
    <row r="2265" spans="65:68" hidden="1">
      <c r="BM2265" s="68" t="s">
        <v>2558</v>
      </c>
      <c r="BO2265" s="64"/>
      <c r="BP2265" s="64"/>
    </row>
    <row r="2266" spans="65:68" hidden="1">
      <c r="BM2266" s="68" t="s">
        <v>2559</v>
      </c>
      <c r="BO2266" s="64"/>
      <c r="BP2266" s="64"/>
    </row>
    <row r="2267" spans="65:68" hidden="1">
      <c r="BM2267" s="68" t="s">
        <v>2560</v>
      </c>
      <c r="BO2267" s="64"/>
      <c r="BP2267" s="64"/>
    </row>
    <row r="2268" spans="65:68" hidden="1">
      <c r="BM2268" s="68" t="s">
        <v>2561</v>
      </c>
      <c r="BO2268" s="64"/>
      <c r="BP2268" s="64"/>
    </row>
    <row r="2269" spans="65:68" hidden="1">
      <c r="BM2269" s="68" t="s">
        <v>299</v>
      </c>
      <c r="BO2269" s="64"/>
      <c r="BP2269" s="64"/>
    </row>
    <row r="2270" spans="65:68" hidden="1">
      <c r="BM2270" s="68" t="s">
        <v>2562</v>
      </c>
      <c r="BO2270" s="64"/>
      <c r="BP2270" s="64"/>
    </row>
    <row r="2271" spans="65:68" hidden="1">
      <c r="BM2271" s="68" t="s">
        <v>2563</v>
      </c>
      <c r="BO2271" s="64"/>
      <c r="BP2271" s="64"/>
    </row>
    <row r="2272" spans="65:68" hidden="1">
      <c r="BM2272" s="68" t="s">
        <v>2564</v>
      </c>
      <c r="BO2272" s="64"/>
      <c r="BP2272" s="64"/>
    </row>
    <row r="2273" spans="65:68" hidden="1">
      <c r="BM2273" s="68" t="s">
        <v>2565</v>
      </c>
      <c r="BO2273" s="64"/>
      <c r="BP2273" s="64"/>
    </row>
    <row r="2274" spans="65:68" hidden="1">
      <c r="BM2274" s="68" t="s">
        <v>2566</v>
      </c>
      <c r="BO2274" s="64"/>
      <c r="BP2274" s="64"/>
    </row>
    <row r="2275" spans="65:68" hidden="1">
      <c r="BM2275" s="68" t="s">
        <v>2567</v>
      </c>
      <c r="BO2275" s="64"/>
      <c r="BP2275" s="64"/>
    </row>
    <row r="2276" spans="65:68" hidden="1">
      <c r="BM2276" s="68" t="s">
        <v>2568</v>
      </c>
      <c r="BO2276" s="64"/>
      <c r="BP2276" s="64"/>
    </row>
    <row r="2277" spans="65:68" hidden="1">
      <c r="BM2277" s="68" t="s">
        <v>2569</v>
      </c>
      <c r="BO2277" s="64"/>
      <c r="BP2277" s="64"/>
    </row>
    <row r="2278" spans="65:68" hidden="1">
      <c r="BM2278" s="68" t="s">
        <v>2570</v>
      </c>
      <c r="BO2278" s="64"/>
      <c r="BP2278" s="64"/>
    </row>
    <row r="2279" spans="65:68" hidden="1">
      <c r="BM2279" s="68" t="s">
        <v>2571</v>
      </c>
      <c r="BO2279" s="64"/>
      <c r="BP2279" s="64"/>
    </row>
    <row r="2280" spans="65:68" hidden="1">
      <c r="BM2280" s="68" t="s">
        <v>2572</v>
      </c>
      <c r="BO2280" s="64"/>
      <c r="BP2280" s="64"/>
    </row>
    <row r="2281" spans="65:68" hidden="1">
      <c r="BM2281" s="68" t="s">
        <v>2573</v>
      </c>
      <c r="BO2281" s="64"/>
      <c r="BP2281" s="64"/>
    </row>
    <row r="2282" spans="65:68" hidden="1">
      <c r="BM2282" s="68" t="s">
        <v>2574</v>
      </c>
      <c r="BO2282" s="64"/>
      <c r="BP2282" s="64"/>
    </row>
    <row r="2283" spans="65:68" hidden="1">
      <c r="BM2283" s="68" t="s">
        <v>2575</v>
      </c>
      <c r="BO2283" s="64"/>
      <c r="BP2283" s="64"/>
    </row>
    <row r="2284" spans="65:68" hidden="1">
      <c r="BM2284" s="68" t="s">
        <v>2576</v>
      </c>
      <c r="BO2284" s="64"/>
      <c r="BP2284" s="64"/>
    </row>
    <row r="2285" spans="65:68" hidden="1">
      <c r="BM2285" s="68" t="s">
        <v>2577</v>
      </c>
      <c r="BO2285" s="64"/>
      <c r="BP2285" s="64"/>
    </row>
    <row r="2286" spans="65:68" hidden="1">
      <c r="BM2286" s="68" t="s">
        <v>2578</v>
      </c>
      <c r="BO2286" s="64"/>
      <c r="BP2286" s="64"/>
    </row>
    <row r="2287" spans="65:68" hidden="1">
      <c r="BM2287" s="68" t="s">
        <v>2579</v>
      </c>
      <c r="BO2287" s="64"/>
      <c r="BP2287" s="64"/>
    </row>
    <row r="2288" spans="65:68" hidden="1">
      <c r="BM2288" s="68" t="s">
        <v>2580</v>
      </c>
      <c r="BO2288" s="64"/>
      <c r="BP2288" s="64"/>
    </row>
    <row r="2289" spans="65:68" hidden="1">
      <c r="BM2289" s="68" t="s">
        <v>2581</v>
      </c>
      <c r="BO2289" s="64"/>
      <c r="BP2289" s="64"/>
    </row>
    <row r="2290" spans="65:68" hidden="1">
      <c r="BM2290" s="68" t="s">
        <v>196</v>
      </c>
      <c r="BO2290" s="64"/>
      <c r="BP2290" s="64"/>
    </row>
    <row r="2291" spans="65:68" hidden="1">
      <c r="BM2291" s="68" t="s">
        <v>2582</v>
      </c>
      <c r="BO2291" s="64"/>
      <c r="BP2291" s="64"/>
    </row>
    <row r="2292" spans="65:68" hidden="1">
      <c r="BM2292" s="68" t="s">
        <v>2583</v>
      </c>
      <c r="BO2292" s="64"/>
      <c r="BP2292" s="64"/>
    </row>
    <row r="2293" spans="65:68" hidden="1">
      <c r="BM2293" s="68" t="s">
        <v>2584</v>
      </c>
      <c r="BO2293" s="64"/>
      <c r="BP2293" s="64"/>
    </row>
    <row r="2294" spans="65:68" hidden="1">
      <c r="BM2294" s="68" t="s">
        <v>2585</v>
      </c>
      <c r="BO2294" s="64"/>
      <c r="BP2294" s="64"/>
    </row>
    <row r="2295" spans="65:68" hidden="1">
      <c r="BM2295" s="68" t="s">
        <v>2586</v>
      </c>
      <c r="BO2295" s="64"/>
      <c r="BP2295" s="64"/>
    </row>
    <row r="2296" spans="65:68" hidden="1">
      <c r="BM2296" s="68" t="s">
        <v>2587</v>
      </c>
      <c r="BO2296" s="64"/>
      <c r="BP2296" s="64"/>
    </row>
    <row r="2297" spans="65:68" hidden="1">
      <c r="BM2297" s="68" t="s">
        <v>2588</v>
      </c>
      <c r="BO2297" s="64"/>
      <c r="BP2297" s="64"/>
    </row>
    <row r="2298" spans="65:68" hidden="1">
      <c r="BM2298" s="68" t="s">
        <v>2589</v>
      </c>
      <c r="BO2298" s="64"/>
      <c r="BP2298" s="64"/>
    </row>
    <row r="2299" spans="65:68" hidden="1">
      <c r="BM2299" s="68" t="s">
        <v>2590</v>
      </c>
      <c r="BO2299" s="64"/>
      <c r="BP2299" s="64"/>
    </row>
    <row r="2300" spans="65:68" hidden="1">
      <c r="BM2300" s="68" t="s">
        <v>2591</v>
      </c>
      <c r="BO2300" s="64"/>
      <c r="BP2300" s="64"/>
    </row>
    <row r="2301" spans="65:68" hidden="1">
      <c r="BM2301" s="68" t="s">
        <v>2592</v>
      </c>
      <c r="BO2301" s="64"/>
      <c r="BP2301" s="64"/>
    </row>
    <row r="2302" spans="65:68" hidden="1">
      <c r="BM2302" s="68" t="s">
        <v>2593</v>
      </c>
      <c r="BO2302" s="64"/>
      <c r="BP2302" s="64"/>
    </row>
    <row r="2303" spans="65:68" hidden="1">
      <c r="BM2303" s="68" t="s">
        <v>2594</v>
      </c>
      <c r="BO2303" s="64"/>
      <c r="BP2303" s="64"/>
    </row>
    <row r="2304" spans="65:68" hidden="1">
      <c r="BM2304" s="68" t="s">
        <v>2595</v>
      </c>
      <c r="BO2304" s="64"/>
      <c r="BP2304" s="64"/>
    </row>
    <row r="2305" spans="65:68" hidden="1">
      <c r="BM2305" s="68" t="s">
        <v>2596</v>
      </c>
      <c r="BO2305" s="64"/>
      <c r="BP2305" s="64"/>
    </row>
    <row r="2306" spans="65:68" hidden="1">
      <c r="BM2306" s="68" t="s">
        <v>2597</v>
      </c>
      <c r="BO2306" s="64"/>
      <c r="BP2306" s="64"/>
    </row>
    <row r="2307" spans="65:68" hidden="1">
      <c r="BM2307" s="68" t="s">
        <v>2598</v>
      </c>
      <c r="BO2307" s="64"/>
      <c r="BP2307" s="64"/>
    </row>
    <row r="2308" spans="65:68" hidden="1">
      <c r="BM2308" s="68" t="s">
        <v>2599</v>
      </c>
      <c r="BO2308" s="64"/>
      <c r="BP2308" s="64"/>
    </row>
    <row r="2309" spans="65:68" hidden="1">
      <c r="BM2309" s="68" t="s">
        <v>2600</v>
      </c>
      <c r="BO2309" s="64"/>
      <c r="BP2309" s="64"/>
    </row>
    <row r="2310" spans="65:68" hidden="1">
      <c r="BM2310" s="68" t="s">
        <v>2601</v>
      </c>
      <c r="BO2310" s="64"/>
      <c r="BP2310" s="64"/>
    </row>
    <row r="2311" spans="65:68" hidden="1">
      <c r="BM2311" s="68" t="s">
        <v>2602</v>
      </c>
      <c r="BO2311" s="64"/>
      <c r="BP2311" s="64"/>
    </row>
    <row r="2312" spans="65:68" hidden="1">
      <c r="BM2312" s="68" t="s">
        <v>2603</v>
      </c>
      <c r="BO2312" s="64"/>
      <c r="BP2312" s="64"/>
    </row>
    <row r="2313" spans="65:68" hidden="1">
      <c r="BM2313" s="68" t="s">
        <v>2604</v>
      </c>
      <c r="BO2313" s="64"/>
      <c r="BP2313" s="64"/>
    </row>
    <row r="2314" spans="65:68" hidden="1">
      <c r="BM2314" s="68" t="s">
        <v>2605</v>
      </c>
      <c r="BO2314" s="64"/>
      <c r="BP2314" s="64"/>
    </row>
    <row r="2315" spans="65:68" hidden="1">
      <c r="BM2315" s="68" t="s">
        <v>2606</v>
      </c>
      <c r="BO2315" s="64"/>
      <c r="BP2315" s="64"/>
    </row>
    <row r="2316" spans="65:68" hidden="1">
      <c r="BM2316" s="68" t="s">
        <v>2607</v>
      </c>
      <c r="BO2316" s="64"/>
      <c r="BP2316" s="64"/>
    </row>
    <row r="2317" spans="65:68" hidden="1">
      <c r="BM2317" s="68" t="s">
        <v>2608</v>
      </c>
      <c r="BO2317" s="64"/>
      <c r="BP2317" s="64"/>
    </row>
    <row r="2318" spans="65:68" hidden="1">
      <c r="BM2318" s="68" t="s">
        <v>2609</v>
      </c>
      <c r="BO2318" s="64"/>
      <c r="BP2318" s="64"/>
    </row>
    <row r="2319" spans="65:68" hidden="1">
      <c r="BM2319" s="68" t="s">
        <v>2610</v>
      </c>
      <c r="BO2319" s="64"/>
      <c r="BP2319" s="64"/>
    </row>
    <row r="2320" spans="65:68" hidden="1">
      <c r="BM2320" s="68" t="s">
        <v>2611</v>
      </c>
      <c r="BO2320" s="64"/>
      <c r="BP2320" s="64"/>
    </row>
    <row r="2321" spans="65:68" hidden="1">
      <c r="BM2321" s="68" t="s">
        <v>2612</v>
      </c>
      <c r="BO2321" s="64"/>
      <c r="BP2321" s="64"/>
    </row>
    <row r="2322" spans="65:68" hidden="1">
      <c r="BM2322" s="68" t="s">
        <v>2613</v>
      </c>
      <c r="BO2322" s="64"/>
      <c r="BP2322" s="64"/>
    </row>
    <row r="2323" spans="65:68" hidden="1">
      <c r="BM2323" s="68" t="s">
        <v>2614</v>
      </c>
      <c r="BO2323" s="64"/>
      <c r="BP2323" s="64"/>
    </row>
    <row r="2324" spans="65:68" hidden="1">
      <c r="BM2324" s="68" t="s">
        <v>2615</v>
      </c>
      <c r="BO2324" s="64"/>
      <c r="BP2324" s="64"/>
    </row>
    <row r="2325" spans="65:68" hidden="1">
      <c r="BM2325" s="68" t="s">
        <v>2616</v>
      </c>
      <c r="BO2325" s="64"/>
      <c r="BP2325" s="64"/>
    </row>
    <row r="2326" spans="65:68" hidden="1">
      <c r="BM2326" s="68" t="s">
        <v>2617</v>
      </c>
      <c r="BO2326" s="64"/>
      <c r="BP2326" s="64"/>
    </row>
    <row r="2327" spans="65:68" hidden="1">
      <c r="BM2327" s="68" t="s">
        <v>2618</v>
      </c>
      <c r="BO2327" s="64"/>
      <c r="BP2327" s="64"/>
    </row>
    <row r="2328" spans="65:68" hidden="1">
      <c r="BM2328" s="68" t="s">
        <v>2619</v>
      </c>
      <c r="BO2328" s="64"/>
      <c r="BP2328" s="64"/>
    </row>
    <row r="2329" spans="65:68" hidden="1">
      <c r="BM2329" s="68" t="s">
        <v>2620</v>
      </c>
      <c r="BO2329" s="64"/>
      <c r="BP2329" s="64"/>
    </row>
    <row r="2330" spans="65:68" hidden="1">
      <c r="BM2330" s="68" t="s">
        <v>2621</v>
      </c>
      <c r="BO2330" s="64"/>
      <c r="BP2330" s="64"/>
    </row>
    <row r="2331" spans="65:68" hidden="1">
      <c r="BM2331" s="68" t="s">
        <v>2622</v>
      </c>
      <c r="BO2331" s="64"/>
      <c r="BP2331" s="64"/>
    </row>
    <row r="2332" spans="65:68" hidden="1">
      <c r="BM2332" s="68" t="s">
        <v>2623</v>
      </c>
      <c r="BO2332" s="64"/>
      <c r="BP2332" s="64"/>
    </row>
    <row r="2333" spans="65:68" hidden="1">
      <c r="BM2333" s="68" t="s">
        <v>2624</v>
      </c>
      <c r="BO2333" s="64"/>
      <c r="BP2333" s="64"/>
    </row>
    <row r="2334" spans="65:68" hidden="1">
      <c r="BM2334" s="68" t="s">
        <v>2625</v>
      </c>
      <c r="BO2334" s="64"/>
      <c r="BP2334" s="64"/>
    </row>
    <row r="2335" spans="65:68" hidden="1">
      <c r="BM2335" s="68" t="s">
        <v>315</v>
      </c>
      <c r="BO2335" s="64"/>
      <c r="BP2335" s="64"/>
    </row>
    <row r="2336" spans="65:68" hidden="1">
      <c r="BM2336" s="68" t="s">
        <v>2626</v>
      </c>
      <c r="BO2336" s="64"/>
      <c r="BP2336" s="64"/>
    </row>
    <row r="2337" spans="65:68" hidden="1">
      <c r="BM2337" s="68" t="s">
        <v>2627</v>
      </c>
      <c r="BO2337" s="64"/>
      <c r="BP2337" s="64"/>
    </row>
    <row r="2338" spans="65:68" hidden="1">
      <c r="BM2338" s="68" t="s">
        <v>2628</v>
      </c>
      <c r="BO2338" s="64"/>
      <c r="BP2338" s="64"/>
    </row>
    <row r="2339" spans="65:68" hidden="1">
      <c r="BM2339" s="68" t="s">
        <v>2629</v>
      </c>
      <c r="BO2339" s="64"/>
      <c r="BP2339" s="64"/>
    </row>
    <row r="2340" spans="65:68" hidden="1">
      <c r="BM2340" s="68" t="s">
        <v>2630</v>
      </c>
      <c r="BO2340" s="64"/>
      <c r="BP2340" s="64"/>
    </row>
    <row r="2341" spans="65:68" hidden="1">
      <c r="BM2341" s="68" t="s">
        <v>2631</v>
      </c>
      <c r="BO2341" s="64"/>
      <c r="BP2341" s="64"/>
    </row>
    <row r="2342" spans="65:68" hidden="1">
      <c r="BM2342" s="68" t="s">
        <v>2632</v>
      </c>
      <c r="BO2342" s="64"/>
      <c r="BP2342" s="64"/>
    </row>
    <row r="2343" spans="65:68" hidden="1">
      <c r="BM2343" s="68" t="s">
        <v>2633</v>
      </c>
      <c r="BO2343" s="64"/>
      <c r="BP2343" s="64"/>
    </row>
    <row r="2344" spans="65:68" hidden="1">
      <c r="BM2344" s="68" t="s">
        <v>2634</v>
      </c>
      <c r="BO2344" s="64"/>
      <c r="BP2344" s="64"/>
    </row>
    <row r="2345" spans="65:68" hidden="1">
      <c r="BM2345" s="68" t="s">
        <v>2635</v>
      </c>
      <c r="BO2345" s="64"/>
      <c r="BP2345" s="64"/>
    </row>
    <row r="2346" spans="65:68" hidden="1">
      <c r="BM2346" s="68" t="s">
        <v>2636</v>
      </c>
      <c r="BO2346" s="64"/>
      <c r="BP2346" s="64"/>
    </row>
    <row r="2347" spans="65:68" hidden="1">
      <c r="BM2347" s="68" t="s">
        <v>2637</v>
      </c>
      <c r="BO2347" s="64"/>
      <c r="BP2347" s="64"/>
    </row>
    <row r="2348" spans="65:68" hidden="1">
      <c r="BM2348" s="68" t="s">
        <v>2638</v>
      </c>
      <c r="BO2348" s="64"/>
      <c r="BP2348" s="64"/>
    </row>
    <row r="2349" spans="65:68" hidden="1">
      <c r="BM2349" s="68" t="s">
        <v>2639</v>
      </c>
      <c r="BO2349" s="64"/>
      <c r="BP2349" s="64"/>
    </row>
    <row r="2350" spans="65:68" hidden="1">
      <c r="BM2350" s="68" t="s">
        <v>2640</v>
      </c>
      <c r="BO2350" s="64"/>
      <c r="BP2350" s="64"/>
    </row>
    <row r="2351" spans="65:68" hidden="1">
      <c r="BM2351" s="68" t="s">
        <v>2641</v>
      </c>
      <c r="BO2351" s="64"/>
      <c r="BP2351" s="64"/>
    </row>
    <row r="2352" spans="65:68" hidden="1">
      <c r="BM2352" s="68" t="s">
        <v>2642</v>
      </c>
      <c r="BO2352" s="64"/>
      <c r="BP2352" s="64"/>
    </row>
    <row r="2353" spans="65:68" hidden="1">
      <c r="BM2353" s="68" t="s">
        <v>2643</v>
      </c>
      <c r="BO2353" s="64"/>
      <c r="BP2353" s="64"/>
    </row>
    <row r="2354" spans="65:68" hidden="1">
      <c r="BM2354" s="68" t="s">
        <v>2644</v>
      </c>
      <c r="BO2354" s="64"/>
      <c r="BP2354" s="64"/>
    </row>
    <row r="2355" spans="65:68" hidden="1">
      <c r="BM2355" s="68" t="s">
        <v>2645</v>
      </c>
      <c r="BO2355" s="64"/>
      <c r="BP2355" s="64"/>
    </row>
    <row r="2356" spans="65:68" hidden="1">
      <c r="BM2356" s="68" t="s">
        <v>2646</v>
      </c>
      <c r="BO2356" s="64"/>
      <c r="BP2356" s="64"/>
    </row>
    <row r="2357" spans="65:68" hidden="1">
      <c r="BM2357" s="68" t="s">
        <v>2647</v>
      </c>
      <c r="BO2357" s="64"/>
      <c r="BP2357" s="64"/>
    </row>
    <row r="2358" spans="65:68" hidden="1">
      <c r="BM2358" s="68" t="s">
        <v>2648</v>
      </c>
      <c r="BO2358" s="64"/>
      <c r="BP2358" s="64"/>
    </row>
    <row r="2359" spans="65:68" hidden="1">
      <c r="BM2359" s="68" t="s">
        <v>2649</v>
      </c>
      <c r="BO2359" s="64"/>
      <c r="BP2359" s="64"/>
    </row>
    <row r="2360" spans="65:68" hidden="1">
      <c r="BM2360" s="68" t="s">
        <v>2650</v>
      </c>
      <c r="BO2360" s="64"/>
      <c r="BP2360" s="64"/>
    </row>
    <row r="2361" spans="65:68" hidden="1">
      <c r="BM2361" s="68" t="s">
        <v>2651</v>
      </c>
      <c r="BO2361" s="64"/>
      <c r="BP2361" s="64"/>
    </row>
    <row r="2362" spans="65:68" hidden="1">
      <c r="BM2362" s="68" t="s">
        <v>2652</v>
      </c>
      <c r="BO2362" s="64"/>
      <c r="BP2362" s="64"/>
    </row>
    <row r="2363" spans="65:68" hidden="1">
      <c r="BM2363" s="68" t="s">
        <v>2653</v>
      </c>
      <c r="BO2363" s="64"/>
      <c r="BP2363" s="64"/>
    </row>
    <row r="2364" spans="65:68" hidden="1">
      <c r="BM2364" s="68" t="s">
        <v>2654</v>
      </c>
      <c r="BO2364" s="64"/>
      <c r="BP2364" s="64"/>
    </row>
    <row r="2365" spans="65:68" hidden="1">
      <c r="BM2365" s="68" t="s">
        <v>2655</v>
      </c>
      <c r="BO2365" s="64"/>
      <c r="BP2365" s="64"/>
    </row>
    <row r="2366" spans="65:68" hidden="1">
      <c r="BM2366" s="68" t="s">
        <v>2656</v>
      </c>
      <c r="BO2366" s="64"/>
      <c r="BP2366" s="64"/>
    </row>
    <row r="2367" spans="65:68" hidden="1">
      <c r="BM2367" s="68" t="s">
        <v>2657</v>
      </c>
      <c r="BO2367" s="64"/>
      <c r="BP2367" s="64"/>
    </row>
    <row r="2368" spans="65:68" hidden="1">
      <c r="BM2368" s="68" t="s">
        <v>2658</v>
      </c>
      <c r="BO2368" s="64"/>
      <c r="BP2368" s="64"/>
    </row>
    <row r="2369" spans="65:68" hidden="1">
      <c r="BM2369" s="68" t="s">
        <v>2659</v>
      </c>
      <c r="BO2369" s="64"/>
      <c r="BP2369" s="64"/>
    </row>
    <row r="2370" spans="65:68" hidden="1">
      <c r="BM2370" s="68" t="s">
        <v>2660</v>
      </c>
      <c r="BO2370" s="64"/>
      <c r="BP2370" s="64"/>
    </row>
    <row r="2371" spans="65:68" hidden="1">
      <c r="BM2371" s="68" t="s">
        <v>2661</v>
      </c>
      <c r="BO2371" s="64"/>
      <c r="BP2371" s="64"/>
    </row>
    <row r="2372" spans="65:68" hidden="1">
      <c r="BM2372" s="68" t="s">
        <v>2662</v>
      </c>
      <c r="BO2372" s="64"/>
      <c r="BP2372" s="64"/>
    </row>
    <row r="2373" spans="65:68" hidden="1">
      <c r="BM2373" s="68" t="s">
        <v>2663</v>
      </c>
      <c r="BO2373" s="64"/>
      <c r="BP2373" s="64"/>
    </row>
    <row r="2374" spans="65:68" hidden="1">
      <c r="BM2374" s="68" t="s">
        <v>2664</v>
      </c>
      <c r="BO2374" s="64"/>
      <c r="BP2374" s="64"/>
    </row>
    <row r="2375" spans="65:68" hidden="1">
      <c r="BM2375" s="68" t="s">
        <v>2665</v>
      </c>
      <c r="BO2375" s="64"/>
      <c r="BP2375" s="64"/>
    </row>
    <row r="2376" spans="65:68" hidden="1">
      <c r="BM2376" s="68" t="s">
        <v>2666</v>
      </c>
      <c r="BO2376" s="64"/>
      <c r="BP2376" s="64"/>
    </row>
    <row r="2377" spans="65:68" hidden="1">
      <c r="BM2377" s="68" t="s">
        <v>2667</v>
      </c>
      <c r="BO2377" s="64"/>
      <c r="BP2377" s="64"/>
    </row>
    <row r="2378" spans="65:68" hidden="1">
      <c r="BM2378" s="68" t="s">
        <v>2668</v>
      </c>
      <c r="BO2378" s="64"/>
      <c r="BP2378" s="64"/>
    </row>
    <row r="2379" spans="65:68" hidden="1">
      <c r="BM2379" s="68" t="s">
        <v>2669</v>
      </c>
      <c r="BO2379" s="64"/>
      <c r="BP2379" s="64"/>
    </row>
    <row r="2380" spans="65:68" hidden="1">
      <c r="BM2380" s="68" t="s">
        <v>2670</v>
      </c>
      <c r="BO2380" s="64"/>
      <c r="BP2380" s="64"/>
    </row>
    <row r="2381" spans="65:68" hidden="1">
      <c r="BM2381" s="68" t="s">
        <v>2671</v>
      </c>
      <c r="BO2381" s="64"/>
      <c r="BP2381" s="64"/>
    </row>
    <row r="2382" spans="65:68" hidden="1">
      <c r="BM2382" s="68" t="s">
        <v>2672</v>
      </c>
      <c r="BO2382" s="64"/>
      <c r="BP2382" s="64"/>
    </row>
    <row r="2383" spans="65:68" hidden="1">
      <c r="BM2383" s="68" t="s">
        <v>2673</v>
      </c>
      <c r="BO2383" s="64"/>
      <c r="BP2383" s="64"/>
    </row>
    <row r="2384" spans="65:68" hidden="1">
      <c r="BM2384" s="68" t="s">
        <v>2674</v>
      </c>
      <c r="BO2384" s="64"/>
      <c r="BP2384" s="64"/>
    </row>
    <row r="2385" spans="65:68" hidden="1">
      <c r="BM2385" s="68" t="s">
        <v>2675</v>
      </c>
      <c r="BO2385" s="64"/>
      <c r="BP2385" s="64"/>
    </row>
    <row r="2386" spans="65:68" hidden="1">
      <c r="BM2386" s="68" t="s">
        <v>2676</v>
      </c>
      <c r="BO2386" s="64"/>
      <c r="BP2386" s="64"/>
    </row>
    <row r="2387" spans="65:68" hidden="1">
      <c r="BM2387" s="68" t="s">
        <v>2677</v>
      </c>
      <c r="BO2387" s="64"/>
      <c r="BP2387" s="64"/>
    </row>
    <row r="2388" spans="65:68" hidden="1">
      <c r="BM2388" s="68" t="s">
        <v>2678</v>
      </c>
      <c r="BO2388" s="64"/>
      <c r="BP2388" s="64"/>
    </row>
    <row r="2389" spans="65:68" hidden="1">
      <c r="BM2389" s="68" t="s">
        <v>2679</v>
      </c>
      <c r="BO2389" s="64"/>
      <c r="BP2389" s="64"/>
    </row>
    <row r="2390" spans="65:68" hidden="1">
      <c r="BM2390" s="68" t="s">
        <v>2680</v>
      </c>
      <c r="BO2390" s="64"/>
      <c r="BP2390" s="64"/>
    </row>
    <row r="2391" spans="65:68" hidden="1">
      <c r="BM2391" s="68" t="s">
        <v>2681</v>
      </c>
      <c r="BO2391" s="64"/>
      <c r="BP2391" s="64"/>
    </row>
    <row r="2392" spans="65:68" hidden="1">
      <c r="BM2392" s="68" t="s">
        <v>2682</v>
      </c>
      <c r="BO2392" s="64"/>
      <c r="BP2392" s="64"/>
    </row>
    <row r="2393" spans="65:68" hidden="1">
      <c r="BM2393" s="68" t="s">
        <v>2683</v>
      </c>
      <c r="BO2393" s="64"/>
      <c r="BP2393" s="64"/>
    </row>
    <row r="2394" spans="65:68" hidden="1">
      <c r="BM2394" s="68" t="s">
        <v>2684</v>
      </c>
      <c r="BO2394" s="64"/>
      <c r="BP2394" s="64"/>
    </row>
    <row r="2395" spans="65:68" hidden="1">
      <c r="BM2395" s="68" t="s">
        <v>2685</v>
      </c>
      <c r="BO2395" s="64"/>
      <c r="BP2395" s="64"/>
    </row>
    <row r="2396" spans="65:68" hidden="1">
      <c r="BM2396" s="68" t="s">
        <v>2686</v>
      </c>
      <c r="BO2396" s="64"/>
      <c r="BP2396" s="64"/>
    </row>
    <row r="2397" spans="65:68" hidden="1">
      <c r="BM2397" s="68" t="s">
        <v>2687</v>
      </c>
      <c r="BO2397" s="64"/>
      <c r="BP2397" s="64"/>
    </row>
    <row r="2398" spans="65:68" hidden="1">
      <c r="BM2398" s="68" t="s">
        <v>2688</v>
      </c>
      <c r="BO2398" s="64"/>
      <c r="BP2398" s="64"/>
    </row>
    <row r="2399" spans="65:68" hidden="1">
      <c r="BM2399" s="68" t="s">
        <v>2689</v>
      </c>
      <c r="BO2399" s="64"/>
      <c r="BP2399" s="64"/>
    </row>
    <row r="2400" spans="65:68" hidden="1">
      <c r="BM2400" s="68" t="s">
        <v>2690</v>
      </c>
      <c r="BO2400" s="64"/>
      <c r="BP2400" s="64"/>
    </row>
    <row r="2401" spans="65:68" hidden="1">
      <c r="BM2401" s="68" t="s">
        <v>2691</v>
      </c>
      <c r="BO2401" s="64"/>
      <c r="BP2401" s="64"/>
    </row>
    <row r="2402" spans="65:68" hidden="1">
      <c r="BM2402" s="68" t="s">
        <v>2692</v>
      </c>
      <c r="BO2402" s="64"/>
      <c r="BP2402" s="64"/>
    </row>
    <row r="2403" spans="65:68" hidden="1">
      <c r="BM2403" s="68" t="s">
        <v>2693</v>
      </c>
      <c r="BO2403" s="64"/>
      <c r="BP2403" s="64"/>
    </row>
    <row r="2404" spans="65:68" hidden="1">
      <c r="BM2404" s="68" t="s">
        <v>2694</v>
      </c>
      <c r="BO2404" s="64"/>
      <c r="BP2404" s="64"/>
    </row>
    <row r="2405" spans="65:68" hidden="1">
      <c r="BM2405" s="68" t="s">
        <v>317</v>
      </c>
      <c r="BO2405" s="64"/>
      <c r="BP2405" s="64"/>
    </row>
    <row r="2406" spans="65:68" hidden="1">
      <c r="BM2406" s="68" t="s">
        <v>2695</v>
      </c>
      <c r="BO2406" s="64"/>
      <c r="BP2406" s="64"/>
    </row>
    <row r="2407" spans="65:68" hidden="1">
      <c r="BM2407" s="68" t="s">
        <v>2696</v>
      </c>
      <c r="BO2407" s="64"/>
      <c r="BP2407" s="64"/>
    </row>
    <row r="2408" spans="65:68" hidden="1">
      <c r="BM2408" s="68" t="s">
        <v>2697</v>
      </c>
      <c r="BO2408" s="64"/>
      <c r="BP2408" s="64"/>
    </row>
    <row r="2409" spans="65:68" hidden="1">
      <c r="BM2409" s="68" t="s">
        <v>2698</v>
      </c>
      <c r="BO2409" s="64"/>
      <c r="BP2409" s="64"/>
    </row>
    <row r="2410" spans="65:68" hidden="1">
      <c r="BM2410" s="68" t="s">
        <v>2699</v>
      </c>
      <c r="BO2410" s="64"/>
      <c r="BP2410" s="64"/>
    </row>
    <row r="2411" spans="65:68" hidden="1">
      <c r="BM2411" s="68" t="s">
        <v>2700</v>
      </c>
      <c r="BO2411" s="64"/>
      <c r="BP2411" s="64"/>
    </row>
    <row r="2412" spans="65:68" hidden="1">
      <c r="BM2412" s="68" t="s">
        <v>2701</v>
      </c>
      <c r="BO2412" s="64"/>
      <c r="BP2412" s="64"/>
    </row>
    <row r="2413" spans="65:68" hidden="1">
      <c r="BM2413" s="68" t="s">
        <v>2702</v>
      </c>
      <c r="BO2413" s="64"/>
      <c r="BP2413" s="64"/>
    </row>
    <row r="2414" spans="65:68" hidden="1">
      <c r="BM2414" s="68" t="s">
        <v>2703</v>
      </c>
      <c r="BO2414" s="64"/>
      <c r="BP2414" s="64"/>
    </row>
    <row r="2415" spans="65:68" hidden="1">
      <c r="BM2415" s="68" t="s">
        <v>2704</v>
      </c>
      <c r="BO2415" s="64"/>
      <c r="BP2415" s="64"/>
    </row>
    <row r="2416" spans="65:68" hidden="1">
      <c r="BM2416" s="68" t="s">
        <v>2705</v>
      </c>
      <c r="BO2416" s="64"/>
      <c r="BP2416" s="64"/>
    </row>
    <row r="2417" spans="65:68" hidden="1">
      <c r="BM2417" s="68" t="s">
        <v>2706</v>
      </c>
      <c r="BO2417" s="64"/>
      <c r="BP2417" s="64"/>
    </row>
    <row r="2418" spans="65:68" hidden="1">
      <c r="BM2418" s="68" t="s">
        <v>2707</v>
      </c>
      <c r="BO2418" s="64"/>
      <c r="BP2418" s="64"/>
    </row>
    <row r="2419" spans="65:68" hidden="1">
      <c r="BM2419" s="68" t="s">
        <v>2708</v>
      </c>
      <c r="BO2419" s="64"/>
      <c r="BP2419" s="64"/>
    </row>
    <row r="2420" spans="65:68" hidden="1">
      <c r="BM2420" s="68" t="s">
        <v>2709</v>
      </c>
      <c r="BO2420" s="64"/>
      <c r="BP2420" s="64"/>
    </row>
    <row r="2421" spans="65:68" hidden="1">
      <c r="BM2421" s="68" t="s">
        <v>2710</v>
      </c>
      <c r="BO2421" s="64"/>
      <c r="BP2421" s="64"/>
    </row>
    <row r="2422" spans="65:68" hidden="1">
      <c r="BM2422" s="68" t="s">
        <v>2711</v>
      </c>
      <c r="BO2422" s="64"/>
      <c r="BP2422" s="64"/>
    </row>
    <row r="2423" spans="65:68" hidden="1">
      <c r="BM2423" s="68" t="s">
        <v>2712</v>
      </c>
      <c r="BO2423" s="64"/>
      <c r="BP2423" s="64"/>
    </row>
    <row r="2424" spans="65:68" hidden="1">
      <c r="BM2424" s="68" t="s">
        <v>2713</v>
      </c>
      <c r="BO2424" s="64"/>
      <c r="BP2424" s="64"/>
    </row>
    <row r="2425" spans="65:68" hidden="1">
      <c r="BM2425" s="68" t="s">
        <v>2714</v>
      </c>
      <c r="BO2425" s="64"/>
      <c r="BP2425" s="64"/>
    </row>
    <row r="2426" spans="65:68" hidden="1">
      <c r="BM2426" s="68" t="s">
        <v>2715</v>
      </c>
      <c r="BO2426" s="64"/>
      <c r="BP2426" s="64"/>
    </row>
    <row r="2427" spans="65:68" hidden="1">
      <c r="BM2427" s="68" t="s">
        <v>2716</v>
      </c>
      <c r="BO2427" s="64"/>
      <c r="BP2427" s="64"/>
    </row>
    <row r="2428" spans="65:68" hidden="1">
      <c r="BM2428" s="68" t="s">
        <v>2717</v>
      </c>
      <c r="BO2428" s="64"/>
      <c r="BP2428" s="64"/>
    </row>
    <row r="2429" spans="65:68" hidden="1">
      <c r="BM2429" s="68" t="s">
        <v>2718</v>
      </c>
      <c r="BO2429" s="64"/>
      <c r="BP2429" s="64"/>
    </row>
    <row r="2430" spans="65:68" hidden="1">
      <c r="BM2430" s="68" t="s">
        <v>2719</v>
      </c>
      <c r="BO2430" s="64"/>
      <c r="BP2430" s="64"/>
    </row>
    <row r="2431" spans="65:68" hidden="1">
      <c r="BM2431" s="68" t="s">
        <v>2720</v>
      </c>
      <c r="BO2431" s="64"/>
      <c r="BP2431" s="64"/>
    </row>
    <row r="2432" spans="65:68" hidden="1">
      <c r="BM2432" s="68" t="s">
        <v>2721</v>
      </c>
      <c r="BO2432" s="64"/>
      <c r="BP2432" s="64"/>
    </row>
    <row r="2433" spans="65:68" hidden="1">
      <c r="BM2433" s="68" t="s">
        <v>2722</v>
      </c>
      <c r="BO2433" s="64"/>
      <c r="BP2433" s="64"/>
    </row>
    <row r="2434" spans="65:68" hidden="1">
      <c r="BM2434" s="68" t="s">
        <v>2723</v>
      </c>
      <c r="BO2434" s="64"/>
      <c r="BP2434" s="64"/>
    </row>
    <row r="2435" spans="65:68" hidden="1">
      <c r="BM2435" s="68" t="s">
        <v>2724</v>
      </c>
      <c r="BO2435" s="64"/>
      <c r="BP2435" s="64"/>
    </row>
    <row r="2436" spans="65:68" hidden="1">
      <c r="BM2436" s="68" t="s">
        <v>2725</v>
      </c>
      <c r="BO2436" s="64"/>
      <c r="BP2436" s="64"/>
    </row>
    <row r="2437" spans="65:68" hidden="1">
      <c r="BM2437" s="68" t="s">
        <v>2726</v>
      </c>
      <c r="BO2437" s="64"/>
      <c r="BP2437" s="64"/>
    </row>
    <row r="2438" spans="65:68" hidden="1">
      <c r="BM2438" s="68" t="s">
        <v>2727</v>
      </c>
      <c r="BO2438" s="64"/>
      <c r="BP2438" s="64"/>
    </row>
    <row r="2439" spans="65:68" hidden="1">
      <c r="BM2439" s="68" t="s">
        <v>2728</v>
      </c>
      <c r="BO2439" s="64"/>
      <c r="BP2439" s="64"/>
    </row>
    <row r="2440" spans="65:68" hidden="1">
      <c r="BM2440" s="68" t="s">
        <v>2729</v>
      </c>
      <c r="BO2440" s="64"/>
      <c r="BP2440" s="64"/>
    </row>
    <row r="2441" spans="65:68" hidden="1">
      <c r="BM2441" s="68" t="s">
        <v>2730</v>
      </c>
      <c r="BO2441" s="64"/>
      <c r="BP2441" s="64"/>
    </row>
    <row r="2442" spans="65:68" hidden="1">
      <c r="BM2442" s="68" t="s">
        <v>2731</v>
      </c>
      <c r="BO2442" s="64"/>
      <c r="BP2442" s="64"/>
    </row>
    <row r="2443" spans="65:68" hidden="1">
      <c r="BM2443" s="68" t="s">
        <v>2732</v>
      </c>
      <c r="BO2443" s="64"/>
      <c r="BP2443" s="64"/>
    </row>
    <row r="2444" spans="65:68" hidden="1">
      <c r="BM2444" s="68" t="s">
        <v>2733</v>
      </c>
      <c r="BO2444" s="64"/>
      <c r="BP2444" s="64"/>
    </row>
    <row r="2445" spans="65:68" hidden="1">
      <c r="BM2445" s="68" t="s">
        <v>2734</v>
      </c>
      <c r="BO2445" s="64"/>
      <c r="BP2445" s="64"/>
    </row>
    <row r="2446" spans="65:68" hidden="1">
      <c r="BM2446" s="68" t="s">
        <v>2735</v>
      </c>
      <c r="BO2446" s="64"/>
      <c r="BP2446" s="64"/>
    </row>
    <row r="2447" spans="65:68" hidden="1">
      <c r="BM2447" s="68" t="s">
        <v>2736</v>
      </c>
      <c r="BO2447" s="64"/>
      <c r="BP2447" s="64"/>
    </row>
    <row r="2448" spans="65:68" hidden="1">
      <c r="BM2448" s="68" t="s">
        <v>2737</v>
      </c>
      <c r="BO2448" s="64"/>
      <c r="BP2448" s="64"/>
    </row>
    <row r="2449" spans="65:68" hidden="1">
      <c r="BM2449" s="68" t="s">
        <v>2738</v>
      </c>
      <c r="BO2449" s="64"/>
      <c r="BP2449" s="64"/>
    </row>
    <row r="2450" spans="65:68" hidden="1">
      <c r="BM2450" s="68" t="s">
        <v>2739</v>
      </c>
      <c r="BO2450" s="64"/>
      <c r="BP2450" s="64"/>
    </row>
    <row r="2451" spans="65:68" hidden="1">
      <c r="BM2451" s="68" t="s">
        <v>2740</v>
      </c>
      <c r="BO2451" s="64"/>
      <c r="BP2451" s="64"/>
    </row>
    <row r="2452" spans="65:68" hidden="1">
      <c r="BM2452" s="68" t="s">
        <v>2741</v>
      </c>
      <c r="BO2452" s="64"/>
      <c r="BP2452" s="64"/>
    </row>
    <row r="2453" spans="65:68" hidden="1">
      <c r="BM2453" s="68" t="s">
        <v>2742</v>
      </c>
      <c r="BO2453" s="64"/>
      <c r="BP2453" s="64"/>
    </row>
    <row r="2454" spans="65:68" hidden="1">
      <c r="BM2454" s="68" t="s">
        <v>2743</v>
      </c>
      <c r="BO2454" s="64"/>
      <c r="BP2454" s="64"/>
    </row>
    <row r="2455" spans="65:68" hidden="1">
      <c r="BM2455" s="68" t="s">
        <v>2744</v>
      </c>
      <c r="BO2455" s="64"/>
      <c r="BP2455" s="64"/>
    </row>
    <row r="2456" spans="65:68" hidden="1">
      <c r="BM2456" s="68" t="s">
        <v>2745</v>
      </c>
      <c r="BO2456" s="64"/>
      <c r="BP2456" s="64"/>
    </row>
    <row r="2457" spans="65:68" hidden="1">
      <c r="BM2457" s="68" t="s">
        <v>2746</v>
      </c>
      <c r="BO2457" s="64"/>
      <c r="BP2457" s="64"/>
    </row>
    <row r="2458" spans="65:68" hidden="1">
      <c r="BM2458" s="68" t="s">
        <v>2747</v>
      </c>
      <c r="BO2458" s="64"/>
      <c r="BP2458" s="64"/>
    </row>
    <row r="2459" spans="65:68" hidden="1">
      <c r="BM2459" s="68" t="s">
        <v>2748</v>
      </c>
      <c r="BO2459" s="64"/>
      <c r="BP2459" s="64"/>
    </row>
    <row r="2460" spans="65:68" hidden="1">
      <c r="BM2460" s="68" t="s">
        <v>2749</v>
      </c>
      <c r="BO2460" s="64"/>
      <c r="BP2460" s="64"/>
    </row>
    <row r="2461" spans="65:68" hidden="1">
      <c r="BM2461" s="68" t="s">
        <v>2750</v>
      </c>
      <c r="BO2461" s="64"/>
      <c r="BP2461" s="64"/>
    </row>
    <row r="2462" spans="65:68" hidden="1">
      <c r="BM2462" s="68" t="s">
        <v>2751</v>
      </c>
      <c r="BO2462" s="64"/>
      <c r="BP2462" s="64"/>
    </row>
    <row r="2463" spans="65:68" hidden="1">
      <c r="BM2463" s="68" t="s">
        <v>2752</v>
      </c>
      <c r="BO2463" s="64"/>
      <c r="BP2463" s="64"/>
    </row>
    <row r="2464" spans="65:68" hidden="1">
      <c r="BM2464" s="68" t="s">
        <v>2753</v>
      </c>
      <c r="BO2464" s="64"/>
      <c r="BP2464" s="64"/>
    </row>
    <row r="2465" spans="65:68" hidden="1">
      <c r="BM2465" s="68" t="s">
        <v>2754</v>
      </c>
      <c r="BO2465" s="64"/>
      <c r="BP2465" s="64"/>
    </row>
    <row r="2466" spans="65:68" hidden="1">
      <c r="BM2466" s="68" t="s">
        <v>2755</v>
      </c>
      <c r="BO2466" s="64"/>
      <c r="BP2466" s="64"/>
    </row>
    <row r="2467" spans="65:68" hidden="1">
      <c r="BM2467" s="68" t="s">
        <v>2756</v>
      </c>
      <c r="BO2467" s="64"/>
      <c r="BP2467" s="64"/>
    </row>
    <row r="2468" spans="65:68" hidden="1">
      <c r="BM2468" s="68" t="s">
        <v>2757</v>
      </c>
      <c r="BO2468" s="64"/>
      <c r="BP2468" s="64"/>
    </row>
    <row r="2469" spans="65:68" hidden="1">
      <c r="BM2469" s="68" t="s">
        <v>2758</v>
      </c>
      <c r="BO2469" s="64"/>
      <c r="BP2469" s="64"/>
    </row>
    <row r="2470" spans="65:68" hidden="1">
      <c r="BM2470" s="68" t="s">
        <v>2759</v>
      </c>
      <c r="BO2470" s="64"/>
      <c r="BP2470" s="64"/>
    </row>
    <row r="2471" spans="65:68" hidden="1">
      <c r="BM2471" s="68" t="s">
        <v>2760</v>
      </c>
      <c r="BO2471" s="64"/>
      <c r="BP2471" s="64"/>
    </row>
    <row r="2472" spans="65:68" hidden="1">
      <c r="BM2472" s="68" t="s">
        <v>2761</v>
      </c>
      <c r="BO2472" s="64"/>
      <c r="BP2472" s="64"/>
    </row>
    <row r="2473" spans="65:68" hidden="1">
      <c r="BM2473" s="68" t="s">
        <v>2762</v>
      </c>
      <c r="BO2473" s="64"/>
      <c r="BP2473" s="64"/>
    </row>
    <row r="2474" spans="65:68" hidden="1">
      <c r="BM2474" s="68" t="s">
        <v>2763</v>
      </c>
      <c r="BO2474" s="64"/>
      <c r="BP2474" s="64"/>
    </row>
    <row r="2475" spans="65:68" hidden="1">
      <c r="BM2475" s="68" t="s">
        <v>2764</v>
      </c>
      <c r="BO2475" s="64"/>
      <c r="BP2475" s="64"/>
    </row>
    <row r="2476" spans="65:68" hidden="1">
      <c r="BM2476" s="68" t="s">
        <v>2765</v>
      </c>
      <c r="BO2476" s="64"/>
      <c r="BP2476" s="64"/>
    </row>
    <row r="2477" spans="65:68" hidden="1">
      <c r="BM2477" s="68" t="s">
        <v>2766</v>
      </c>
      <c r="BO2477" s="64"/>
      <c r="BP2477" s="64"/>
    </row>
    <row r="2478" spans="65:68" hidden="1">
      <c r="BM2478" s="68" t="s">
        <v>2767</v>
      </c>
      <c r="BO2478" s="64"/>
      <c r="BP2478" s="64"/>
    </row>
    <row r="2479" spans="65:68" hidden="1">
      <c r="BM2479" s="68" t="s">
        <v>2768</v>
      </c>
      <c r="BO2479" s="64"/>
      <c r="BP2479" s="64"/>
    </row>
    <row r="2480" spans="65:68" hidden="1">
      <c r="BM2480" s="68" t="s">
        <v>2769</v>
      </c>
      <c r="BO2480" s="64"/>
      <c r="BP2480" s="64"/>
    </row>
    <row r="2481" spans="65:68" hidden="1">
      <c r="BM2481" s="68" t="s">
        <v>2770</v>
      </c>
      <c r="BO2481" s="64"/>
      <c r="BP2481" s="64"/>
    </row>
    <row r="2482" spans="65:68" hidden="1">
      <c r="BM2482" s="68" t="s">
        <v>2771</v>
      </c>
      <c r="BO2482" s="64"/>
      <c r="BP2482" s="64"/>
    </row>
    <row r="2483" spans="65:68" hidden="1">
      <c r="BM2483" s="68" t="s">
        <v>2772</v>
      </c>
      <c r="BO2483" s="64"/>
      <c r="BP2483" s="64"/>
    </row>
    <row r="2484" spans="65:68" hidden="1">
      <c r="BM2484" s="68" t="s">
        <v>2773</v>
      </c>
      <c r="BO2484" s="64"/>
      <c r="BP2484" s="64"/>
    </row>
    <row r="2485" spans="65:68" hidden="1">
      <c r="BM2485" s="68" t="s">
        <v>2774</v>
      </c>
      <c r="BO2485" s="64"/>
      <c r="BP2485" s="64"/>
    </row>
    <row r="2486" spans="65:68" hidden="1">
      <c r="BM2486" s="68" t="s">
        <v>2775</v>
      </c>
      <c r="BO2486" s="64"/>
      <c r="BP2486" s="64"/>
    </row>
    <row r="2487" spans="65:68" hidden="1">
      <c r="BM2487" s="68" t="s">
        <v>2776</v>
      </c>
      <c r="BO2487" s="64"/>
      <c r="BP2487" s="64"/>
    </row>
    <row r="2488" spans="65:68" hidden="1">
      <c r="BM2488" s="68" t="s">
        <v>2777</v>
      </c>
      <c r="BO2488" s="64"/>
      <c r="BP2488" s="64"/>
    </row>
    <row r="2489" spans="65:68" hidden="1">
      <c r="BM2489" s="68" t="s">
        <v>2778</v>
      </c>
      <c r="BO2489" s="64"/>
      <c r="BP2489" s="64"/>
    </row>
    <row r="2490" spans="65:68" hidden="1">
      <c r="BM2490" s="68" t="s">
        <v>2779</v>
      </c>
      <c r="BO2490" s="64"/>
      <c r="BP2490" s="64"/>
    </row>
    <row r="2491" spans="65:68" hidden="1">
      <c r="BM2491" s="68" t="s">
        <v>2780</v>
      </c>
      <c r="BO2491" s="64"/>
      <c r="BP2491" s="64"/>
    </row>
    <row r="2492" spans="65:68" hidden="1">
      <c r="BM2492" s="68" t="s">
        <v>2781</v>
      </c>
      <c r="BO2492" s="64"/>
      <c r="BP2492" s="64"/>
    </row>
    <row r="2493" spans="65:68" hidden="1">
      <c r="BM2493" s="68" t="s">
        <v>2782</v>
      </c>
      <c r="BO2493" s="64"/>
      <c r="BP2493" s="64"/>
    </row>
    <row r="2494" spans="65:68" hidden="1">
      <c r="BM2494" s="68" t="s">
        <v>2783</v>
      </c>
      <c r="BO2494" s="64"/>
      <c r="BP2494" s="64"/>
    </row>
    <row r="2495" spans="65:68" hidden="1">
      <c r="BM2495" s="68" t="s">
        <v>2784</v>
      </c>
      <c r="BO2495" s="64"/>
      <c r="BP2495" s="64"/>
    </row>
    <row r="2496" spans="65:68" hidden="1">
      <c r="BM2496" s="68" t="s">
        <v>2785</v>
      </c>
      <c r="BO2496" s="64"/>
      <c r="BP2496" s="64"/>
    </row>
    <row r="2497" spans="65:68" hidden="1">
      <c r="BM2497" s="68" t="s">
        <v>2786</v>
      </c>
      <c r="BO2497" s="64"/>
      <c r="BP2497" s="64"/>
    </row>
    <row r="2498" spans="65:68" hidden="1">
      <c r="BM2498" s="68" t="s">
        <v>2787</v>
      </c>
      <c r="BO2498" s="64"/>
      <c r="BP2498" s="64"/>
    </row>
    <row r="2499" spans="65:68" hidden="1">
      <c r="BM2499" s="68" t="s">
        <v>2788</v>
      </c>
      <c r="BO2499" s="64"/>
      <c r="BP2499" s="64"/>
    </row>
    <row r="2500" spans="65:68" hidden="1">
      <c r="BM2500" s="68" t="s">
        <v>2789</v>
      </c>
      <c r="BO2500" s="64"/>
      <c r="BP2500" s="64"/>
    </row>
    <row r="2501" spans="65:68" hidden="1">
      <c r="BM2501" s="68" t="s">
        <v>2790</v>
      </c>
      <c r="BO2501" s="64"/>
      <c r="BP2501" s="64"/>
    </row>
    <row r="2502" spans="65:68" hidden="1">
      <c r="BM2502" s="68" t="s">
        <v>2791</v>
      </c>
      <c r="BO2502" s="64"/>
      <c r="BP2502" s="64"/>
    </row>
    <row r="2503" spans="65:68" hidden="1">
      <c r="BM2503" s="68" t="s">
        <v>2792</v>
      </c>
      <c r="BO2503" s="64"/>
      <c r="BP2503" s="64"/>
    </row>
    <row r="2504" spans="65:68" hidden="1">
      <c r="BM2504" s="68" t="s">
        <v>2793</v>
      </c>
      <c r="BO2504" s="64"/>
      <c r="BP2504" s="64"/>
    </row>
    <row r="2505" spans="65:68" hidden="1">
      <c r="BM2505" s="68" t="s">
        <v>2794</v>
      </c>
      <c r="BO2505" s="64"/>
      <c r="BP2505" s="64"/>
    </row>
    <row r="2506" spans="65:68" hidden="1">
      <c r="BM2506" s="68" t="s">
        <v>240</v>
      </c>
      <c r="BO2506" s="64"/>
      <c r="BP2506" s="64"/>
    </row>
    <row r="2507" spans="65:68" hidden="1">
      <c r="BM2507" s="68" t="s">
        <v>2795</v>
      </c>
      <c r="BO2507" s="64"/>
      <c r="BP2507" s="64"/>
    </row>
    <row r="2508" spans="65:68" hidden="1">
      <c r="BM2508" s="68" t="s">
        <v>2796</v>
      </c>
      <c r="BO2508" s="64"/>
      <c r="BP2508" s="64"/>
    </row>
    <row r="2509" spans="65:68" hidden="1">
      <c r="BM2509" s="68" t="s">
        <v>2797</v>
      </c>
      <c r="BO2509" s="64"/>
      <c r="BP2509" s="64"/>
    </row>
    <row r="2510" spans="65:68" hidden="1">
      <c r="BM2510" s="68" t="s">
        <v>2798</v>
      </c>
      <c r="BO2510" s="64"/>
      <c r="BP2510" s="64"/>
    </row>
    <row r="2511" spans="65:68" hidden="1">
      <c r="BM2511" s="68" t="s">
        <v>2799</v>
      </c>
      <c r="BO2511" s="64"/>
      <c r="BP2511" s="64"/>
    </row>
    <row r="2512" spans="65:68" hidden="1">
      <c r="BM2512" s="68" t="s">
        <v>2800</v>
      </c>
      <c r="BO2512" s="64"/>
      <c r="BP2512" s="64"/>
    </row>
    <row r="2513" spans="65:68" hidden="1">
      <c r="BM2513" s="68" t="s">
        <v>2801</v>
      </c>
      <c r="BO2513" s="64"/>
      <c r="BP2513" s="64"/>
    </row>
    <row r="2514" spans="65:68" hidden="1">
      <c r="BM2514" s="68" t="s">
        <v>2802</v>
      </c>
      <c r="BO2514" s="64"/>
      <c r="BP2514" s="64"/>
    </row>
    <row r="2515" spans="65:68" hidden="1">
      <c r="BM2515" s="68" t="s">
        <v>2803</v>
      </c>
      <c r="BO2515" s="64"/>
      <c r="BP2515" s="64"/>
    </row>
    <row r="2516" spans="65:68" hidden="1">
      <c r="BM2516" s="68" t="s">
        <v>2804</v>
      </c>
      <c r="BO2516" s="64"/>
      <c r="BP2516" s="64"/>
    </row>
    <row r="2517" spans="65:68" hidden="1">
      <c r="BM2517" s="68" t="s">
        <v>2805</v>
      </c>
      <c r="BO2517" s="64"/>
      <c r="BP2517" s="64"/>
    </row>
    <row r="2518" spans="65:68" hidden="1">
      <c r="BM2518" s="68" t="s">
        <v>2806</v>
      </c>
      <c r="BO2518" s="64"/>
      <c r="BP2518" s="64"/>
    </row>
    <row r="2519" spans="65:68" hidden="1">
      <c r="BM2519" s="68" t="s">
        <v>2807</v>
      </c>
      <c r="BO2519" s="64"/>
      <c r="BP2519" s="64"/>
    </row>
    <row r="2520" spans="65:68" hidden="1">
      <c r="BM2520" s="68" t="s">
        <v>2808</v>
      </c>
      <c r="BO2520" s="64"/>
      <c r="BP2520" s="64"/>
    </row>
    <row r="2521" spans="65:68" hidden="1">
      <c r="BM2521" s="68" t="s">
        <v>2809</v>
      </c>
      <c r="BO2521" s="64"/>
      <c r="BP2521" s="64"/>
    </row>
    <row r="2522" spans="65:68" hidden="1">
      <c r="BM2522" s="68" t="s">
        <v>2810</v>
      </c>
      <c r="BO2522" s="64"/>
      <c r="BP2522" s="64"/>
    </row>
    <row r="2523" spans="65:68" hidden="1">
      <c r="BM2523" s="68" t="s">
        <v>2811</v>
      </c>
      <c r="BO2523" s="64"/>
      <c r="BP2523" s="64"/>
    </row>
    <row r="2524" spans="65:68" hidden="1">
      <c r="BM2524" s="68" t="s">
        <v>2812</v>
      </c>
      <c r="BO2524" s="64"/>
      <c r="BP2524" s="64"/>
    </row>
    <row r="2525" spans="65:68" hidden="1">
      <c r="BM2525" s="68" t="s">
        <v>2813</v>
      </c>
      <c r="BO2525" s="64"/>
      <c r="BP2525" s="64"/>
    </row>
    <row r="2526" spans="65:68" hidden="1">
      <c r="BM2526" s="68" t="s">
        <v>2814</v>
      </c>
      <c r="BO2526" s="64"/>
      <c r="BP2526" s="64"/>
    </row>
    <row r="2527" spans="65:68" hidden="1">
      <c r="BM2527" s="68" t="s">
        <v>2815</v>
      </c>
      <c r="BO2527" s="64"/>
      <c r="BP2527" s="64"/>
    </row>
    <row r="2528" spans="65:68" hidden="1">
      <c r="BM2528" s="68" t="s">
        <v>2816</v>
      </c>
      <c r="BO2528" s="64"/>
      <c r="BP2528" s="64"/>
    </row>
    <row r="2529" spans="65:68" hidden="1">
      <c r="BM2529" s="68" t="s">
        <v>2817</v>
      </c>
      <c r="BO2529" s="64"/>
      <c r="BP2529" s="64"/>
    </row>
    <row r="2530" spans="65:68" hidden="1">
      <c r="BM2530" s="68" t="s">
        <v>2818</v>
      </c>
      <c r="BO2530" s="64"/>
      <c r="BP2530" s="64"/>
    </row>
    <row r="2531" spans="65:68" hidden="1">
      <c r="BM2531" s="68" t="s">
        <v>2819</v>
      </c>
      <c r="BO2531" s="64"/>
      <c r="BP2531" s="64"/>
    </row>
    <row r="2532" spans="65:68" hidden="1">
      <c r="BM2532" s="68" t="s">
        <v>2820</v>
      </c>
      <c r="BO2532" s="64"/>
      <c r="BP2532" s="64"/>
    </row>
    <row r="2533" spans="65:68" hidden="1">
      <c r="BM2533" s="68" t="s">
        <v>2821</v>
      </c>
      <c r="BO2533" s="64"/>
      <c r="BP2533" s="64"/>
    </row>
    <row r="2534" spans="65:68" hidden="1">
      <c r="BM2534" s="68" t="s">
        <v>2822</v>
      </c>
      <c r="BO2534" s="64"/>
      <c r="BP2534" s="64"/>
    </row>
    <row r="2535" spans="65:68" hidden="1">
      <c r="BM2535" s="68" t="s">
        <v>2823</v>
      </c>
      <c r="BO2535" s="64"/>
      <c r="BP2535" s="64"/>
    </row>
    <row r="2536" spans="65:68" hidden="1">
      <c r="BM2536" s="68" t="s">
        <v>2824</v>
      </c>
      <c r="BO2536" s="64"/>
      <c r="BP2536" s="64"/>
    </row>
    <row r="2537" spans="65:68" hidden="1">
      <c r="BM2537" s="68" t="s">
        <v>2825</v>
      </c>
      <c r="BO2537" s="64"/>
      <c r="BP2537" s="64"/>
    </row>
    <row r="2538" spans="65:68" hidden="1">
      <c r="BM2538" s="68" t="s">
        <v>2826</v>
      </c>
      <c r="BO2538" s="64"/>
      <c r="BP2538" s="64"/>
    </row>
    <row r="2539" spans="65:68" hidden="1">
      <c r="BM2539" s="68" t="s">
        <v>2827</v>
      </c>
      <c r="BO2539" s="64"/>
      <c r="BP2539" s="64"/>
    </row>
    <row r="2540" spans="65:68" hidden="1">
      <c r="BM2540" s="68" t="s">
        <v>2828</v>
      </c>
      <c r="BO2540" s="64"/>
      <c r="BP2540" s="64"/>
    </row>
    <row r="2541" spans="65:68" hidden="1">
      <c r="BM2541" s="68" t="s">
        <v>2829</v>
      </c>
      <c r="BO2541" s="64"/>
      <c r="BP2541" s="64"/>
    </row>
    <row r="2542" spans="65:68" hidden="1">
      <c r="BM2542" s="68" t="s">
        <v>2830</v>
      </c>
      <c r="BO2542" s="64"/>
      <c r="BP2542" s="64"/>
    </row>
    <row r="2543" spans="65:68" hidden="1">
      <c r="BM2543" s="68" t="s">
        <v>2831</v>
      </c>
      <c r="BO2543" s="64"/>
      <c r="BP2543" s="64"/>
    </row>
    <row r="2544" spans="65:68" hidden="1">
      <c r="BM2544" s="68" t="s">
        <v>2832</v>
      </c>
      <c r="BO2544" s="64"/>
      <c r="BP2544" s="64"/>
    </row>
    <row r="2545" spans="65:68" hidden="1">
      <c r="BM2545" s="68" t="s">
        <v>2833</v>
      </c>
      <c r="BO2545" s="64"/>
      <c r="BP2545" s="64"/>
    </row>
    <row r="2546" spans="65:68" hidden="1">
      <c r="BM2546" s="68" t="s">
        <v>2834</v>
      </c>
      <c r="BO2546" s="64"/>
      <c r="BP2546" s="64"/>
    </row>
    <row r="2547" spans="65:68" hidden="1">
      <c r="BM2547" s="68" t="s">
        <v>2835</v>
      </c>
      <c r="BO2547" s="64"/>
      <c r="BP2547" s="64"/>
    </row>
    <row r="2548" spans="65:68" hidden="1">
      <c r="BM2548" s="68" t="s">
        <v>2836</v>
      </c>
      <c r="BO2548" s="64"/>
      <c r="BP2548" s="64"/>
    </row>
    <row r="2549" spans="65:68" hidden="1">
      <c r="BM2549" s="68" t="s">
        <v>2837</v>
      </c>
      <c r="BO2549" s="64"/>
      <c r="BP2549" s="64"/>
    </row>
    <row r="2550" spans="65:68" hidden="1">
      <c r="BM2550" s="68" t="s">
        <v>2838</v>
      </c>
      <c r="BO2550" s="64"/>
      <c r="BP2550" s="64"/>
    </row>
    <row r="2551" spans="65:68" hidden="1">
      <c r="BM2551" s="68" t="s">
        <v>2839</v>
      </c>
      <c r="BO2551" s="64"/>
      <c r="BP2551" s="64"/>
    </row>
    <row r="2552" spans="65:68" hidden="1">
      <c r="BM2552" s="68" t="s">
        <v>2840</v>
      </c>
      <c r="BO2552" s="64"/>
      <c r="BP2552" s="64"/>
    </row>
    <row r="2553" spans="65:68" hidden="1">
      <c r="BM2553" s="68" t="s">
        <v>2841</v>
      </c>
      <c r="BO2553" s="64"/>
      <c r="BP2553" s="64"/>
    </row>
    <row r="2554" spans="65:68" hidden="1">
      <c r="BM2554" s="68" t="s">
        <v>2842</v>
      </c>
      <c r="BO2554" s="64"/>
      <c r="BP2554" s="64"/>
    </row>
    <row r="2555" spans="65:68" hidden="1">
      <c r="BM2555" s="68" t="s">
        <v>2843</v>
      </c>
      <c r="BO2555" s="64"/>
      <c r="BP2555" s="64"/>
    </row>
    <row r="2556" spans="65:68" hidden="1">
      <c r="BM2556" s="68" t="s">
        <v>2844</v>
      </c>
      <c r="BO2556" s="64"/>
      <c r="BP2556" s="64"/>
    </row>
    <row r="2557" spans="65:68" hidden="1">
      <c r="BM2557" s="68" t="s">
        <v>2845</v>
      </c>
      <c r="BO2557" s="64"/>
      <c r="BP2557" s="64"/>
    </row>
    <row r="2558" spans="65:68" hidden="1">
      <c r="BM2558" s="68" t="s">
        <v>2846</v>
      </c>
      <c r="BO2558" s="64"/>
      <c r="BP2558" s="64"/>
    </row>
    <row r="2559" spans="65:68" hidden="1">
      <c r="BM2559" s="68" t="s">
        <v>2847</v>
      </c>
      <c r="BO2559" s="64"/>
      <c r="BP2559" s="64"/>
    </row>
    <row r="2560" spans="65:68" hidden="1">
      <c r="BM2560" s="68" t="s">
        <v>2848</v>
      </c>
      <c r="BO2560" s="64"/>
      <c r="BP2560" s="64"/>
    </row>
    <row r="2561" spans="65:68" hidden="1">
      <c r="BM2561" s="68" t="s">
        <v>2849</v>
      </c>
      <c r="BO2561" s="64"/>
      <c r="BP2561" s="64"/>
    </row>
    <row r="2562" spans="65:68" hidden="1">
      <c r="BM2562" s="68" t="s">
        <v>2850</v>
      </c>
      <c r="BO2562" s="64"/>
      <c r="BP2562" s="64"/>
    </row>
    <row r="2563" spans="65:68" hidden="1">
      <c r="BM2563" s="68" t="s">
        <v>2851</v>
      </c>
      <c r="BO2563" s="64"/>
      <c r="BP2563" s="64"/>
    </row>
    <row r="2564" spans="65:68" hidden="1">
      <c r="BM2564" s="68" t="s">
        <v>2852</v>
      </c>
      <c r="BO2564" s="64"/>
      <c r="BP2564" s="64"/>
    </row>
    <row r="2565" spans="65:68" hidden="1">
      <c r="BM2565" s="68" t="s">
        <v>2853</v>
      </c>
      <c r="BO2565" s="64"/>
      <c r="BP2565" s="64"/>
    </row>
    <row r="2566" spans="65:68" hidden="1">
      <c r="BM2566" s="68" t="s">
        <v>2854</v>
      </c>
      <c r="BO2566" s="64"/>
      <c r="BP2566" s="64"/>
    </row>
    <row r="2567" spans="65:68" hidden="1">
      <c r="BM2567" s="68" t="s">
        <v>2855</v>
      </c>
      <c r="BO2567" s="64"/>
      <c r="BP2567" s="64"/>
    </row>
    <row r="2568" spans="65:68" hidden="1">
      <c r="BM2568" s="68" t="s">
        <v>2856</v>
      </c>
      <c r="BO2568" s="64"/>
      <c r="BP2568" s="64"/>
    </row>
    <row r="2569" spans="65:68" hidden="1">
      <c r="BM2569" s="68" t="s">
        <v>2857</v>
      </c>
      <c r="BO2569" s="64"/>
      <c r="BP2569" s="64"/>
    </row>
    <row r="2570" spans="65:68" hidden="1">
      <c r="BM2570" s="68" t="s">
        <v>2858</v>
      </c>
      <c r="BO2570" s="64"/>
      <c r="BP2570" s="64"/>
    </row>
    <row r="2571" spans="65:68" hidden="1">
      <c r="BM2571" s="68" t="s">
        <v>2859</v>
      </c>
      <c r="BO2571" s="64"/>
      <c r="BP2571" s="64"/>
    </row>
    <row r="2572" spans="65:68" hidden="1">
      <c r="BM2572" s="68" t="s">
        <v>2860</v>
      </c>
      <c r="BO2572" s="64"/>
      <c r="BP2572" s="64"/>
    </row>
    <row r="2573" spans="65:68" hidden="1">
      <c r="BM2573" s="68" t="s">
        <v>2861</v>
      </c>
      <c r="BO2573" s="64"/>
      <c r="BP2573" s="64"/>
    </row>
    <row r="2574" spans="65:68" hidden="1">
      <c r="BM2574" s="68" t="s">
        <v>2862</v>
      </c>
      <c r="BO2574" s="64"/>
      <c r="BP2574" s="64"/>
    </row>
    <row r="2575" spans="65:68" hidden="1">
      <c r="BM2575" s="68" t="s">
        <v>2863</v>
      </c>
      <c r="BO2575" s="64"/>
      <c r="BP2575" s="64"/>
    </row>
    <row r="2576" spans="65:68" hidden="1">
      <c r="BM2576" s="68" t="s">
        <v>2864</v>
      </c>
      <c r="BO2576" s="64"/>
      <c r="BP2576" s="64"/>
    </row>
    <row r="2577" spans="65:68" hidden="1">
      <c r="BM2577" s="68" t="s">
        <v>265</v>
      </c>
      <c r="BO2577" s="64"/>
      <c r="BP2577" s="64"/>
    </row>
    <row r="2578" spans="65:68" hidden="1">
      <c r="BM2578" s="68" t="s">
        <v>2865</v>
      </c>
      <c r="BO2578" s="64"/>
      <c r="BP2578" s="64"/>
    </row>
    <row r="2579" spans="65:68" hidden="1">
      <c r="BM2579" s="68" t="s">
        <v>2866</v>
      </c>
      <c r="BO2579" s="64"/>
      <c r="BP2579" s="64"/>
    </row>
    <row r="2580" spans="65:68" hidden="1">
      <c r="BM2580" s="68" t="s">
        <v>2867</v>
      </c>
      <c r="BO2580" s="64"/>
      <c r="BP2580" s="64"/>
    </row>
    <row r="2581" spans="65:68" hidden="1">
      <c r="BM2581" s="68" t="s">
        <v>2868</v>
      </c>
      <c r="BO2581" s="64"/>
      <c r="BP2581" s="64"/>
    </row>
    <row r="2582" spans="65:68" hidden="1">
      <c r="BM2582" s="68" t="s">
        <v>2869</v>
      </c>
      <c r="BO2582" s="64"/>
      <c r="BP2582" s="64"/>
    </row>
    <row r="2583" spans="65:68" hidden="1">
      <c r="BM2583" s="68" t="s">
        <v>2870</v>
      </c>
      <c r="BO2583" s="64"/>
      <c r="BP2583" s="64"/>
    </row>
    <row r="2584" spans="65:68" hidden="1">
      <c r="BM2584" s="68" t="s">
        <v>2871</v>
      </c>
      <c r="BO2584" s="64"/>
      <c r="BP2584" s="64"/>
    </row>
    <row r="2585" spans="65:68" hidden="1">
      <c r="BM2585" s="68" t="s">
        <v>2872</v>
      </c>
      <c r="BO2585" s="64"/>
      <c r="BP2585" s="64"/>
    </row>
    <row r="2586" spans="65:68" hidden="1">
      <c r="BM2586" s="68" t="s">
        <v>197</v>
      </c>
      <c r="BO2586" s="64"/>
      <c r="BP2586" s="64"/>
    </row>
    <row r="2587" spans="65:68" hidden="1">
      <c r="BM2587" s="68" t="s">
        <v>2873</v>
      </c>
      <c r="BO2587" s="64"/>
      <c r="BP2587" s="64"/>
    </row>
    <row r="2588" spans="65:68" hidden="1">
      <c r="BM2588" s="68" t="s">
        <v>2874</v>
      </c>
      <c r="BO2588" s="64"/>
      <c r="BP2588" s="64"/>
    </row>
    <row r="2589" spans="65:68" hidden="1">
      <c r="BM2589" s="68" t="s">
        <v>2875</v>
      </c>
      <c r="BO2589" s="64"/>
      <c r="BP2589" s="64"/>
    </row>
    <row r="2590" spans="65:68" hidden="1">
      <c r="BM2590" s="68" t="s">
        <v>2876</v>
      </c>
      <c r="BO2590" s="64"/>
      <c r="BP2590" s="64"/>
    </row>
    <row r="2591" spans="65:68" hidden="1">
      <c r="BM2591" s="68" t="s">
        <v>2877</v>
      </c>
      <c r="BO2591" s="64"/>
      <c r="BP2591" s="64"/>
    </row>
    <row r="2592" spans="65:68" hidden="1">
      <c r="BM2592" s="68" t="s">
        <v>2878</v>
      </c>
      <c r="BO2592" s="64"/>
      <c r="BP2592" s="64"/>
    </row>
    <row r="2593" spans="65:68" hidden="1">
      <c r="BM2593" s="68" t="s">
        <v>2879</v>
      </c>
      <c r="BO2593" s="64"/>
      <c r="BP2593" s="64"/>
    </row>
    <row r="2594" spans="65:68" hidden="1">
      <c r="BM2594" s="68" t="s">
        <v>2880</v>
      </c>
      <c r="BO2594" s="64"/>
      <c r="BP2594" s="64"/>
    </row>
    <row r="2595" spans="65:68" hidden="1">
      <c r="BM2595" s="68" t="s">
        <v>2881</v>
      </c>
      <c r="BO2595" s="64"/>
      <c r="BP2595" s="64"/>
    </row>
    <row r="2596" spans="65:68" hidden="1">
      <c r="BM2596" s="68" t="s">
        <v>2882</v>
      </c>
      <c r="BO2596" s="64"/>
      <c r="BP2596" s="64"/>
    </row>
    <row r="2597" spans="65:68" hidden="1">
      <c r="BM2597" s="68" t="s">
        <v>2883</v>
      </c>
      <c r="BO2597" s="64"/>
      <c r="BP2597" s="64"/>
    </row>
    <row r="2598" spans="65:68" hidden="1">
      <c r="BM2598" s="68" t="s">
        <v>2884</v>
      </c>
      <c r="BO2598" s="64"/>
      <c r="BP2598" s="64"/>
    </row>
    <row r="2599" spans="65:68" hidden="1">
      <c r="BM2599" s="68" t="s">
        <v>2885</v>
      </c>
      <c r="BO2599" s="64"/>
      <c r="BP2599" s="64"/>
    </row>
    <row r="2600" spans="65:68" hidden="1">
      <c r="BM2600" s="68" t="s">
        <v>2886</v>
      </c>
      <c r="BO2600" s="64"/>
      <c r="BP2600" s="64"/>
    </row>
    <row r="2601" spans="65:68" hidden="1">
      <c r="BM2601" s="68" t="s">
        <v>2887</v>
      </c>
      <c r="BO2601" s="64"/>
      <c r="BP2601" s="64"/>
    </row>
    <row r="2602" spans="65:68" hidden="1">
      <c r="BM2602" s="68" t="s">
        <v>2888</v>
      </c>
      <c r="BO2602" s="64"/>
      <c r="BP2602" s="64"/>
    </row>
    <row r="2603" spans="65:68" hidden="1">
      <c r="BM2603" s="68" t="s">
        <v>2889</v>
      </c>
      <c r="BO2603" s="64"/>
      <c r="BP2603" s="64"/>
    </row>
    <row r="2604" spans="65:68" hidden="1">
      <c r="BM2604" s="68" t="s">
        <v>2890</v>
      </c>
      <c r="BO2604" s="64"/>
      <c r="BP2604" s="64"/>
    </row>
    <row r="2605" spans="65:68" hidden="1">
      <c r="BM2605" s="68" t="s">
        <v>2891</v>
      </c>
      <c r="BO2605" s="64"/>
      <c r="BP2605" s="64"/>
    </row>
    <row r="2606" spans="65:68" hidden="1">
      <c r="BM2606" s="68" t="s">
        <v>2892</v>
      </c>
      <c r="BO2606" s="64"/>
      <c r="BP2606" s="64"/>
    </row>
    <row r="2607" spans="65:68" hidden="1">
      <c r="BM2607" s="68" t="s">
        <v>2893</v>
      </c>
      <c r="BO2607" s="64"/>
      <c r="BP2607" s="64"/>
    </row>
    <row r="2608" spans="65:68" hidden="1">
      <c r="BM2608" s="68" t="s">
        <v>2894</v>
      </c>
      <c r="BO2608" s="64"/>
      <c r="BP2608" s="64"/>
    </row>
    <row r="2609" spans="65:68" hidden="1">
      <c r="BM2609" s="68" t="s">
        <v>2895</v>
      </c>
      <c r="BO2609" s="64"/>
      <c r="BP2609" s="64"/>
    </row>
    <row r="2610" spans="65:68" hidden="1">
      <c r="BM2610" s="68" t="s">
        <v>2896</v>
      </c>
      <c r="BO2610" s="64"/>
      <c r="BP2610" s="64"/>
    </row>
    <row r="2611" spans="65:68" hidden="1">
      <c r="BM2611" s="68" t="s">
        <v>2897</v>
      </c>
      <c r="BO2611" s="64"/>
      <c r="BP2611" s="64"/>
    </row>
    <row r="2612" spans="65:68" hidden="1">
      <c r="BM2612" s="68" t="s">
        <v>2898</v>
      </c>
      <c r="BO2612" s="64"/>
      <c r="BP2612" s="64"/>
    </row>
    <row r="2613" spans="65:68" hidden="1">
      <c r="BM2613" s="68" t="s">
        <v>2899</v>
      </c>
      <c r="BO2613" s="64"/>
      <c r="BP2613" s="64"/>
    </row>
    <row r="2614" spans="65:68" hidden="1">
      <c r="BM2614" s="68" t="s">
        <v>2900</v>
      </c>
      <c r="BO2614" s="64"/>
      <c r="BP2614" s="64"/>
    </row>
    <row r="2615" spans="65:68" hidden="1">
      <c r="BM2615" s="68" t="s">
        <v>2901</v>
      </c>
      <c r="BO2615" s="64"/>
      <c r="BP2615" s="64"/>
    </row>
    <row r="2616" spans="65:68" hidden="1">
      <c r="BM2616" s="68" t="s">
        <v>2902</v>
      </c>
      <c r="BO2616" s="64"/>
      <c r="BP2616" s="64"/>
    </row>
    <row r="2617" spans="65:68" hidden="1">
      <c r="BM2617" s="68" t="s">
        <v>2903</v>
      </c>
      <c r="BO2617" s="64"/>
      <c r="BP2617" s="64"/>
    </row>
    <row r="2618" spans="65:68" hidden="1">
      <c r="BM2618" s="68" t="s">
        <v>2904</v>
      </c>
      <c r="BO2618" s="64"/>
      <c r="BP2618" s="64"/>
    </row>
    <row r="2619" spans="65:68" hidden="1">
      <c r="BM2619" s="68" t="s">
        <v>2905</v>
      </c>
      <c r="BO2619" s="64"/>
      <c r="BP2619" s="64"/>
    </row>
    <row r="2620" spans="65:68" hidden="1">
      <c r="BM2620" s="68" t="s">
        <v>2906</v>
      </c>
      <c r="BO2620" s="64"/>
      <c r="BP2620" s="64"/>
    </row>
    <row r="2621" spans="65:68" hidden="1">
      <c r="BM2621" s="68" t="s">
        <v>2907</v>
      </c>
      <c r="BO2621" s="64"/>
      <c r="BP2621" s="64"/>
    </row>
    <row r="2622" spans="65:68" hidden="1">
      <c r="BM2622" s="68" t="s">
        <v>2908</v>
      </c>
      <c r="BO2622" s="64"/>
      <c r="BP2622" s="64"/>
    </row>
    <row r="2623" spans="65:68" hidden="1">
      <c r="BM2623" s="68" t="s">
        <v>2909</v>
      </c>
      <c r="BO2623" s="64"/>
      <c r="BP2623" s="64"/>
    </row>
    <row r="2624" spans="65:68" hidden="1">
      <c r="BM2624" s="68" t="s">
        <v>2910</v>
      </c>
      <c r="BO2624" s="64"/>
      <c r="BP2624" s="64"/>
    </row>
    <row r="2625" spans="65:68" hidden="1">
      <c r="BM2625" s="68" t="s">
        <v>2911</v>
      </c>
      <c r="BO2625" s="64"/>
      <c r="BP2625" s="64"/>
    </row>
    <row r="2626" spans="65:68" hidden="1">
      <c r="BM2626" s="68" t="s">
        <v>2912</v>
      </c>
      <c r="BO2626" s="64"/>
      <c r="BP2626" s="64"/>
    </row>
    <row r="2627" spans="65:68" hidden="1">
      <c r="BM2627" s="68" t="s">
        <v>2913</v>
      </c>
      <c r="BO2627" s="64"/>
      <c r="BP2627" s="64"/>
    </row>
    <row r="2628" spans="65:68" hidden="1">
      <c r="BM2628" s="68" t="s">
        <v>2914</v>
      </c>
      <c r="BO2628" s="64"/>
      <c r="BP2628" s="64"/>
    </row>
    <row r="2629" spans="65:68" hidden="1">
      <c r="BM2629" s="68" t="s">
        <v>2915</v>
      </c>
      <c r="BO2629" s="64"/>
      <c r="BP2629" s="64"/>
    </row>
    <row r="2630" spans="65:68" hidden="1">
      <c r="BM2630" s="68" t="s">
        <v>2916</v>
      </c>
      <c r="BO2630" s="64"/>
      <c r="BP2630" s="64"/>
    </row>
    <row r="2631" spans="65:68" hidden="1">
      <c r="BM2631" s="68" t="s">
        <v>2917</v>
      </c>
      <c r="BO2631" s="64"/>
      <c r="BP2631" s="64"/>
    </row>
    <row r="2632" spans="65:68" hidden="1">
      <c r="BM2632" s="68" t="s">
        <v>2918</v>
      </c>
      <c r="BO2632" s="64"/>
      <c r="BP2632" s="64"/>
    </row>
    <row r="2633" spans="65:68" hidden="1">
      <c r="BM2633" s="68" t="s">
        <v>2919</v>
      </c>
      <c r="BO2633" s="64"/>
      <c r="BP2633" s="64"/>
    </row>
    <row r="2634" spans="65:68" hidden="1">
      <c r="BM2634" s="68" t="s">
        <v>2920</v>
      </c>
      <c r="BO2634" s="64"/>
      <c r="BP2634" s="64"/>
    </row>
    <row r="2635" spans="65:68" hidden="1">
      <c r="BM2635" s="68" t="s">
        <v>2921</v>
      </c>
      <c r="BO2635" s="64"/>
      <c r="BP2635" s="64"/>
    </row>
    <row r="2636" spans="65:68" hidden="1">
      <c r="BM2636" s="68" t="s">
        <v>2922</v>
      </c>
      <c r="BO2636" s="64"/>
      <c r="BP2636" s="64"/>
    </row>
    <row r="2637" spans="65:68" hidden="1">
      <c r="BM2637" s="68" t="s">
        <v>2923</v>
      </c>
      <c r="BO2637" s="64"/>
      <c r="BP2637" s="64"/>
    </row>
    <row r="2638" spans="65:68" hidden="1">
      <c r="BM2638" s="68" t="s">
        <v>2924</v>
      </c>
      <c r="BO2638" s="64"/>
      <c r="BP2638" s="64"/>
    </row>
    <row r="2639" spans="65:68" hidden="1">
      <c r="BM2639" s="68" t="s">
        <v>2925</v>
      </c>
      <c r="BO2639" s="64"/>
      <c r="BP2639" s="64"/>
    </row>
    <row r="2640" spans="65:68" hidden="1">
      <c r="BM2640" s="68" t="s">
        <v>2926</v>
      </c>
      <c r="BO2640" s="64"/>
      <c r="BP2640" s="64"/>
    </row>
    <row r="2641" spans="65:68" hidden="1">
      <c r="BM2641" s="68" t="s">
        <v>2927</v>
      </c>
      <c r="BO2641" s="64"/>
      <c r="BP2641" s="64"/>
    </row>
    <row r="2642" spans="65:68" hidden="1">
      <c r="BM2642" s="68" t="s">
        <v>2928</v>
      </c>
      <c r="BO2642" s="64"/>
      <c r="BP2642" s="64"/>
    </row>
    <row r="2643" spans="65:68" hidden="1">
      <c r="BM2643" s="68" t="s">
        <v>2929</v>
      </c>
      <c r="BO2643" s="64"/>
      <c r="BP2643" s="64"/>
    </row>
    <row r="2644" spans="65:68" hidden="1">
      <c r="BM2644" s="68" t="s">
        <v>2930</v>
      </c>
      <c r="BO2644" s="64"/>
      <c r="BP2644" s="64"/>
    </row>
    <row r="2645" spans="65:68" hidden="1">
      <c r="BM2645" s="68" t="s">
        <v>2931</v>
      </c>
      <c r="BO2645" s="64"/>
      <c r="BP2645" s="64"/>
    </row>
    <row r="2646" spans="65:68" hidden="1">
      <c r="BM2646" s="68" t="s">
        <v>2932</v>
      </c>
      <c r="BO2646" s="64"/>
      <c r="BP2646" s="64"/>
    </row>
    <row r="2647" spans="65:68" hidden="1">
      <c r="BM2647" s="68" t="s">
        <v>2933</v>
      </c>
      <c r="BO2647" s="64"/>
      <c r="BP2647" s="64"/>
    </row>
    <row r="2648" spans="65:68" hidden="1">
      <c r="BM2648" s="68" t="s">
        <v>2934</v>
      </c>
      <c r="BO2648" s="64"/>
      <c r="BP2648" s="64"/>
    </row>
    <row r="2649" spans="65:68" hidden="1">
      <c r="BM2649" s="68" t="s">
        <v>2935</v>
      </c>
      <c r="BO2649" s="64"/>
      <c r="BP2649" s="64"/>
    </row>
    <row r="2650" spans="65:68" hidden="1">
      <c r="BM2650" s="68" t="s">
        <v>2936</v>
      </c>
      <c r="BO2650" s="64"/>
      <c r="BP2650" s="64"/>
    </row>
    <row r="2651" spans="65:68" hidden="1">
      <c r="BM2651" s="68" t="s">
        <v>2937</v>
      </c>
      <c r="BO2651" s="64"/>
      <c r="BP2651" s="64"/>
    </row>
    <row r="2652" spans="65:68" hidden="1">
      <c r="BM2652" s="68" t="s">
        <v>2938</v>
      </c>
      <c r="BO2652" s="64"/>
      <c r="BP2652" s="64"/>
    </row>
    <row r="2653" spans="65:68" hidden="1">
      <c r="BM2653" s="68" t="s">
        <v>2939</v>
      </c>
      <c r="BO2653" s="64"/>
      <c r="BP2653" s="64"/>
    </row>
    <row r="2654" spans="65:68" hidden="1">
      <c r="BM2654" s="68" t="s">
        <v>2940</v>
      </c>
      <c r="BO2654" s="64"/>
      <c r="BP2654" s="64"/>
    </row>
    <row r="2655" spans="65:68" hidden="1">
      <c r="BM2655" s="68" t="s">
        <v>2941</v>
      </c>
      <c r="BO2655" s="64"/>
      <c r="BP2655" s="64"/>
    </row>
    <row r="2656" spans="65:68" hidden="1">
      <c r="BM2656" s="68" t="s">
        <v>2942</v>
      </c>
      <c r="BO2656" s="64"/>
      <c r="BP2656" s="64"/>
    </row>
    <row r="2657" spans="65:68" hidden="1">
      <c r="BM2657" s="68" t="s">
        <v>2943</v>
      </c>
      <c r="BO2657" s="64"/>
      <c r="BP2657" s="64"/>
    </row>
    <row r="2658" spans="65:68" hidden="1">
      <c r="BM2658" s="68" t="s">
        <v>2944</v>
      </c>
      <c r="BO2658" s="64"/>
      <c r="BP2658" s="64"/>
    </row>
    <row r="2659" spans="65:68" hidden="1">
      <c r="BM2659" s="68" t="s">
        <v>2945</v>
      </c>
      <c r="BO2659" s="64"/>
      <c r="BP2659" s="64"/>
    </row>
    <row r="2660" spans="65:68" hidden="1">
      <c r="BM2660" s="68" t="s">
        <v>2946</v>
      </c>
      <c r="BO2660" s="64"/>
      <c r="BP2660" s="64"/>
    </row>
    <row r="2661" spans="65:68" hidden="1">
      <c r="BM2661" s="68" t="s">
        <v>2947</v>
      </c>
      <c r="BO2661" s="64"/>
      <c r="BP2661" s="64"/>
    </row>
    <row r="2662" spans="65:68" hidden="1">
      <c r="BM2662" s="68" t="s">
        <v>2948</v>
      </c>
      <c r="BO2662" s="64"/>
      <c r="BP2662" s="64"/>
    </row>
    <row r="2663" spans="65:68" hidden="1">
      <c r="BM2663" s="68" t="s">
        <v>2949</v>
      </c>
      <c r="BO2663" s="64"/>
      <c r="BP2663" s="64"/>
    </row>
    <row r="2664" spans="65:68" hidden="1">
      <c r="BM2664" s="68" t="s">
        <v>2950</v>
      </c>
      <c r="BO2664" s="64"/>
      <c r="BP2664" s="64"/>
    </row>
    <row r="2665" spans="65:68" hidden="1">
      <c r="BM2665" s="68" t="s">
        <v>2951</v>
      </c>
      <c r="BO2665" s="64"/>
      <c r="BP2665" s="64"/>
    </row>
    <row r="2666" spans="65:68" hidden="1">
      <c r="BM2666" s="68" t="s">
        <v>2952</v>
      </c>
      <c r="BO2666" s="64"/>
      <c r="BP2666" s="64"/>
    </row>
    <row r="2667" spans="65:68" hidden="1">
      <c r="BM2667" s="68" t="s">
        <v>2953</v>
      </c>
      <c r="BO2667" s="64"/>
      <c r="BP2667" s="64"/>
    </row>
    <row r="2668" spans="65:68" hidden="1">
      <c r="BM2668" s="68" t="s">
        <v>263</v>
      </c>
      <c r="BO2668" s="64"/>
      <c r="BP2668" s="64"/>
    </row>
    <row r="2669" spans="65:68" hidden="1">
      <c r="BM2669" s="68" t="s">
        <v>2954</v>
      </c>
      <c r="BO2669" s="64"/>
      <c r="BP2669" s="64"/>
    </row>
    <row r="2670" spans="65:68" hidden="1">
      <c r="BM2670" s="68" t="s">
        <v>2955</v>
      </c>
      <c r="BO2670" s="64"/>
      <c r="BP2670" s="64"/>
    </row>
    <row r="2671" spans="65:68" hidden="1">
      <c r="BM2671" s="68" t="s">
        <v>2956</v>
      </c>
      <c r="BO2671" s="64"/>
      <c r="BP2671" s="64"/>
    </row>
    <row r="2672" spans="65:68" hidden="1">
      <c r="BM2672" s="68" t="s">
        <v>2957</v>
      </c>
      <c r="BO2672" s="64"/>
      <c r="BP2672" s="64"/>
    </row>
    <row r="2673" spans="65:68" hidden="1">
      <c r="BM2673" s="68" t="s">
        <v>319</v>
      </c>
      <c r="BO2673" s="64"/>
      <c r="BP2673" s="64"/>
    </row>
    <row r="2674" spans="65:68" hidden="1">
      <c r="BM2674" s="68" t="s">
        <v>2958</v>
      </c>
      <c r="BO2674" s="64"/>
      <c r="BP2674" s="64"/>
    </row>
    <row r="2675" spans="65:68" hidden="1">
      <c r="BM2675" s="68" t="s">
        <v>2959</v>
      </c>
      <c r="BO2675" s="64"/>
      <c r="BP2675" s="64"/>
    </row>
    <row r="2676" spans="65:68" hidden="1">
      <c r="BM2676" s="68" t="s">
        <v>2960</v>
      </c>
      <c r="BO2676" s="64"/>
      <c r="BP2676" s="64"/>
    </row>
    <row r="2677" spans="65:68" hidden="1">
      <c r="BM2677" s="68" t="s">
        <v>2961</v>
      </c>
      <c r="BO2677" s="64"/>
      <c r="BP2677" s="64"/>
    </row>
    <row r="2678" spans="65:68" hidden="1">
      <c r="BM2678" s="68" t="s">
        <v>2962</v>
      </c>
      <c r="BO2678" s="64"/>
      <c r="BP2678" s="64"/>
    </row>
    <row r="2679" spans="65:68" hidden="1">
      <c r="BM2679" s="68" t="s">
        <v>2963</v>
      </c>
      <c r="BO2679" s="64"/>
      <c r="BP2679" s="64"/>
    </row>
    <row r="2680" spans="65:68" hidden="1">
      <c r="BM2680" s="68" t="s">
        <v>2964</v>
      </c>
      <c r="BO2680" s="64"/>
      <c r="BP2680" s="64"/>
    </row>
    <row r="2681" spans="65:68" hidden="1">
      <c r="BM2681" s="68" t="s">
        <v>2965</v>
      </c>
      <c r="BO2681" s="64"/>
      <c r="BP2681" s="64"/>
    </row>
    <row r="2682" spans="65:68" hidden="1">
      <c r="BM2682" s="68" t="s">
        <v>2966</v>
      </c>
      <c r="BO2682" s="64"/>
      <c r="BP2682" s="64"/>
    </row>
    <row r="2683" spans="65:68" hidden="1">
      <c r="BM2683" s="68" t="s">
        <v>2967</v>
      </c>
      <c r="BO2683" s="64"/>
      <c r="BP2683" s="64"/>
    </row>
    <row r="2684" spans="65:68" hidden="1">
      <c r="BM2684" s="68" t="s">
        <v>2968</v>
      </c>
      <c r="BO2684" s="64"/>
      <c r="BP2684" s="64"/>
    </row>
    <row r="2685" spans="65:68" hidden="1">
      <c r="BM2685" s="68" t="s">
        <v>2969</v>
      </c>
      <c r="BO2685" s="64"/>
      <c r="BP2685" s="64"/>
    </row>
    <row r="2686" spans="65:68" hidden="1">
      <c r="BM2686" s="68" t="s">
        <v>2970</v>
      </c>
      <c r="BO2686" s="64"/>
      <c r="BP2686" s="64"/>
    </row>
    <row r="2687" spans="65:68" hidden="1">
      <c r="BM2687" s="68" t="s">
        <v>2971</v>
      </c>
      <c r="BO2687" s="64"/>
      <c r="BP2687" s="64"/>
    </row>
    <row r="2688" spans="65:68" hidden="1">
      <c r="BM2688" s="68" t="s">
        <v>2972</v>
      </c>
      <c r="BO2688" s="64"/>
      <c r="BP2688" s="64"/>
    </row>
    <row r="2689" spans="65:68" hidden="1">
      <c r="BM2689" s="68" t="s">
        <v>272</v>
      </c>
      <c r="BO2689" s="64"/>
      <c r="BP2689" s="64"/>
    </row>
    <row r="2690" spans="65:68" hidden="1">
      <c r="BM2690" s="68" t="s">
        <v>2973</v>
      </c>
      <c r="BO2690" s="64"/>
      <c r="BP2690" s="64"/>
    </row>
    <row r="2691" spans="65:68" hidden="1">
      <c r="BM2691" s="68" t="s">
        <v>2974</v>
      </c>
      <c r="BO2691" s="64"/>
      <c r="BP2691" s="64"/>
    </row>
    <row r="2692" spans="65:68" hidden="1">
      <c r="BM2692" s="68" t="s">
        <v>2975</v>
      </c>
      <c r="BO2692" s="64"/>
      <c r="BP2692" s="64"/>
    </row>
    <row r="2693" spans="65:68" hidden="1">
      <c r="BM2693" s="68" t="s">
        <v>2976</v>
      </c>
      <c r="BO2693" s="64"/>
      <c r="BP2693" s="64"/>
    </row>
    <row r="2694" spans="65:68" hidden="1">
      <c r="BM2694" s="68" t="s">
        <v>85</v>
      </c>
      <c r="BO2694" s="64"/>
      <c r="BP2694" s="64"/>
    </row>
    <row r="2695" spans="65:68" hidden="1">
      <c r="BM2695" s="68" t="s">
        <v>2977</v>
      </c>
      <c r="BO2695" s="64"/>
      <c r="BP2695" s="64"/>
    </row>
    <row r="2696" spans="65:68" hidden="1">
      <c r="BM2696" s="68" t="s">
        <v>2978</v>
      </c>
      <c r="BO2696" s="64"/>
      <c r="BP2696" s="64"/>
    </row>
    <row r="2697" spans="65:68" hidden="1">
      <c r="BM2697" s="68" t="s">
        <v>2979</v>
      </c>
      <c r="BO2697" s="64"/>
      <c r="BP2697" s="64"/>
    </row>
    <row r="2698" spans="65:68" hidden="1">
      <c r="BM2698" s="68" t="s">
        <v>2980</v>
      </c>
      <c r="BO2698" s="64"/>
      <c r="BP2698" s="64"/>
    </row>
    <row r="2699" spans="65:68" hidden="1">
      <c r="BM2699" s="68" t="s">
        <v>2981</v>
      </c>
      <c r="BO2699" s="64"/>
      <c r="BP2699" s="64"/>
    </row>
    <row r="2700" spans="65:68" hidden="1">
      <c r="BM2700" s="68" t="s">
        <v>2982</v>
      </c>
      <c r="BO2700" s="64"/>
      <c r="BP2700" s="64"/>
    </row>
    <row r="2701" spans="65:68" hidden="1">
      <c r="BM2701" s="68" t="s">
        <v>2983</v>
      </c>
      <c r="BO2701" s="64"/>
      <c r="BP2701" s="64"/>
    </row>
    <row r="2702" spans="65:68" hidden="1">
      <c r="BM2702" s="68" t="s">
        <v>2984</v>
      </c>
      <c r="BO2702" s="64"/>
      <c r="BP2702" s="64"/>
    </row>
    <row r="2703" spans="65:68" hidden="1">
      <c r="BM2703" s="68" t="s">
        <v>2985</v>
      </c>
      <c r="BO2703" s="64"/>
      <c r="BP2703" s="64"/>
    </row>
    <row r="2704" spans="65:68" hidden="1">
      <c r="BM2704" s="68" t="s">
        <v>2986</v>
      </c>
      <c r="BO2704" s="64"/>
      <c r="BP2704" s="64"/>
    </row>
    <row r="2705" spans="65:68" hidden="1">
      <c r="BM2705" s="68" t="s">
        <v>2987</v>
      </c>
      <c r="BO2705" s="64"/>
      <c r="BP2705" s="64"/>
    </row>
    <row r="2706" spans="65:68" hidden="1">
      <c r="BM2706" s="68" t="s">
        <v>2988</v>
      </c>
      <c r="BO2706" s="64"/>
      <c r="BP2706" s="64"/>
    </row>
    <row r="2707" spans="65:68" hidden="1">
      <c r="BM2707" s="68" t="s">
        <v>2989</v>
      </c>
      <c r="BO2707" s="64"/>
      <c r="BP2707" s="64"/>
    </row>
    <row r="2708" spans="65:68" hidden="1">
      <c r="BM2708" s="68" t="s">
        <v>2990</v>
      </c>
      <c r="BO2708" s="64"/>
      <c r="BP2708" s="64"/>
    </row>
    <row r="2709" spans="65:68" hidden="1">
      <c r="BM2709" s="68" t="s">
        <v>2991</v>
      </c>
      <c r="BO2709" s="64"/>
      <c r="BP2709" s="64"/>
    </row>
    <row r="2710" spans="65:68" hidden="1">
      <c r="BM2710" s="68" t="s">
        <v>2992</v>
      </c>
      <c r="BO2710" s="64"/>
      <c r="BP2710" s="64"/>
    </row>
    <row r="2711" spans="65:68" hidden="1">
      <c r="BM2711" s="68" t="s">
        <v>2993</v>
      </c>
      <c r="BO2711" s="64"/>
      <c r="BP2711" s="64"/>
    </row>
    <row r="2712" spans="65:68" hidden="1">
      <c r="BM2712" s="68" t="s">
        <v>2994</v>
      </c>
      <c r="BO2712" s="64"/>
      <c r="BP2712" s="64"/>
    </row>
    <row r="2713" spans="65:68" hidden="1">
      <c r="BM2713" s="68" t="s">
        <v>2995</v>
      </c>
      <c r="BO2713" s="64"/>
      <c r="BP2713" s="64"/>
    </row>
    <row r="2714" spans="65:68" hidden="1">
      <c r="BM2714" s="68" t="s">
        <v>2996</v>
      </c>
      <c r="BO2714" s="64"/>
      <c r="BP2714" s="64"/>
    </row>
    <row r="2715" spans="65:68" hidden="1">
      <c r="BM2715" s="68" t="s">
        <v>2997</v>
      </c>
      <c r="BO2715" s="64"/>
      <c r="BP2715" s="64"/>
    </row>
    <row r="2716" spans="65:68" hidden="1">
      <c r="BM2716" s="68" t="s">
        <v>2998</v>
      </c>
      <c r="BO2716" s="64"/>
      <c r="BP2716" s="64"/>
    </row>
    <row r="2717" spans="65:68" hidden="1">
      <c r="BM2717" s="68" t="s">
        <v>2999</v>
      </c>
      <c r="BO2717" s="64"/>
      <c r="BP2717" s="64"/>
    </row>
    <row r="2718" spans="65:68" hidden="1">
      <c r="BM2718" s="68" t="s">
        <v>3000</v>
      </c>
      <c r="BO2718" s="64"/>
      <c r="BP2718" s="64"/>
    </row>
    <row r="2719" spans="65:68" hidden="1">
      <c r="BM2719" s="68" t="s">
        <v>3001</v>
      </c>
      <c r="BO2719" s="64"/>
      <c r="BP2719" s="64"/>
    </row>
    <row r="2720" spans="65:68" hidden="1">
      <c r="BM2720" s="68" t="s">
        <v>3002</v>
      </c>
      <c r="BO2720" s="64"/>
      <c r="BP2720" s="64"/>
    </row>
    <row r="2721" spans="65:68" hidden="1">
      <c r="BM2721" s="68" t="s">
        <v>3003</v>
      </c>
      <c r="BO2721" s="64"/>
      <c r="BP2721" s="64"/>
    </row>
    <row r="2722" spans="65:68" hidden="1">
      <c r="BM2722" s="68" t="s">
        <v>3004</v>
      </c>
      <c r="BO2722" s="64"/>
      <c r="BP2722" s="64"/>
    </row>
    <row r="2723" spans="65:68" hidden="1">
      <c r="BM2723" s="68" t="s">
        <v>3005</v>
      </c>
      <c r="BO2723" s="64"/>
      <c r="BP2723" s="64"/>
    </row>
    <row r="2724" spans="65:68" hidden="1">
      <c r="BM2724" s="68" t="s">
        <v>3006</v>
      </c>
      <c r="BO2724" s="64"/>
      <c r="BP2724" s="64"/>
    </row>
    <row r="2725" spans="65:68" hidden="1">
      <c r="BM2725" s="68" t="s">
        <v>3007</v>
      </c>
      <c r="BO2725" s="64"/>
      <c r="BP2725" s="64"/>
    </row>
    <row r="2726" spans="65:68" hidden="1">
      <c r="BM2726" s="68" t="s">
        <v>3008</v>
      </c>
      <c r="BO2726" s="64"/>
      <c r="BP2726" s="64"/>
    </row>
    <row r="2727" spans="65:68" hidden="1">
      <c r="BM2727" s="68" t="s">
        <v>3009</v>
      </c>
      <c r="BO2727" s="64"/>
      <c r="BP2727" s="64"/>
    </row>
    <row r="2728" spans="65:68" hidden="1">
      <c r="BM2728" s="68" t="s">
        <v>3010</v>
      </c>
      <c r="BO2728" s="64"/>
      <c r="BP2728" s="64"/>
    </row>
    <row r="2729" spans="65:68" hidden="1">
      <c r="BM2729" s="68" t="s">
        <v>3011</v>
      </c>
      <c r="BO2729" s="64"/>
      <c r="BP2729" s="64"/>
    </row>
    <row r="2730" spans="65:68" hidden="1">
      <c r="BM2730" s="68" t="s">
        <v>3012</v>
      </c>
      <c r="BO2730" s="64"/>
      <c r="BP2730" s="64"/>
    </row>
    <row r="2731" spans="65:68" hidden="1">
      <c r="BM2731" s="68" t="s">
        <v>3013</v>
      </c>
      <c r="BO2731" s="64"/>
      <c r="BP2731" s="64"/>
    </row>
    <row r="2732" spans="65:68" hidden="1">
      <c r="BM2732" s="68" t="s">
        <v>3014</v>
      </c>
      <c r="BO2732" s="64"/>
      <c r="BP2732" s="64"/>
    </row>
    <row r="2733" spans="65:68" hidden="1">
      <c r="BM2733" s="68" t="s">
        <v>3015</v>
      </c>
      <c r="BO2733" s="64"/>
      <c r="BP2733" s="64"/>
    </row>
    <row r="2734" spans="65:68" hidden="1">
      <c r="BM2734" s="68" t="s">
        <v>3016</v>
      </c>
      <c r="BO2734" s="64"/>
      <c r="BP2734" s="64"/>
    </row>
    <row r="2735" spans="65:68" hidden="1">
      <c r="BM2735" s="68" t="s">
        <v>3017</v>
      </c>
      <c r="BO2735" s="64"/>
      <c r="BP2735" s="64"/>
    </row>
    <row r="2736" spans="65:68" hidden="1">
      <c r="BM2736" s="68" t="s">
        <v>3018</v>
      </c>
      <c r="BO2736" s="64"/>
      <c r="BP2736" s="64"/>
    </row>
    <row r="2737" spans="65:68" hidden="1">
      <c r="BM2737" s="68" t="s">
        <v>3019</v>
      </c>
      <c r="BO2737" s="64"/>
      <c r="BP2737" s="64"/>
    </row>
    <row r="2738" spans="65:68" hidden="1">
      <c r="BM2738" s="68" t="s">
        <v>3020</v>
      </c>
      <c r="BO2738" s="64"/>
      <c r="BP2738" s="64"/>
    </row>
    <row r="2739" spans="65:68" hidden="1">
      <c r="BM2739" s="68" t="s">
        <v>3021</v>
      </c>
      <c r="BO2739" s="64"/>
      <c r="BP2739" s="64"/>
    </row>
    <row r="2740" spans="65:68" hidden="1">
      <c r="BM2740" s="68" t="s">
        <v>3022</v>
      </c>
      <c r="BO2740" s="64"/>
      <c r="BP2740" s="64"/>
    </row>
    <row r="2741" spans="65:68" hidden="1">
      <c r="BM2741" s="68" t="s">
        <v>3023</v>
      </c>
      <c r="BO2741" s="64"/>
      <c r="BP2741" s="64"/>
    </row>
    <row r="2742" spans="65:68" hidden="1">
      <c r="BM2742" s="68" t="s">
        <v>34</v>
      </c>
      <c r="BO2742" s="64"/>
      <c r="BP2742" s="64"/>
    </row>
    <row r="2743" spans="65:68" hidden="1">
      <c r="BM2743" s="68" t="s">
        <v>3024</v>
      </c>
      <c r="BO2743" s="64"/>
      <c r="BP2743" s="64"/>
    </row>
    <row r="2744" spans="65:68" hidden="1">
      <c r="BM2744" s="68" t="s">
        <v>3025</v>
      </c>
      <c r="BO2744" s="64"/>
      <c r="BP2744" s="64"/>
    </row>
    <row r="2745" spans="65:68" hidden="1">
      <c r="BM2745" s="68" t="s">
        <v>3026</v>
      </c>
      <c r="BO2745" s="64"/>
      <c r="BP2745" s="64"/>
    </row>
    <row r="2746" spans="65:68" hidden="1">
      <c r="BM2746" s="68" t="s">
        <v>3027</v>
      </c>
      <c r="BO2746" s="64"/>
      <c r="BP2746" s="64"/>
    </row>
    <row r="2747" spans="65:68" hidden="1">
      <c r="BM2747" s="68" t="s">
        <v>3028</v>
      </c>
      <c r="BO2747" s="64"/>
      <c r="BP2747" s="64"/>
    </row>
    <row r="2748" spans="65:68" hidden="1">
      <c r="BM2748" s="68" t="s">
        <v>3029</v>
      </c>
      <c r="BO2748" s="64"/>
      <c r="BP2748" s="64"/>
    </row>
    <row r="2749" spans="65:68" hidden="1">
      <c r="BM2749" s="68" t="s">
        <v>3030</v>
      </c>
      <c r="BO2749" s="64"/>
      <c r="BP2749" s="64"/>
    </row>
    <row r="2750" spans="65:68" hidden="1">
      <c r="BM2750" s="68" t="s">
        <v>3031</v>
      </c>
      <c r="BO2750" s="64"/>
      <c r="BP2750" s="64"/>
    </row>
    <row r="2751" spans="65:68" hidden="1">
      <c r="BM2751" s="68" t="s">
        <v>3032</v>
      </c>
      <c r="BO2751" s="64"/>
      <c r="BP2751" s="64"/>
    </row>
    <row r="2752" spans="65:68" hidden="1">
      <c r="BM2752" s="68" t="s">
        <v>3033</v>
      </c>
      <c r="BO2752" s="64"/>
      <c r="BP2752" s="64"/>
    </row>
    <row r="2753" spans="65:68" hidden="1">
      <c r="BM2753" s="68" t="s">
        <v>3034</v>
      </c>
      <c r="BO2753" s="64"/>
      <c r="BP2753" s="64"/>
    </row>
    <row r="2754" spans="65:68" hidden="1">
      <c r="BM2754" s="68" t="s">
        <v>3035</v>
      </c>
      <c r="BO2754" s="64"/>
      <c r="BP2754" s="64"/>
    </row>
    <row r="2755" spans="65:68" hidden="1">
      <c r="BM2755" s="68" t="s">
        <v>3036</v>
      </c>
      <c r="BO2755" s="64"/>
      <c r="BP2755" s="64"/>
    </row>
    <row r="2756" spans="65:68" hidden="1">
      <c r="BM2756" s="68" t="s">
        <v>3037</v>
      </c>
      <c r="BO2756" s="64"/>
      <c r="BP2756" s="64"/>
    </row>
    <row r="2757" spans="65:68" hidden="1">
      <c r="BM2757" s="68" t="s">
        <v>3038</v>
      </c>
      <c r="BO2757" s="64"/>
      <c r="BP2757" s="64"/>
    </row>
    <row r="2758" spans="65:68" hidden="1">
      <c r="BM2758" s="68" t="s">
        <v>3039</v>
      </c>
      <c r="BO2758" s="64"/>
      <c r="BP2758" s="64"/>
    </row>
    <row r="2759" spans="65:68" hidden="1">
      <c r="BM2759" s="68" t="s">
        <v>3040</v>
      </c>
      <c r="BO2759" s="64"/>
      <c r="BP2759" s="64"/>
    </row>
    <row r="2760" spans="65:68" hidden="1">
      <c r="BM2760" s="68" t="s">
        <v>3041</v>
      </c>
      <c r="BO2760" s="64"/>
      <c r="BP2760" s="64"/>
    </row>
    <row r="2761" spans="65:68" hidden="1">
      <c r="BM2761" s="68" t="s">
        <v>3042</v>
      </c>
      <c r="BO2761" s="64"/>
      <c r="BP2761" s="64"/>
    </row>
    <row r="2762" spans="65:68" hidden="1">
      <c r="BM2762" s="68" t="s">
        <v>3043</v>
      </c>
      <c r="BO2762" s="64"/>
      <c r="BP2762" s="64"/>
    </row>
    <row r="2763" spans="65:68" hidden="1">
      <c r="BM2763" s="68" t="s">
        <v>3044</v>
      </c>
      <c r="BO2763" s="64"/>
      <c r="BP2763" s="64"/>
    </row>
    <row r="2764" spans="65:68" hidden="1">
      <c r="BM2764" s="68" t="s">
        <v>3045</v>
      </c>
      <c r="BO2764" s="64"/>
      <c r="BP2764" s="64"/>
    </row>
    <row r="2765" spans="65:68" hidden="1">
      <c r="BM2765" s="68" t="s">
        <v>3046</v>
      </c>
      <c r="BO2765" s="64"/>
      <c r="BP2765" s="64"/>
    </row>
    <row r="2766" spans="65:68" hidden="1">
      <c r="BM2766" s="68" t="s">
        <v>3047</v>
      </c>
      <c r="BO2766" s="64"/>
      <c r="BP2766" s="64"/>
    </row>
    <row r="2767" spans="65:68" hidden="1">
      <c r="BM2767" s="68" t="s">
        <v>79</v>
      </c>
      <c r="BO2767" s="64"/>
      <c r="BP2767" s="64"/>
    </row>
    <row r="2768" spans="65:68" hidden="1">
      <c r="BM2768" s="68" t="s">
        <v>3048</v>
      </c>
      <c r="BO2768" s="64"/>
      <c r="BP2768" s="64"/>
    </row>
    <row r="2769" spans="65:68" hidden="1">
      <c r="BM2769" s="68" t="s">
        <v>3049</v>
      </c>
      <c r="BO2769" s="64"/>
      <c r="BP2769" s="64"/>
    </row>
    <row r="2770" spans="65:68" hidden="1">
      <c r="BM2770" s="68" t="s">
        <v>3050</v>
      </c>
      <c r="BO2770" s="64"/>
      <c r="BP2770" s="64"/>
    </row>
    <row r="2771" spans="65:68" hidden="1">
      <c r="BM2771" s="68" t="s">
        <v>3051</v>
      </c>
      <c r="BO2771" s="64"/>
      <c r="BP2771" s="64"/>
    </row>
    <row r="2772" spans="65:68" hidden="1">
      <c r="BM2772" s="68" t="s">
        <v>3052</v>
      </c>
      <c r="BO2772" s="64"/>
      <c r="BP2772" s="64"/>
    </row>
    <row r="2773" spans="65:68" hidden="1">
      <c r="BM2773" s="68" t="s">
        <v>3053</v>
      </c>
      <c r="BO2773" s="64"/>
      <c r="BP2773" s="64"/>
    </row>
    <row r="2774" spans="65:68" hidden="1">
      <c r="BM2774" s="68" t="s">
        <v>3054</v>
      </c>
      <c r="BO2774" s="64"/>
      <c r="BP2774" s="64"/>
    </row>
    <row r="2775" spans="65:68" hidden="1">
      <c r="BM2775" s="68" t="s">
        <v>3055</v>
      </c>
      <c r="BO2775" s="64"/>
      <c r="BP2775" s="64"/>
    </row>
    <row r="2776" spans="65:68" hidden="1">
      <c r="BM2776" s="68" t="s">
        <v>3056</v>
      </c>
      <c r="BO2776" s="64"/>
      <c r="BP2776" s="64"/>
    </row>
    <row r="2777" spans="65:68" hidden="1">
      <c r="BM2777" s="68" t="s">
        <v>3057</v>
      </c>
      <c r="BO2777" s="64"/>
      <c r="BP2777" s="64"/>
    </row>
    <row r="2778" spans="65:68" hidden="1">
      <c r="BM2778" s="68" t="s">
        <v>3058</v>
      </c>
      <c r="BO2778" s="64"/>
      <c r="BP2778" s="64"/>
    </row>
    <row r="2779" spans="65:68" hidden="1">
      <c r="BM2779" s="68" t="s">
        <v>3059</v>
      </c>
      <c r="BO2779" s="64"/>
      <c r="BP2779" s="64"/>
    </row>
    <row r="2780" spans="65:68" hidden="1">
      <c r="BM2780" s="68" t="s">
        <v>3060</v>
      </c>
      <c r="BO2780" s="64"/>
      <c r="BP2780" s="64"/>
    </row>
    <row r="2781" spans="65:68" hidden="1">
      <c r="BM2781" s="68" t="s">
        <v>274</v>
      </c>
      <c r="BO2781" s="64"/>
      <c r="BP2781" s="64"/>
    </row>
    <row r="2782" spans="65:68" hidden="1">
      <c r="BM2782" s="68" t="s">
        <v>3061</v>
      </c>
      <c r="BO2782" s="64"/>
      <c r="BP2782" s="64"/>
    </row>
    <row r="2783" spans="65:68" hidden="1">
      <c r="BM2783" s="68" t="s">
        <v>3062</v>
      </c>
      <c r="BO2783" s="64"/>
      <c r="BP2783" s="64"/>
    </row>
    <row r="2784" spans="65:68" hidden="1">
      <c r="BM2784" s="68" t="s">
        <v>3063</v>
      </c>
      <c r="BO2784" s="64"/>
      <c r="BP2784" s="64"/>
    </row>
    <row r="2785" spans="65:68" hidden="1">
      <c r="BM2785" s="68" t="s">
        <v>3064</v>
      </c>
      <c r="BO2785" s="64"/>
      <c r="BP2785" s="64"/>
    </row>
    <row r="2786" spans="65:68" hidden="1">
      <c r="BM2786" s="68" t="s">
        <v>3065</v>
      </c>
      <c r="BO2786" s="64"/>
      <c r="BP2786" s="64"/>
    </row>
    <row r="2787" spans="65:68" hidden="1">
      <c r="BM2787" s="68" t="s">
        <v>3066</v>
      </c>
      <c r="BO2787" s="64"/>
      <c r="BP2787" s="64"/>
    </row>
    <row r="2788" spans="65:68" hidden="1">
      <c r="BM2788" s="68" t="s">
        <v>3067</v>
      </c>
      <c r="BO2788" s="64"/>
      <c r="BP2788" s="64"/>
    </row>
    <row r="2789" spans="65:68" hidden="1">
      <c r="BM2789" s="68" t="s">
        <v>3068</v>
      </c>
      <c r="BO2789" s="64"/>
      <c r="BP2789" s="64"/>
    </row>
    <row r="2790" spans="65:68" hidden="1">
      <c r="BM2790" s="68" t="s">
        <v>3069</v>
      </c>
      <c r="BO2790" s="64"/>
      <c r="BP2790" s="64"/>
    </row>
    <row r="2791" spans="65:68" hidden="1">
      <c r="BM2791" s="68" t="s">
        <v>3070</v>
      </c>
      <c r="BO2791" s="64"/>
      <c r="BP2791" s="64"/>
    </row>
    <row r="2792" spans="65:68" hidden="1">
      <c r="BM2792" s="68" t="s">
        <v>3071</v>
      </c>
      <c r="BO2792" s="64"/>
      <c r="BP2792" s="64"/>
    </row>
    <row r="2793" spans="65:68" hidden="1">
      <c r="BM2793" s="68" t="s">
        <v>3072</v>
      </c>
      <c r="BO2793" s="64"/>
      <c r="BP2793" s="64"/>
    </row>
    <row r="2794" spans="65:68" hidden="1">
      <c r="BM2794" s="68" t="s">
        <v>3073</v>
      </c>
      <c r="BO2794" s="64"/>
      <c r="BP2794" s="64"/>
    </row>
    <row r="2795" spans="65:68" hidden="1">
      <c r="BM2795" s="68" t="s">
        <v>3074</v>
      </c>
      <c r="BO2795" s="64"/>
      <c r="BP2795" s="64"/>
    </row>
    <row r="2796" spans="65:68" hidden="1">
      <c r="BM2796" s="68" t="s">
        <v>3075</v>
      </c>
      <c r="BO2796" s="64"/>
      <c r="BP2796" s="64"/>
    </row>
    <row r="2797" spans="65:68" hidden="1">
      <c r="BM2797" s="68" t="s">
        <v>3076</v>
      </c>
      <c r="BO2797" s="64"/>
      <c r="BP2797" s="64"/>
    </row>
    <row r="2798" spans="65:68" hidden="1">
      <c r="BM2798" s="68" t="s">
        <v>3077</v>
      </c>
      <c r="BO2798" s="64"/>
      <c r="BP2798" s="64"/>
    </row>
    <row r="2799" spans="65:68" hidden="1">
      <c r="BM2799" s="68" t="s">
        <v>3078</v>
      </c>
      <c r="BO2799" s="64"/>
      <c r="BP2799" s="64"/>
    </row>
    <row r="2800" spans="65:68" hidden="1">
      <c r="BM2800" s="68" t="s">
        <v>3079</v>
      </c>
      <c r="BO2800" s="64"/>
      <c r="BP2800" s="64"/>
    </row>
    <row r="2801" spans="65:68" hidden="1">
      <c r="BM2801" s="68" t="s">
        <v>3080</v>
      </c>
      <c r="BO2801" s="64"/>
      <c r="BP2801" s="64"/>
    </row>
    <row r="2802" spans="65:68" hidden="1">
      <c r="BM2802" s="68" t="s">
        <v>3081</v>
      </c>
      <c r="BO2802" s="64"/>
      <c r="BP2802" s="64"/>
    </row>
    <row r="2803" spans="65:68" hidden="1">
      <c r="BM2803" s="68" t="s">
        <v>3082</v>
      </c>
      <c r="BO2803" s="64"/>
      <c r="BP2803" s="64"/>
    </row>
    <row r="2804" spans="65:68" hidden="1">
      <c r="BM2804" s="68" t="s">
        <v>3083</v>
      </c>
      <c r="BO2804" s="64"/>
      <c r="BP2804" s="64"/>
    </row>
    <row r="2805" spans="65:68" hidden="1">
      <c r="BM2805" s="68" t="s">
        <v>3084</v>
      </c>
      <c r="BO2805" s="64"/>
      <c r="BP2805" s="64"/>
    </row>
    <row r="2806" spans="65:68" hidden="1">
      <c r="BM2806" s="68" t="s">
        <v>3085</v>
      </c>
      <c r="BO2806" s="64"/>
      <c r="BP2806" s="64"/>
    </row>
    <row r="2807" spans="65:68" hidden="1">
      <c r="BM2807" s="68" t="s">
        <v>3086</v>
      </c>
      <c r="BO2807" s="64"/>
      <c r="BP2807" s="64"/>
    </row>
    <row r="2808" spans="65:68" hidden="1">
      <c r="BM2808" s="68" t="s">
        <v>3087</v>
      </c>
      <c r="BO2808" s="64"/>
      <c r="BP2808" s="64"/>
    </row>
    <row r="2809" spans="65:68" hidden="1">
      <c r="BM2809" s="68" t="s">
        <v>3088</v>
      </c>
      <c r="BO2809" s="64"/>
      <c r="BP2809" s="64"/>
    </row>
    <row r="2810" spans="65:68" hidden="1">
      <c r="BM2810" s="68" t="s">
        <v>3089</v>
      </c>
      <c r="BO2810" s="64"/>
      <c r="BP2810" s="64"/>
    </row>
    <row r="2811" spans="65:68" hidden="1">
      <c r="BM2811" s="68" t="s">
        <v>3090</v>
      </c>
      <c r="BO2811" s="64"/>
      <c r="BP2811" s="64"/>
    </row>
    <row r="2812" spans="65:68" hidden="1">
      <c r="BM2812" s="68" t="s">
        <v>3091</v>
      </c>
      <c r="BO2812" s="64"/>
      <c r="BP2812" s="64"/>
    </row>
    <row r="2813" spans="65:68" hidden="1">
      <c r="BM2813" s="68" t="s">
        <v>3092</v>
      </c>
      <c r="BO2813" s="64"/>
      <c r="BP2813" s="64"/>
    </row>
    <row r="2814" spans="65:68" hidden="1">
      <c r="BM2814" s="68" t="s">
        <v>3093</v>
      </c>
      <c r="BO2814" s="64"/>
      <c r="BP2814" s="64"/>
    </row>
    <row r="2815" spans="65:68" hidden="1">
      <c r="BM2815" s="68" t="s">
        <v>100</v>
      </c>
      <c r="BO2815" s="64"/>
      <c r="BP2815" s="64"/>
    </row>
    <row r="2816" spans="65:68" hidden="1">
      <c r="BM2816" s="68" t="s">
        <v>3094</v>
      </c>
      <c r="BO2816" s="64"/>
      <c r="BP2816" s="64"/>
    </row>
    <row r="2817" spans="65:68" hidden="1">
      <c r="BM2817" s="68" t="s">
        <v>3095</v>
      </c>
      <c r="BO2817" s="64"/>
      <c r="BP2817" s="64"/>
    </row>
    <row r="2818" spans="65:68" hidden="1">
      <c r="BM2818" s="68" t="s">
        <v>3096</v>
      </c>
      <c r="BO2818" s="64"/>
      <c r="BP2818" s="64"/>
    </row>
    <row r="2819" spans="65:68" hidden="1">
      <c r="BM2819" s="68" t="s">
        <v>3097</v>
      </c>
      <c r="BO2819" s="64"/>
      <c r="BP2819" s="64"/>
    </row>
    <row r="2820" spans="65:68" hidden="1">
      <c r="BM2820" s="68" t="s">
        <v>275</v>
      </c>
      <c r="BO2820" s="64"/>
      <c r="BP2820" s="64"/>
    </row>
    <row r="2821" spans="65:68" hidden="1">
      <c r="BM2821" s="68" t="s">
        <v>3098</v>
      </c>
      <c r="BO2821" s="64"/>
      <c r="BP2821" s="64"/>
    </row>
    <row r="2822" spans="65:68" hidden="1">
      <c r="BM2822" s="68" t="s">
        <v>3099</v>
      </c>
      <c r="BO2822" s="64"/>
      <c r="BP2822" s="64"/>
    </row>
    <row r="2823" spans="65:68" hidden="1">
      <c r="BM2823" s="68" t="s">
        <v>3100</v>
      </c>
      <c r="BO2823" s="64"/>
      <c r="BP2823" s="64"/>
    </row>
    <row r="2824" spans="65:68" hidden="1">
      <c r="BM2824" s="68" t="s">
        <v>3101</v>
      </c>
      <c r="BO2824" s="64"/>
      <c r="BP2824" s="64"/>
    </row>
    <row r="2825" spans="65:68" hidden="1">
      <c r="BM2825" s="68" t="s">
        <v>3102</v>
      </c>
      <c r="BO2825" s="64"/>
      <c r="BP2825" s="64"/>
    </row>
    <row r="2826" spans="65:68" hidden="1">
      <c r="BM2826" s="68" t="s">
        <v>3103</v>
      </c>
      <c r="BO2826" s="64"/>
      <c r="BP2826" s="64"/>
    </row>
    <row r="2827" spans="65:68" hidden="1">
      <c r="BM2827" s="68" t="s">
        <v>3104</v>
      </c>
      <c r="BO2827" s="64"/>
      <c r="BP2827" s="64"/>
    </row>
    <row r="2828" spans="65:68" hidden="1">
      <c r="BM2828" s="68" t="s">
        <v>3105</v>
      </c>
      <c r="BO2828" s="64"/>
      <c r="BP2828" s="64"/>
    </row>
    <row r="2829" spans="65:68" hidden="1">
      <c r="BM2829" s="68" t="s">
        <v>3106</v>
      </c>
      <c r="BO2829" s="64"/>
      <c r="BP2829" s="64"/>
    </row>
    <row r="2830" spans="65:68" hidden="1">
      <c r="BM2830" s="68" t="s">
        <v>3107</v>
      </c>
      <c r="BO2830" s="64"/>
      <c r="BP2830" s="64"/>
    </row>
    <row r="2831" spans="65:68" hidden="1">
      <c r="BM2831" s="68" t="s">
        <v>3108</v>
      </c>
      <c r="BO2831" s="64"/>
      <c r="BP2831" s="64"/>
    </row>
    <row r="2832" spans="65:68" hidden="1">
      <c r="BM2832" s="68" t="s">
        <v>3109</v>
      </c>
      <c r="BO2832" s="64"/>
      <c r="BP2832" s="64"/>
    </row>
    <row r="2833" spans="65:68" hidden="1">
      <c r="BM2833" s="68" t="s">
        <v>3110</v>
      </c>
      <c r="BO2833" s="64"/>
      <c r="BP2833" s="64"/>
    </row>
    <row r="2834" spans="65:68" hidden="1">
      <c r="BM2834" s="68" t="s">
        <v>3111</v>
      </c>
      <c r="BO2834" s="64"/>
      <c r="BP2834" s="64"/>
    </row>
    <row r="2835" spans="65:68" hidden="1">
      <c r="BM2835" s="68" t="s">
        <v>3112</v>
      </c>
      <c r="BO2835" s="64"/>
      <c r="BP2835" s="64"/>
    </row>
    <row r="2836" spans="65:68" hidden="1">
      <c r="BM2836" s="68" t="s">
        <v>3113</v>
      </c>
      <c r="BO2836" s="64"/>
      <c r="BP2836" s="64"/>
    </row>
    <row r="2837" spans="65:68" hidden="1">
      <c r="BM2837" s="68" t="s">
        <v>3114</v>
      </c>
      <c r="BO2837" s="64"/>
      <c r="BP2837" s="64"/>
    </row>
    <row r="2838" spans="65:68" hidden="1">
      <c r="BM2838" s="68" t="s">
        <v>3115</v>
      </c>
      <c r="BO2838" s="64"/>
      <c r="BP2838" s="64"/>
    </row>
    <row r="2839" spans="65:68" hidden="1">
      <c r="BM2839" s="68" t="s">
        <v>3116</v>
      </c>
      <c r="BO2839" s="64"/>
      <c r="BP2839" s="64"/>
    </row>
    <row r="2840" spans="65:68" hidden="1">
      <c r="BM2840" s="68" t="s">
        <v>3117</v>
      </c>
      <c r="BO2840" s="64"/>
      <c r="BP2840" s="64"/>
    </row>
    <row r="2841" spans="65:68" hidden="1">
      <c r="BM2841" s="68" t="s">
        <v>3118</v>
      </c>
      <c r="BO2841" s="64"/>
      <c r="BP2841" s="64"/>
    </row>
    <row r="2842" spans="65:68" hidden="1">
      <c r="BM2842" s="68" t="s">
        <v>3119</v>
      </c>
      <c r="BO2842" s="64"/>
      <c r="BP2842" s="64"/>
    </row>
    <row r="2843" spans="65:68" hidden="1">
      <c r="BM2843" s="68" t="s">
        <v>3120</v>
      </c>
      <c r="BO2843" s="64"/>
      <c r="BP2843" s="64"/>
    </row>
    <row r="2844" spans="65:68" hidden="1">
      <c r="BM2844" s="68" t="s">
        <v>3121</v>
      </c>
      <c r="BO2844" s="64"/>
      <c r="BP2844" s="64"/>
    </row>
    <row r="2845" spans="65:68" hidden="1">
      <c r="BM2845" s="68" t="s">
        <v>3122</v>
      </c>
      <c r="BO2845" s="64"/>
      <c r="BP2845" s="64"/>
    </row>
    <row r="2846" spans="65:68" hidden="1">
      <c r="BM2846" s="68" t="s">
        <v>3123</v>
      </c>
      <c r="BO2846" s="64"/>
      <c r="BP2846" s="64"/>
    </row>
    <row r="2847" spans="65:68" hidden="1">
      <c r="BM2847" s="68" t="s">
        <v>3124</v>
      </c>
      <c r="BO2847" s="64"/>
      <c r="BP2847" s="64"/>
    </row>
    <row r="2848" spans="65:68" hidden="1">
      <c r="BM2848" s="68" t="s">
        <v>3125</v>
      </c>
      <c r="BO2848" s="64"/>
      <c r="BP2848" s="64"/>
    </row>
    <row r="2849" spans="65:68" hidden="1">
      <c r="BM2849" s="68" t="s">
        <v>3126</v>
      </c>
      <c r="BO2849" s="64"/>
      <c r="BP2849" s="64"/>
    </row>
    <row r="2850" spans="65:68" hidden="1">
      <c r="BM2850" s="68" t="s">
        <v>3127</v>
      </c>
      <c r="BO2850" s="64"/>
      <c r="BP2850" s="64"/>
    </row>
    <row r="2851" spans="65:68" hidden="1">
      <c r="BM2851" s="68" t="s">
        <v>3128</v>
      </c>
      <c r="BO2851" s="64"/>
      <c r="BP2851" s="64"/>
    </row>
    <row r="2852" spans="65:68" hidden="1">
      <c r="BM2852" s="68" t="s">
        <v>3129</v>
      </c>
      <c r="BO2852" s="64"/>
      <c r="BP2852" s="64"/>
    </row>
    <row r="2853" spans="65:68" hidden="1">
      <c r="BM2853" s="68" t="s">
        <v>3130</v>
      </c>
      <c r="BO2853" s="64"/>
      <c r="BP2853" s="64"/>
    </row>
    <row r="2854" spans="65:68" hidden="1">
      <c r="BM2854" s="68" t="s">
        <v>3131</v>
      </c>
      <c r="BO2854" s="64"/>
      <c r="BP2854" s="64"/>
    </row>
    <row r="2855" spans="65:68" hidden="1">
      <c r="BM2855" s="68" t="s">
        <v>3132</v>
      </c>
      <c r="BO2855" s="64"/>
      <c r="BP2855" s="64"/>
    </row>
    <row r="2856" spans="65:68" hidden="1">
      <c r="BM2856" s="68" t="s">
        <v>3133</v>
      </c>
      <c r="BO2856" s="64"/>
      <c r="BP2856" s="64"/>
    </row>
    <row r="2857" spans="65:68" hidden="1">
      <c r="BM2857" s="68" t="s">
        <v>3134</v>
      </c>
      <c r="BO2857" s="64"/>
      <c r="BP2857" s="64"/>
    </row>
    <row r="2858" spans="65:68" hidden="1">
      <c r="BM2858" s="68" t="s">
        <v>3135</v>
      </c>
      <c r="BO2858" s="64"/>
      <c r="BP2858" s="64"/>
    </row>
    <row r="2859" spans="65:68" hidden="1">
      <c r="BM2859" s="68" t="s">
        <v>3136</v>
      </c>
      <c r="BO2859" s="64"/>
      <c r="BP2859" s="64"/>
    </row>
    <row r="2860" spans="65:68" hidden="1">
      <c r="BM2860" s="68" t="s">
        <v>3137</v>
      </c>
      <c r="BO2860" s="64"/>
      <c r="BP2860" s="64"/>
    </row>
    <row r="2861" spans="65:68" hidden="1">
      <c r="BM2861" s="68" t="s">
        <v>3138</v>
      </c>
      <c r="BO2861" s="64"/>
      <c r="BP2861" s="64"/>
    </row>
    <row r="2862" spans="65:68" hidden="1">
      <c r="BM2862" s="68" t="s">
        <v>3139</v>
      </c>
      <c r="BO2862" s="64"/>
      <c r="BP2862" s="64"/>
    </row>
    <row r="2863" spans="65:68" hidden="1">
      <c r="BM2863" s="68" t="s">
        <v>282</v>
      </c>
      <c r="BO2863" s="64"/>
      <c r="BP2863" s="64"/>
    </row>
    <row r="2864" spans="65:68" hidden="1">
      <c r="BM2864" s="68" t="s">
        <v>3140</v>
      </c>
      <c r="BO2864" s="64"/>
      <c r="BP2864" s="64"/>
    </row>
    <row r="2865" spans="65:68" hidden="1">
      <c r="BM2865" s="68" t="s">
        <v>3141</v>
      </c>
      <c r="BO2865" s="64"/>
      <c r="BP2865" s="64"/>
    </row>
    <row r="2866" spans="65:68" hidden="1">
      <c r="BM2866" s="68" t="s">
        <v>3142</v>
      </c>
      <c r="BO2866" s="64"/>
      <c r="BP2866" s="64"/>
    </row>
    <row r="2867" spans="65:68" hidden="1">
      <c r="BM2867" s="68" t="s">
        <v>3143</v>
      </c>
      <c r="BO2867" s="64"/>
      <c r="BP2867" s="64"/>
    </row>
    <row r="2868" spans="65:68" hidden="1">
      <c r="BM2868" s="68" t="s">
        <v>3144</v>
      </c>
      <c r="BO2868" s="64"/>
      <c r="BP2868" s="64"/>
    </row>
    <row r="2869" spans="65:68" hidden="1">
      <c r="BM2869" s="68" t="s">
        <v>3145</v>
      </c>
      <c r="BO2869" s="64"/>
      <c r="BP2869" s="64"/>
    </row>
    <row r="2870" spans="65:68" hidden="1">
      <c r="BM2870" s="68" t="s">
        <v>3146</v>
      </c>
      <c r="BO2870" s="64"/>
      <c r="BP2870" s="64"/>
    </row>
    <row r="2871" spans="65:68" hidden="1">
      <c r="BM2871" s="68" t="s">
        <v>3147</v>
      </c>
      <c r="BO2871" s="64"/>
      <c r="BP2871" s="64"/>
    </row>
    <row r="2872" spans="65:68" hidden="1">
      <c r="BM2872" s="68" t="s">
        <v>3148</v>
      </c>
      <c r="BO2872" s="64"/>
      <c r="BP2872" s="64"/>
    </row>
    <row r="2873" spans="65:68" hidden="1">
      <c r="BM2873" s="68" t="s">
        <v>3149</v>
      </c>
      <c r="BO2873" s="64"/>
      <c r="BP2873" s="64"/>
    </row>
    <row r="2874" spans="65:68" hidden="1">
      <c r="BM2874" s="68" t="s">
        <v>3150</v>
      </c>
      <c r="BO2874" s="64"/>
      <c r="BP2874" s="64"/>
    </row>
    <row r="2875" spans="65:68" hidden="1">
      <c r="BM2875" s="68" t="s">
        <v>3151</v>
      </c>
      <c r="BO2875" s="64"/>
      <c r="BP2875" s="64"/>
    </row>
    <row r="2876" spans="65:68" hidden="1">
      <c r="BM2876" s="68" t="s">
        <v>3152</v>
      </c>
      <c r="BO2876" s="64"/>
      <c r="BP2876" s="64"/>
    </row>
    <row r="2877" spans="65:68" hidden="1">
      <c r="BM2877" s="68" t="s">
        <v>3153</v>
      </c>
      <c r="BO2877" s="64"/>
      <c r="BP2877" s="64"/>
    </row>
    <row r="2878" spans="65:68" hidden="1">
      <c r="BM2878" s="68" t="s">
        <v>3154</v>
      </c>
      <c r="BO2878" s="64"/>
      <c r="BP2878" s="64"/>
    </row>
    <row r="2879" spans="65:68" hidden="1">
      <c r="BM2879" s="68" t="s">
        <v>3155</v>
      </c>
      <c r="BO2879" s="64"/>
      <c r="BP2879" s="64"/>
    </row>
    <row r="2880" spans="65:68" hidden="1">
      <c r="BM2880" s="68" t="s">
        <v>3156</v>
      </c>
      <c r="BO2880" s="64"/>
      <c r="BP2880" s="64"/>
    </row>
    <row r="2881" spans="65:68" hidden="1">
      <c r="BM2881" s="68" t="s">
        <v>3157</v>
      </c>
      <c r="BO2881" s="64"/>
      <c r="BP2881" s="64"/>
    </row>
    <row r="2882" spans="65:68" hidden="1">
      <c r="BM2882" s="68" t="s">
        <v>3158</v>
      </c>
      <c r="BO2882" s="64"/>
      <c r="BP2882" s="64"/>
    </row>
    <row r="2883" spans="65:68" hidden="1">
      <c r="BM2883" s="68" t="s">
        <v>3159</v>
      </c>
      <c r="BO2883" s="64"/>
      <c r="BP2883" s="64"/>
    </row>
    <row r="2884" spans="65:68" hidden="1">
      <c r="BM2884" s="68" t="s">
        <v>3160</v>
      </c>
      <c r="BO2884" s="64"/>
      <c r="BP2884" s="64"/>
    </row>
    <row r="2885" spans="65:68" hidden="1">
      <c r="BM2885" s="68" t="s">
        <v>3161</v>
      </c>
      <c r="BO2885" s="64"/>
      <c r="BP2885" s="64"/>
    </row>
    <row r="2886" spans="65:68" hidden="1">
      <c r="BM2886" s="68" t="s">
        <v>3162</v>
      </c>
      <c r="BO2886" s="64"/>
      <c r="BP2886" s="64"/>
    </row>
    <row r="2887" spans="65:68" hidden="1">
      <c r="BM2887" s="68" t="s">
        <v>3163</v>
      </c>
      <c r="BO2887" s="64"/>
      <c r="BP2887" s="64"/>
    </row>
    <row r="2888" spans="65:68" hidden="1">
      <c r="BM2888" s="68" t="s">
        <v>3164</v>
      </c>
      <c r="BO2888" s="64"/>
      <c r="BP2888" s="64"/>
    </row>
    <row r="2889" spans="65:68" hidden="1">
      <c r="BM2889" s="68" t="s">
        <v>3165</v>
      </c>
      <c r="BO2889" s="64"/>
      <c r="BP2889" s="64"/>
    </row>
    <row r="2890" spans="65:68" hidden="1">
      <c r="BM2890" s="68" t="s">
        <v>3166</v>
      </c>
      <c r="BO2890" s="64"/>
      <c r="BP2890" s="64"/>
    </row>
    <row r="2891" spans="65:68" hidden="1">
      <c r="BM2891" s="68" t="s">
        <v>3167</v>
      </c>
      <c r="BO2891" s="64"/>
      <c r="BP2891" s="64"/>
    </row>
    <row r="2892" spans="65:68" hidden="1">
      <c r="BM2892" s="68" t="s">
        <v>3168</v>
      </c>
      <c r="BO2892" s="64"/>
      <c r="BP2892" s="64"/>
    </row>
    <row r="2893" spans="65:68" hidden="1">
      <c r="BM2893" s="68" t="s">
        <v>3169</v>
      </c>
      <c r="BO2893" s="64"/>
      <c r="BP2893" s="64"/>
    </row>
    <row r="2894" spans="65:68" hidden="1">
      <c r="BM2894" s="68" t="s">
        <v>3170</v>
      </c>
      <c r="BO2894" s="64"/>
      <c r="BP2894" s="64"/>
    </row>
    <row r="2895" spans="65:68" hidden="1">
      <c r="BM2895" s="68" t="s">
        <v>3171</v>
      </c>
      <c r="BO2895" s="64"/>
      <c r="BP2895" s="64"/>
    </row>
    <row r="2896" spans="65:68" hidden="1">
      <c r="BM2896" s="68" t="s">
        <v>3172</v>
      </c>
      <c r="BO2896" s="64"/>
      <c r="BP2896" s="64"/>
    </row>
    <row r="2897" spans="65:68" hidden="1">
      <c r="BM2897" s="68" t="s">
        <v>3173</v>
      </c>
      <c r="BO2897" s="64"/>
      <c r="BP2897" s="64"/>
    </row>
    <row r="2898" spans="65:68" hidden="1">
      <c r="BM2898" s="68" t="s">
        <v>3174</v>
      </c>
      <c r="BO2898" s="64"/>
      <c r="BP2898" s="64"/>
    </row>
    <row r="2899" spans="65:68" hidden="1">
      <c r="BM2899" s="68" t="s">
        <v>192</v>
      </c>
      <c r="BO2899" s="64"/>
      <c r="BP2899" s="64"/>
    </row>
    <row r="2900" spans="65:68" hidden="1">
      <c r="BM2900" s="68" t="s">
        <v>3175</v>
      </c>
      <c r="BO2900" s="64"/>
      <c r="BP2900" s="64"/>
    </row>
    <row r="2901" spans="65:68" hidden="1">
      <c r="BM2901" s="68" t="s">
        <v>3176</v>
      </c>
      <c r="BO2901" s="64"/>
      <c r="BP2901" s="64"/>
    </row>
    <row r="2902" spans="65:68" hidden="1">
      <c r="BM2902" s="68" t="s">
        <v>3177</v>
      </c>
      <c r="BO2902" s="64"/>
      <c r="BP2902" s="64"/>
    </row>
    <row r="2903" spans="65:68" hidden="1">
      <c r="BM2903" s="68" t="s">
        <v>3178</v>
      </c>
      <c r="BO2903" s="64"/>
      <c r="BP2903" s="64"/>
    </row>
    <row r="2904" spans="65:68" hidden="1">
      <c r="BM2904" s="68" t="s">
        <v>3179</v>
      </c>
      <c r="BO2904" s="64"/>
      <c r="BP2904" s="64"/>
    </row>
    <row r="2905" spans="65:68" hidden="1">
      <c r="BM2905" s="68" t="s">
        <v>3180</v>
      </c>
      <c r="BO2905" s="64"/>
      <c r="BP2905" s="64"/>
    </row>
    <row r="2906" spans="65:68" hidden="1">
      <c r="BM2906" s="68" t="s">
        <v>3181</v>
      </c>
      <c r="BO2906" s="64"/>
      <c r="BP2906" s="64"/>
    </row>
    <row r="2907" spans="65:68" hidden="1">
      <c r="BM2907" s="68" t="s">
        <v>3182</v>
      </c>
      <c r="BO2907" s="64"/>
      <c r="BP2907" s="64"/>
    </row>
    <row r="2908" spans="65:68" hidden="1">
      <c r="BM2908" s="68" t="s">
        <v>3183</v>
      </c>
      <c r="BO2908" s="64"/>
      <c r="BP2908" s="64"/>
    </row>
    <row r="2909" spans="65:68" hidden="1">
      <c r="BM2909" s="68" t="s">
        <v>3184</v>
      </c>
      <c r="BO2909" s="64"/>
      <c r="BP2909" s="64"/>
    </row>
    <row r="2910" spans="65:68" hidden="1">
      <c r="BM2910" s="68" t="s">
        <v>3185</v>
      </c>
      <c r="BO2910" s="64"/>
      <c r="BP2910" s="64"/>
    </row>
    <row r="2911" spans="65:68" hidden="1">
      <c r="BM2911" s="68" t="s">
        <v>3186</v>
      </c>
      <c r="BO2911" s="64"/>
      <c r="BP2911" s="64"/>
    </row>
    <row r="2912" spans="65:68" hidden="1">
      <c r="BM2912" s="68" t="s">
        <v>3187</v>
      </c>
      <c r="BO2912" s="64"/>
      <c r="BP2912" s="64"/>
    </row>
    <row r="2913" spans="65:68" hidden="1">
      <c r="BM2913" s="68" t="s">
        <v>3188</v>
      </c>
      <c r="BO2913" s="64"/>
      <c r="BP2913" s="64"/>
    </row>
    <row r="2914" spans="65:68" hidden="1">
      <c r="BM2914" s="68" t="s">
        <v>3189</v>
      </c>
      <c r="BO2914" s="64"/>
      <c r="BP2914" s="64"/>
    </row>
    <row r="2915" spans="65:68" hidden="1">
      <c r="BM2915" s="68" t="s">
        <v>3190</v>
      </c>
      <c r="BO2915" s="64"/>
      <c r="BP2915" s="64"/>
    </row>
    <row r="2916" spans="65:68" hidden="1">
      <c r="BM2916" s="68" t="s">
        <v>3191</v>
      </c>
      <c r="BO2916" s="64"/>
      <c r="BP2916" s="64"/>
    </row>
    <row r="2917" spans="65:68" hidden="1">
      <c r="BM2917" s="68" t="s">
        <v>3192</v>
      </c>
      <c r="BO2917" s="64"/>
      <c r="BP2917" s="64"/>
    </row>
    <row r="2918" spans="65:68" hidden="1">
      <c r="BM2918" s="68" t="s">
        <v>3193</v>
      </c>
      <c r="BO2918" s="64"/>
      <c r="BP2918" s="64"/>
    </row>
    <row r="2919" spans="65:68" hidden="1">
      <c r="BM2919" s="68" t="s">
        <v>3194</v>
      </c>
      <c r="BO2919" s="64"/>
      <c r="BP2919" s="64"/>
    </row>
    <row r="2920" spans="65:68" hidden="1">
      <c r="BM2920" s="68" t="s">
        <v>3195</v>
      </c>
      <c r="BO2920" s="64"/>
      <c r="BP2920" s="64"/>
    </row>
    <row r="2921" spans="65:68" hidden="1">
      <c r="BM2921" s="68" t="s">
        <v>3196</v>
      </c>
      <c r="BO2921" s="64"/>
      <c r="BP2921" s="64"/>
    </row>
    <row r="2922" spans="65:68" hidden="1">
      <c r="BM2922" s="68" t="s">
        <v>3197</v>
      </c>
      <c r="BO2922" s="64"/>
      <c r="BP2922" s="64"/>
    </row>
    <row r="2923" spans="65:68" hidden="1">
      <c r="BM2923" s="68" t="s">
        <v>3198</v>
      </c>
      <c r="BO2923" s="64"/>
      <c r="BP2923" s="64"/>
    </row>
    <row r="2924" spans="65:68" hidden="1">
      <c r="BM2924" s="68" t="s">
        <v>3199</v>
      </c>
      <c r="BO2924" s="64"/>
      <c r="BP2924" s="64"/>
    </row>
    <row r="2925" spans="65:68" hidden="1">
      <c r="BM2925" s="68" t="s">
        <v>3200</v>
      </c>
      <c r="BO2925" s="64"/>
      <c r="BP2925" s="64"/>
    </row>
    <row r="2926" spans="65:68" hidden="1">
      <c r="BM2926" s="68" t="s">
        <v>3201</v>
      </c>
      <c r="BO2926" s="64"/>
      <c r="BP2926" s="64"/>
    </row>
    <row r="2927" spans="65:68" hidden="1">
      <c r="BM2927" s="68" t="s">
        <v>3202</v>
      </c>
      <c r="BO2927" s="64"/>
      <c r="BP2927" s="64"/>
    </row>
    <row r="2928" spans="65:68" hidden="1">
      <c r="BM2928" s="68" t="s">
        <v>3203</v>
      </c>
      <c r="BO2928" s="64"/>
      <c r="BP2928" s="64"/>
    </row>
    <row r="2929" spans="65:68" hidden="1">
      <c r="BM2929" s="68" t="s">
        <v>3204</v>
      </c>
      <c r="BO2929" s="64"/>
      <c r="BP2929" s="64"/>
    </row>
    <row r="2930" spans="65:68" hidden="1">
      <c r="BM2930" s="68" t="s">
        <v>3205</v>
      </c>
      <c r="BO2930" s="64"/>
      <c r="BP2930" s="64"/>
    </row>
    <row r="2931" spans="65:68" hidden="1">
      <c r="BM2931" s="68" t="s">
        <v>3206</v>
      </c>
      <c r="BO2931" s="64"/>
      <c r="BP2931" s="64"/>
    </row>
    <row r="2932" spans="65:68" hidden="1">
      <c r="BM2932" s="68" t="s">
        <v>3207</v>
      </c>
      <c r="BO2932" s="64"/>
      <c r="BP2932" s="64"/>
    </row>
    <row r="2933" spans="65:68" hidden="1">
      <c r="BM2933" s="68" t="s">
        <v>3208</v>
      </c>
      <c r="BO2933" s="64"/>
      <c r="BP2933" s="64"/>
    </row>
    <row r="2934" spans="65:68" hidden="1">
      <c r="BM2934" s="68" t="s">
        <v>3209</v>
      </c>
      <c r="BO2934" s="64"/>
      <c r="BP2934" s="64"/>
    </row>
    <row r="2935" spans="65:68" hidden="1">
      <c r="BM2935" s="68" t="s">
        <v>3210</v>
      </c>
      <c r="BO2935" s="64"/>
      <c r="BP2935" s="64"/>
    </row>
    <row r="2936" spans="65:68" hidden="1">
      <c r="BM2936" s="68" t="s">
        <v>3211</v>
      </c>
      <c r="BO2936" s="64"/>
      <c r="BP2936" s="64"/>
    </row>
    <row r="2937" spans="65:68" hidden="1">
      <c r="BM2937" s="68" t="s">
        <v>3212</v>
      </c>
      <c r="BO2937" s="64"/>
      <c r="BP2937" s="64"/>
    </row>
    <row r="2938" spans="65:68" hidden="1">
      <c r="BM2938" s="68" t="s">
        <v>3213</v>
      </c>
      <c r="BO2938" s="64"/>
      <c r="BP2938" s="64"/>
    </row>
    <row r="2939" spans="65:68" hidden="1">
      <c r="BM2939" s="68" t="s">
        <v>3214</v>
      </c>
      <c r="BO2939" s="64"/>
      <c r="BP2939" s="64"/>
    </row>
    <row r="2940" spans="65:68" hidden="1">
      <c r="BM2940" s="68" t="s">
        <v>3215</v>
      </c>
      <c r="BO2940" s="64"/>
      <c r="BP2940" s="64"/>
    </row>
    <row r="2941" spans="65:68" hidden="1">
      <c r="BM2941" s="68" t="s">
        <v>3216</v>
      </c>
      <c r="BO2941" s="64"/>
      <c r="BP2941" s="64"/>
    </row>
    <row r="2942" spans="65:68" hidden="1">
      <c r="BM2942" s="68" t="s">
        <v>3217</v>
      </c>
      <c r="BO2942" s="64"/>
      <c r="BP2942" s="64"/>
    </row>
    <row r="2943" spans="65:68" hidden="1">
      <c r="BM2943" s="68" t="s">
        <v>3218</v>
      </c>
      <c r="BO2943" s="64"/>
      <c r="BP2943" s="64"/>
    </row>
    <row r="2944" spans="65:68" hidden="1">
      <c r="BM2944" s="68" t="s">
        <v>3219</v>
      </c>
      <c r="BO2944" s="64"/>
      <c r="BP2944" s="64"/>
    </row>
    <row r="2945" spans="65:68" hidden="1">
      <c r="BM2945" s="68" t="s">
        <v>3220</v>
      </c>
      <c r="BO2945" s="64"/>
      <c r="BP2945" s="64"/>
    </row>
    <row r="2946" spans="65:68" hidden="1">
      <c r="BM2946" s="68" t="s">
        <v>3221</v>
      </c>
      <c r="BO2946" s="64"/>
      <c r="BP2946" s="64"/>
    </row>
    <row r="2947" spans="65:68" hidden="1">
      <c r="BM2947" s="68" t="s">
        <v>162</v>
      </c>
      <c r="BO2947" s="64"/>
      <c r="BP2947" s="64"/>
    </row>
    <row r="2948" spans="65:68" hidden="1">
      <c r="BM2948" s="68" t="s">
        <v>3222</v>
      </c>
      <c r="BO2948" s="64"/>
      <c r="BP2948" s="64"/>
    </row>
    <row r="2949" spans="65:68" hidden="1">
      <c r="BM2949" s="68" t="s">
        <v>3223</v>
      </c>
      <c r="BO2949" s="64"/>
      <c r="BP2949" s="64"/>
    </row>
    <row r="2950" spans="65:68" hidden="1">
      <c r="BM2950" s="68" t="s">
        <v>3224</v>
      </c>
      <c r="BO2950" s="64"/>
      <c r="BP2950" s="64"/>
    </row>
    <row r="2951" spans="65:68" hidden="1">
      <c r="BM2951" s="68" t="s">
        <v>3225</v>
      </c>
      <c r="BO2951" s="64"/>
      <c r="BP2951" s="64"/>
    </row>
    <row r="2952" spans="65:68" hidden="1">
      <c r="BM2952" s="68" t="s">
        <v>3226</v>
      </c>
      <c r="BO2952" s="64"/>
      <c r="BP2952" s="64"/>
    </row>
    <row r="2953" spans="65:68" hidden="1">
      <c r="BM2953" s="68" t="s">
        <v>3227</v>
      </c>
      <c r="BO2953" s="64"/>
      <c r="BP2953" s="64"/>
    </row>
    <row r="2954" spans="65:68" hidden="1">
      <c r="BM2954" s="68" t="s">
        <v>3228</v>
      </c>
      <c r="BO2954" s="64"/>
      <c r="BP2954" s="64"/>
    </row>
    <row r="2955" spans="65:68" hidden="1">
      <c r="BM2955" s="68" t="s">
        <v>3229</v>
      </c>
      <c r="BO2955" s="64"/>
      <c r="BP2955" s="64"/>
    </row>
    <row r="2956" spans="65:68" hidden="1">
      <c r="BM2956" s="68" t="s">
        <v>3230</v>
      </c>
      <c r="BO2956" s="64"/>
      <c r="BP2956" s="64"/>
    </row>
    <row r="2957" spans="65:68" hidden="1">
      <c r="BM2957" s="68" t="s">
        <v>3231</v>
      </c>
      <c r="BO2957" s="64"/>
      <c r="BP2957" s="64"/>
    </row>
    <row r="2958" spans="65:68" hidden="1">
      <c r="BM2958" s="68" t="s">
        <v>3232</v>
      </c>
      <c r="BO2958" s="64"/>
      <c r="BP2958" s="64"/>
    </row>
    <row r="2959" spans="65:68" hidden="1">
      <c r="BM2959" s="68" t="s">
        <v>3233</v>
      </c>
      <c r="BO2959" s="64"/>
      <c r="BP2959" s="64"/>
    </row>
    <row r="2960" spans="65:68" hidden="1">
      <c r="BM2960" s="68" t="s">
        <v>3234</v>
      </c>
      <c r="BO2960" s="64"/>
      <c r="BP2960" s="64"/>
    </row>
    <row r="2961" spans="65:68" hidden="1">
      <c r="BM2961" s="68" t="s">
        <v>3235</v>
      </c>
      <c r="BO2961" s="64"/>
      <c r="BP2961" s="64"/>
    </row>
    <row r="2962" spans="65:68" hidden="1">
      <c r="BM2962" s="68" t="s">
        <v>3236</v>
      </c>
      <c r="BO2962" s="64"/>
      <c r="BP2962" s="64"/>
    </row>
    <row r="2963" spans="65:68" hidden="1">
      <c r="BM2963" s="68" t="s">
        <v>3237</v>
      </c>
      <c r="BO2963" s="64"/>
      <c r="BP2963" s="64"/>
    </row>
    <row r="2964" spans="65:68" hidden="1">
      <c r="BM2964" s="68" t="s">
        <v>3238</v>
      </c>
      <c r="BO2964" s="64"/>
      <c r="BP2964" s="64"/>
    </row>
    <row r="2965" spans="65:68" hidden="1">
      <c r="BM2965" s="68" t="s">
        <v>3239</v>
      </c>
      <c r="BO2965" s="64"/>
      <c r="BP2965" s="64"/>
    </row>
    <row r="2966" spans="65:68" hidden="1">
      <c r="BM2966" s="68" t="s">
        <v>3240</v>
      </c>
      <c r="BO2966" s="64"/>
      <c r="BP2966" s="64"/>
    </row>
    <row r="2967" spans="65:68" hidden="1">
      <c r="BM2967" s="68" t="s">
        <v>3241</v>
      </c>
      <c r="BO2967" s="64"/>
      <c r="BP2967" s="64"/>
    </row>
    <row r="2968" spans="65:68" hidden="1">
      <c r="BM2968" s="68" t="s">
        <v>3242</v>
      </c>
      <c r="BO2968" s="64"/>
      <c r="BP2968" s="64"/>
    </row>
    <row r="2969" spans="65:68" hidden="1">
      <c r="BM2969" s="68" t="s">
        <v>3243</v>
      </c>
      <c r="BO2969" s="64"/>
      <c r="BP2969" s="64"/>
    </row>
    <row r="2970" spans="65:68" hidden="1">
      <c r="BM2970" s="68" t="s">
        <v>3244</v>
      </c>
      <c r="BO2970" s="64"/>
      <c r="BP2970" s="64"/>
    </row>
    <row r="2971" spans="65:68" hidden="1">
      <c r="BM2971" s="68" t="s">
        <v>3245</v>
      </c>
      <c r="BO2971" s="64"/>
      <c r="BP2971" s="64"/>
    </row>
    <row r="2972" spans="65:68" hidden="1">
      <c r="BM2972" s="68" t="s">
        <v>3246</v>
      </c>
      <c r="BO2972" s="64"/>
      <c r="BP2972" s="64"/>
    </row>
    <row r="2973" spans="65:68" hidden="1">
      <c r="BM2973" s="68" t="s">
        <v>3247</v>
      </c>
      <c r="BO2973" s="64"/>
      <c r="BP2973" s="64"/>
    </row>
    <row r="2974" spans="65:68" hidden="1">
      <c r="BM2974" s="68" t="s">
        <v>3248</v>
      </c>
      <c r="BO2974" s="64"/>
      <c r="BP2974" s="64"/>
    </row>
    <row r="2975" spans="65:68" hidden="1">
      <c r="BM2975" s="68" t="s">
        <v>3249</v>
      </c>
      <c r="BO2975" s="64"/>
      <c r="BP2975" s="64"/>
    </row>
    <row r="2976" spans="65:68" hidden="1">
      <c r="BM2976" s="68" t="s">
        <v>3250</v>
      </c>
      <c r="BO2976" s="64"/>
      <c r="BP2976" s="64"/>
    </row>
    <row r="2977" spans="65:68" hidden="1">
      <c r="BM2977" s="68" t="s">
        <v>3251</v>
      </c>
      <c r="BO2977" s="64"/>
      <c r="BP2977" s="64"/>
    </row>
    <row r="2978" spans="65:68" hidden="1">
      <c r="BM2978" s="68" t="s">
        <v>3252</v>
      </c>
      <c r="BO2978" s="64"/>
      <c r="BP2978" s="64"/>
    </row>
    <row r="2979" spans="65:68" hidden="1">
      <c r="BM2979" s="68" t="s">
        <v>3253</v>
      </c>
      <c r="BO2979" s="64"/>
      <c r="BP2979" s="64"/>
    </row>
    <row r="2980" spans="65:68" hidden="1">
      <c r="BM2980" s="68" t="s">
        <v>3254</v>
      </c>
      <c r="BO2980" s="64"/>
      <c r="BP2980" s="64"/>
    </row>
    <row r="2981" spans="65:68" hidden="1">
      <c r="BM2981" s="68" t="s">
        <v>3255</v>
      </c>
      <c r="BO2981" s="64"/>
      <c r="BP2981" s="64"/>
    </row>
    <row r="2982" spans="65:68" hidden="1">
      <c r="BM2982" s="68" t="s">
        <v>3256</v>
      </c>
      <c r="BO2982" s="64"/>
      <c r="BP2982" s="64"/>
    </row>
    <row r="2983" spans="65:68" hidden="1">
      <c r="BM2983" s="68" t="s">
        <v>3257</v>
      </c>
      <c r="BO2983" s="64"/>
      <c r="BP2983" s="64"/>
    </row>
    <row r="2984" spans="65:68" hidden="1">
      <c r="BM2984" s="68" t="s">
        <v>3258</v>
      </c>
      <c r="BO2984" s="64"/>
      <c r="BP2984" s="64"/>
    </row>
    <row r="2985" spans="65:68" hidden="1">
      <c r="BM2985" s="68" t="s">
        <v>3259</v>
      </c>
      <c r="BO2985" s="64"/>
      <c r="BP2985" s="64"/>
    </row>
    <row r="2986" spans="65:68" hidden="1">
      <c r="BM2986" s="68" t="s">
        <v>3260</v>
      </c>
      <c r="BO2986" s="64"/>
      <c r="BP2986" s="64"/>
    </row>
    <row r="2987" spans="65:68" hidden="1">
      <c r="BM2987" s="68" t="s">
        <v>3261</v>
      </c>
      <c r="BO2987" s="64"/>
      <c r="BP2987" s="64"/>
    </row>
    <row r="2988" spans="65:68" hidden="1">
      <c r="BM2988" s="68" t="s">
        <v>3262</v>
      </c>
      <c r="BO2988" s="64"/>
      <c r="BP2988" s="64"/>
    </row>
    <row r="2989" spans="65:68" hidden="1">
      <c r="BM2989" s="68" t="s">
        <v>3263</v>
      </c>
      <c r="BO2989" s="64"/>
      <c r="BP2989" s="64"/>
    </row>
    <row r="2990" spans="65:68" hidden="1">
      <c r="BM2990" s="68" t="s">
        <v>3264</v>
      </c>
      <c r="BO2990" s="64"/>
      <c r="BP2990" s="64"/>
    </row>
    <row r="2991" spans="65:68" hidden="1">
      <c r="BM2991" s="68" t="s">
        <v>3265</v>
      </c>
      <c r="BO2991" s="64"/>
      <c r="BP2991" s="64"/>
    </row>
    <row r="2992" spans="65:68" hidden="1">
      <c r="BM2992" s="68" t="s">
        <v>3266</v>
      </c>
      <c r="BO2992" s="64"/>
      <c r="BP2992" s="64"/>
    </row>
    <row r="2993" spans="65:68" hidden="1">
      <c r="BM2993" s="68" t="s">
        <v>3267</v>
      </c>
      <c r="BO2993" s="64"/>
      <c r="BP2993" s="64"/>
    </row>
    <row r="2994" spans="65:68" hidden="1">
      <c r="BM2994" s="68" t="s">
        <v>3268</v>
      </c>
      <c r="BO2994" s="64"/>
      <c r="BP2994" s="64"/>
    </row>
    <row r="2995" spans="65:68" hidden="1">
      <c r="BM2995" s="68" t="s">
        <v>3269</v>
      </c>
      <c r="BO2995" s="64"/>
      <c r="BP2995" s="64"/>
    </row>
    <row r="2996" spans="65:68" hidden="1">
      <c r="BM2996" s="68" t="s">
        <v>3270</v>
      </c>
      <c r="BO2996" s="64"/>
      <c r="BP2996" s="64"/>
    </row>
    <row r="2997" spans="65:68" hidden="1">
      <c r="BM2997" s="68" t="s">
        <v>3271</v>
      </c>
      <c r="BO2997" s="64"/>
      <c r="BP2997" s="64"/>
    </row>
    <row r="2998" spans="65:68" hidden="1">
      <c r="BM2998" s="68" t="s">
        <v>3272</v>
      </c>
      <c r="BO2998" s="64"/>
      <c r="BP2998" s="64"/>
    </row>
    <row r="2999" spans="65:68" hidden="1">
      <c r="BM2999" s="68" t="s">
        <v>3273</v>
      </c>
      <c r="BO2999" s="64"/>
      <c r="BP2999" s="64"/>
    </row>
    <row r="3000" spans="65:68" hidden="1">
      <c r="BM3000" s="68" t="s">
        <v>3274</v>
      </c>
      <c r="BO3000" s="64"/>
      <c r="BP3000" s="64"/>
    </row>
    <row r="3001" spans="65:68" hidden="1">
      <c r="BM3001" s="68" t="s">
        <v>3275</v>
      </c>
      <c r="BO3001" s="64"/>
      <c r="BP3001" s="64"/>
    </row>
    <row r="3002" spans="65:68" hidden="1">
      <c r="BM3002" s="68" t="s">
        <v>3276</v>
      </c>
      <c r="BO3002" s="64"/>
      <c r="BP3002" s="64"/>
    </row>
    <row r="3003" spans="65:68" hidden="1">
      <c r="BM3003" s="68" t="s">
        <v>3277</v>
      </c>
      <c r="BO3003" s="64"/>
      <c r="BP3003" s="64"/>
    </row>
    <row r="3004" spans="65:68" hidden="1">
      <c r="BM3004" s="68" t="s">
        <v>3278</v>
      </c>
      <c r="BO3004" s="64"/>
      <c r="BP3004" s="64"/>
    </row>
    <row r="3005" spans="65:68" hidden="1">
      <c r="BM3005" s="68" t="s">
        <v>3279</v>
      </c>
      <c r="BO3005" s="64"/>
      <c r="BP3005" s="64"/>
    </row>
    <row r="3006" spans="65:68" hidden="1">
      <c r="BM3006" s="68" t="s">
        <v>3280</v>
      </c>
      <c r="BO3006" s="64"/>
      <c r="BP3006" s="64"/>
    </row>
    <row r="3007" spans="65:68" hidden="1">
      <c r="BM3007" s="68" t="s">
        <v>3281</v>
      </c>
      <c r="BO3007" s="64"/>
      <c r="BP3007" s="64"/>
    </row>
    <row r="3008" spans="65:68" hidden="1">
      <c r="BM3008" s="68" t="s">
        <v>3282</v>
      </c>
      <c r="BO3008" s="64"/>
      <c r="BP3008" s="64"/>
    </row>
    <row r="3009" spans="65:68" hidden="1">
      <c r="BM3009" s="68" t="s">
        <v>3283</v>
      </c>
      <c r="BO3009" s="64"/>
      <c r="BP3009" s="64"/>
    </row>
    <row r="3010" spans="65:68" hidden="1">
      <c r="BM3010" s="68" t="s">
        <v>3284</v>
      </c>
      <c r="BO3010" s="64"/>
      <c r="BP3010" s="64"/>
    </row>
    <row r="3011" spans="65:68" hidden="1">
      <c r="BM3011" s="68" t="s">
        <v>3285</v>
      </c>
      <c r="BO3011" s="64"/>
      <c r="BP3011" s="64"/>
    </row>
    <row r="3012" spans="65:68" hidden="1">
      <c r="BM3012" s="68" t="s">
        <v>3286</v>
      </c>
      <c r="BO3012" s="64"/>
      <c r="BP3012" s="64"/>
    </row>
    <row r="3013" spans="65:68" hidden="1">
      <c r="BM3013" s="68" t="s">
        <v>3287</v>
      </c>
      <c r="BO3013" s="64"/>
      <c r="BP3013" s="64"/>
    </row>
    <row r="3014" spans="65:68" hidden="1">
      <c r="BM3014" s="68" t="s">
        <v>3288</v>
      </c>
      <c r="BO3014" s="64"/>
      <c r="BP3014" s="64"/>
    </row>
    <row r="3015" spans="65:68" hidden="1">
      <c r="BM3015" s="68" t="s">
        <v>3289</v>
      </c>
      <c r="BO3015" s="64"/>
      <c r="BP3015" s="64"/>
    </row>
    <row r="3016" spans="65:68" hidden="1">
      <c r="BM3016" s="68" t="s">
        <v>3290</v>
      </c>
      <c r="BO3016" s="64"/>
      <c r="BP3016" s="64"/>
    </row>
    <row r="3017" spans="65:68" hidden="1">
      <c r="BM3017" s="68" t="s">
        <v>3291</v>
      </c>
      <c r="BO3017" s="64"/>
      <c r="BP3017" s="64"/>
    </row>
    <row r="3018" spans="65:68" hidden="1">
      <c r="BM3018" s="68" t="s">
        <v>3292</v>
      </c>
      <c r="BO3018" s="64"/>
      <c r="BP3018" s="64"/>
    </row>
    <row r="3019" spans="65:68" hidden="1">
      <c r="BM3019" s="68" t="s">
        <v>3293</v>
      </c>
      <c r="BO3019" s="64"/>
      <c r="BP3019" s="64"/>
    </row>
    <row r="3020" spans="65:68" hidden="1">
      <c r="BM3020" s="68" t="s">
        <v>3294</v>
      </c>
      <c r="BO3020" s="64"/>
      <c r="BP3020" s="64"/>
    </row>
    <row r="3021" spans="65:68" hidden="1">
      <c r="BM3021" s="68" t="s">
        <v>3295</v>
      </c>
      <c r="BO3021" s="64"/>
      <c r="BP3021" s="64"/>
    </row>
    <row r="3022" spans="65:68" hidden="1">
      <c r="BM3022" s="68" t="s">
        <v>3296</v>
      </c>
      <c r="BO3022" s="64"/>
      <c r="BP3022" s="64"/>
    </row>
    <row r="3023" spans="65:68" hidden="1">
      <c r="BM3023" s="68" t="s">
        <v>3297</v>
      </c>
      <c r="BO3023" s="64"/>
      <c r="BP3023" s="64"/>
    </row>
    <row r="3024" spans="65:68" hidden="1">
      <c r="BM3024" s="68" t="s">
        <v>3298</v>
      </c>
      <c r="BO3024" s="64"/>
      <c r="BP3024" s="64"/>
    </row>
    <row r="3025" spans="65:68" hidden="1">
      <c r="BM3025" s="68" t="s">
        <v>3299</v>
      </c>
      <c r="BO3025" s="64"/>
      <c r="BP3025" s="64"/>
    </row>
    <row r="3026" spans="65:68" hidden="1">
      <c r="BM3026" s="68" t="s">
        <v>3300</v>
      </c>
      <c r="BO3026" s="64"/>
      <c r="BP3026" s="64"/>
    </row>
    <row r="3027" spans="65:68" hidden="1">
      <c r="BM3027" s="68" t="s">
        <v>28</v>
      </c>
      <c r="BO3027" s="64"/>
      <c r="BP3027" s="64"/>
    </row>
    <row r="3028" spans="65:68" hidden="1">
      <c r="BM3028" s="68" t="s">
        <v>3301</v>
      </c>
      <c r="BO3028" s="64"/>
      <c r="BP3028" s="64"/>
    </row>
    <row r="3029" spans="65:68" hidden="1">
      <c r="BM3029" s="68" t="s">
        <v>3302</v>
      </c>
      <c r="BO3029" s="64"/>
      <c r="BP3029" s="64"/>
    </row>
    <row r="3030" spans="65:68" hidden="1">
      <c r="BM3030" s="68" t="s">
        <v>3303</v>
      </c>
      <c r="BO3030" s="64"/>
      <c r="BP3030" s="64"/>
    </row>
    <row r="3031" spans="65:68" hidden="1">
      <c r="BM3031" s="68" t="s">
        <v>3304</v>
      </c>
      <c r="BO3031" s="64"/>
      <c r="BP3031" s="64"/>
    </row>
    <row r="3032" spans="65:68" hidden="1">
      <c r="BM3032" s="68" t="s">
        <v>3305</v>
      </c>
      <c r="BO3032" s="64"/>
      <c r="BP3032" s="64"/>
    </row>
    <row r="3033" spans="65:68" hidden="1">
      <c r="BM3033" s="68" t="s">
        <v>3306</v>
      </c>
      <c r="BO3033" s="64"/>
      <c r="BP3033" s="64"/>
    </row>
    <row r="3034" spans="65:68" hidden="1">
      <c r="BM3034" s="68" t="s">
        <v>3307</v>
      </c>
      <c r="BO3034" s="64"/>
      <c r="BP3034" s="64"/>
    </row>
    <row r="3035" spans="65:68" hidden="1">
      <c r="BM3035" s="68" t="s">
        <v>3308</v>
      </c>
      <c r="BO3035" s="64"/>
      <c r="BP3035" s="64"/>
    </row>
    <row r="3036" spans="65:68" hidden="1">
      <c r="BM3036" s="68" t="s">
        <v>3309</v>
      </c>
      <c r="BO3036" s="64"/>
      <c r="BP3036" s="64"/>
    </row>
    <row r="3037" spans="65:68" hidden="1">
      <c r="BM3037" s="68" t="s">
        <v>3310</v>
      </c>
      <c r="BO3037" s="64"/>
      <c r="BP3037" s="64"/>
    </row>
    <row r="3038" spans="65:68" hidden="1">
      <c r="BM3038" s="68" t="s">
        <v>3311</v>
      </c>
      <c r="BO3038" s="64"/>
      <c r="BP3038" s="64"/>
    </row>
    <row r="3039" spans="65:68" hidden="1">
      <c r="BM3039" s="68" t="s">
        <v>3312</v>
      </c>
      <c r="BO3039" s="64"/>
      <c r="BP3039" s="64"/>
    </row>
    <row r="3040" spans="65:68" hidden="1">
      <c r="BM3040" s="68" t="s">
        <v>3313</v>
      </c>
      <c r="BO3040" s="64"/>
      <c r="BP3040" s="64"/>
    </row>
    <row r="3041" spans="65:68" hidden="1">
      <c r="BM3041" s="68" t="s">
        <v>3314</v>
      </c>
      <c r="BO3041" s="64"/>
      <c r="BP3041" s="64"/>
    </row>
    <row r="3042" spans="65:68" hidden="1">
      <c r="BM3042" s="68" t="s">
        <v>3315</v>
      </c>
      <c r="BO3042" s="64"/>
      <c r="BP3042" s="64"/>
    </row>
    <row r="3043" spans="65:68" hidden="1">
      <c r="BM3043" s="68" t="s">
        <v>3316</v>
      </c>
      <c r="BO3043" s="64"/>
      <c r="BP3043" s="64"/>
    </row>
    <row r="3044" spans="65:68" hidden="1">
      <c r="BM3044" s="68" t="s">
        <v>3317</v>
      </c>
      <c r="BO3044" s="64"/>
      <c r="BP3044" s="64"/>
    </row>
    <row r="3045" spans="65:68" hidden="1">
      <c r="BM3045" s="68" t="s">
        <v>3318</v>
      </c>
      <c r="BO3045" s="64"/>
      <c r="BP3045" s="64"/>
    </row>
    <row r="3046" spans="65:68" hidden="1">
      <c r="BM3046" s="68" t="s">
        <v>3319</v>
      </c>
      <c r="BO3046" s="64"/>
      <c r="BP3046" s="64"/>
    </row>
    <row r="3047" spans="65:68" hidden="1">
      <c r="BM3047" s="68" t="s">
        <v>3320</v>
      </c>
      <c r="BO3047" s="64"/>
      <c r="BP3047" s="64"/>
    </row>
    <row r="3048" spans="65:68" hidden="1">
      <c r="BM3048" s="68" t="s">
        <v>3321</v>
      </c>
      <c r="BO3048" s="64"/>
      <c r="BP3048" s="64"/>
    </row>
    <row r="3049" spans="65:68" hidden="1">
      <c r="BM3049" s="68" t="s">
        <v>3322</v>
      </c>
      <c r="BO3049" s="64"/>
      <c r="BP3049" s="64"/>
    </row>
    <row r="3050" spans="65:68" hidden="1">
      <c r="BM3050" s="68" t="s">
        <v>3323</v>
      </c>
      <c r="BO3050" s="64"/>
      <c r="BP3050" s="64"/>
    </row>
    <row r="3051" spans="65:68" hidden="1">
      <c r="BM3051" s="68" t="s">
        <v>3324</v>
      </c>
      <c r="BO3051" s="64"/>
      <c r="BP3051" s="64"/>
    </row>
    <row r="3052" spans="65:68" hidden="1">
      <c r="BM3052" s="68" t="s">
        <v>3325</v>
      </c>
      <c r="BO3052" s="64"/>
      <c r="BP3052" s="64"/>
    </row>
    <row r="3053" spans="65:68" hidden="1">
      <c r="BM3053" s="68" t="s">
        <v>3326</v>
      </c>
      <c r="BO3053" s="64"/>
      <c r="BP3053" s="64"/>
    </row>
    <row r="3054" spans="65:68" hidden="1">
      <c r="BM3054" s="68" t="s">
        <v>3327</v>
      </c>
      <c r="BO3054" s="64"/>
      <c r="BP3054" s="64"/>
    </row>
    <row r="3055" spans="65:68" hidden="1">
      <c r="BM3055" s="68" t="s">
        <v>3328</v>
      </c>
      <c r="BO3055" s="64"/>
      <c r="BP3055" s="64"/>
    </row>
    <row r="3056" spans="65:68" hidden="1">
      <c r="BM3056" s="68" t="s">
        <v>3329</v>
      </c>
      <c r="BO3056" s="64"/>
      <c r="BP3056" s="64"/>
    </row>
    <row r="3057" spans="65:68" hidden="1">
      <c r="BM3057" s="68" t="s">
        <v>3330</v>
      </c>
      <c r="BO3057" s="64"/>
      <c r="BP3057" s="64"/>
    </row>
    <row r="3058" spans="65:68" hidden="1">
      <c r="BM3058" s="68" t="s">
        <v>3331</v>
      </c>
      <c r="BO3058" s="64"/>
      <c r="BP3058" s="64"/>
    </row>
    <row r="3059" spans="65:68" hidden="1">
      <c r="BM3059" s="68" t="s">
        <v>3332</v>
      </c>
      <c r="BO3059" s="64"/>
      <c r="BP3059" s="64"/>
    </row>
    <row r="3060" spans="65:68" hidden="1">
      <c r="BM3060" s="68" t="s">
        <v>3333</v>
      </c>
      <c r="BO3060" s="64"/>
      <c r="BP3060" s="64"/>
    </row>
    <row r="3061" spans="65:68" hidden="1">
      <c r="BM3061" s="68" t="s">
        <v>3334</v>
      </c>
      <c r="BO3061" s="64"/>
      <c r="BP3061" s="64"/>
    </row>
    <row r="3062" spans="65:68" hidden="1">
      <c r="BM3062" s="68" t="s">
        <v>3335</v>
      </c>
      <c r="BO3062" s="64"/>
      <c r="BP3062" s="64"/>
    </row>
    <row r="3063" spans="65:68" hidden="1">
      <c r="BM3063" s="68" t="s">
        <v>3336</v>
      </c>
      <c r="BO3063" s="64"/>
      <c r="BP3063" s="64"/>
    </row>
    <row r="3064" spans="65:68" hidden="1">
      <c r="BM3064" s="68" t="s">
        <v>3337</v>
      </c>
      <c r="BO3064" s="64"/>
      <c r="BP3064" s="64"/>
    </row>
    <row r="3065" spans="65:68" hidden="1">
      <c r="BM3065" s="68" t="s">
        <v>3338</v>
      </c>
      <c r="BO3065" s="64"/>
      <c r="BP3065" s="64"/>
    </row>
    <row r="3066" spans="65:68" hidden="1">
      <c r="BM3066" s="68" t="s">
        <v>3339</v>
      </c>
      <c r="BO3066" s="64"/>
      <c r="BP3066" s="64"/>
    </row>
    <row r="3067" spans="65:68" hidden="1">
      <c r="BM3067" s="68" t="s">
        <v>3340</v>
      </c>
      <c r="BO3067" s="64"/>
      <c r="BP3067" s="64"/>
    </row>
    <row r="3068" spans="65:68" hidden="1">
      <c r="BM3068" s="68" t="s">
        <v>3341</v>
      </c>
      <c r="BO3068" s="64"/>
      <c r="BP3068" s="64"/>
    </row>
    <row r="3069" spans="65:68" hidden="1">
      <c r="BM3069" s="68" t="s">
        <v>3342</v>
      </c>
      <c r="BO3069" s="64"/>
      <c r="BP3069" s="64"/>
    </row>
    <row r="3070" spans="65:68" hidden="1">
      <c r="BM3070" s="68" t="s">
        <v>3343</v>
      </c>
      <c r="BO3070" s="64"/>
      <c r="BP3070" s="64"/>
    </row>
    <row r="3071" spans="65:68" hidden="1">
      <c r="BM3071" s="68" t="s">
        <v>3344</v>
      </c>
      <c r="BO3071" s="64"/>
      <c r="BP3071" s="64"/>
    </row>
    <row r="3072" spans="65:68" hidden="1">
      <c r="BM3072" s="68" t="s">
        <v>3345</v>
      </c>
      <c r="BO3072" s="64"/>
      <c r="BP3072" s="64"/>
    </row>
    <row r="3073" spans="65:68" hidden="1">
      <c r="BM3073" s="68" t="s">
        <v>3346</v>
      </c>
      <c r="BO3073" s="64"/>
      <c r="BP3073" s="64"/>
    </row>
    <row r="3074" spans="65:68" hidden="1">
      <c r="BM3074" s="68" t="s">
        <v>3347</v>
      </c>
      <c r="BO3074" s="64"/>
      <c r="BP3074" s="64"/>
    </row>
    <row r="3075" spans="65:68" hidden="1">
      <c r="BM3075" s="68" t="s">
        <v>3348</v>
      </c>
      <c r="BO3075" s="64"/>
      <c r="BP3075" s="64"/>
    </row>
    <row r="3076" spans="65:68" hidden="1">
      <c r="BM3076" s="68" t="s">
        <v>3349</v>
      </c>
      <c r="BO3076" s="64"/>
      <c r="BP3076" s="64"/>
    </row>
    <row r="3077" spans="65:68" hidden="1">
      <c r="BM3077" s="68" t="s">
        <v>3350</v>
      </c>
      <c r="BO3077" s="64"/>
      <c r="BP3077" s="64"/>
    </row>
    <row r="3078" spans="65:68" hidden="1">
      <c r="BM3078" s="68" t="s">
        <v>3351</v>
      </c>
      <c r="BO3078" s="64"/>
      <c r="BP3078" s="64"/>
    </row>
    <row r="3079" spans="65:68" hidden="1">
      <c r="BM3079" s="68" t="s">
        <v>3352</v>
      </c>
      <c r="BO3079" s="64"/>
      <c r="BP3079" s="64"/>
    </row>
    <row r="3080" spans="65:68" hidden="1">
      <c r="BM3080" s="68" t="s">
        <v>3353</v>
      </c>
      <c r="BO3080" s="64"/>
      <c r="BP3080" s="64"/>
    </row>
    <row r="3081" spans="65:68" hidden="1">
      <c r="BM3081" s="68" t="s">
        <v>3354</v>
      </c>
      <c r="BO3081" s="64"/>
      <c r="BP3081" s="64"/>
    </row>
    <row r="3082" spans="65:68" hidden="1">
      <c r="BM3082" s="68" t="s">
        <v>3355</v>
      </c>
      <c r="BO3082" s="64"/>
      <c r="BP3082" s="64"/>
    </row>
    <row r="3083" spans="65:68" hidden="1">
      <c r="BM3083" s="68" t="s">
        <v>3356</v>
      </c>
      <c r="BO3083" s="64"/>
      <c r="BP3083" s="64"/>
    </row>
    <row r="3084" spans="65:68" hidden="1">
      <c r="BM3084" s="68" t="s">
        <v>3357</v>
      </c>
      <c r="BO3084" s="64"/>
      <c r="BP3084" s="64"/>
    </row>
    <row r="3085" spans="65:68" hidden="1">
      <c r="BM3085" s="68" t="s">
        <v>3358</v>
      </c>
      <c r="BO3085" s="64"/>
      <c r="BP3085" s="64"/>
    </row>
    <row r="3086" spans="65:68" hidden="1">
      <c r="BM3086" s="68" t="s">
        <v>3359</v>
      </c>
      <c r="BO3086" s="64"/>
      <c r="BP3086" s="64"/>
    </row>
    <row r="3087" spans="65:68" hidden="1">
      <c r="BM3087" s="68" t="s">
        <v>3360</v>
      </c>
      <c r="BO3087" s="64"/>
      <c r="BP3087" s="64"/>
    </row>
    <row r="3088" spans="65:68" hidden="1">
      <c r="BM3088" s="68" t="s">
        <v>3361</v>
      </c>
      <c r="BO3088" s="64"/>
      <c r="BP3088" s="64"/>
    </row>
    <row r="3089" spans="65:68" hidden="1">
      <c r="BM3089" s="68" t="s">
        <v>3362</v>
      </c>
      <c r="BO3089" s="64"/>
      <c r="BP3089" s="64"/>
    </row>
    <row r="3090" spans="65:68" hidden="1">
      <c r="BM3090" s="68" t="s">
        <v>3363</v>
      </c>
      <c r="BO3090" s="64"/>
      <c r="BP3090" s="64"/>
    </row>
    <row r="3091" spans="65:68" hidden="1">
      <c r="BM3091" s="68" t="s">
        <v>3364</v>
      </c>
      <c r="BO3091" s="64"/>
      <c r="BP3091" s="64"/>
    </row>
    <row r="3092" spans="65:68" hidden="1">
      <c r="BM3092" s="68" t="s">
        <v>3365</v>
      </c>
      <c r="BO3092" s="64"/>
      <c r="BP3092" s="64"/>
    </row>
    <row r="3093" spans="65:68" hidden="1">
      <c r="BM3093" s="68" t="s">
        <v>3366</v>
      </c>
      <c r="BO3093" s="64"/>
      <c r="BP3093" s="64"/>
    </row>
    <row r="3094" spans="65:68" hidden="1">
      <c r="BM3094" s="68" t="s">
        <v>3367</v>
      </c>
      <c r="BO3094" s="64"/>
      <c r="BP3094" s="64"/>
    </row>
    <row r="3095" spans="65:68" hidden="1">
      <c r="BM3095" s="68" t="s">
        <v>102</v>
      </c>
      <c r="BO3095" s="64"/>
      <c r="BP3095" s="64"/>
    </row>
    <row r="3096" spans="65:68" hidden="1">
      <c r="BM3096" s="68" t="s">
        <v>3368</v>
      </c>
      <c r="BO3096" s="64"/>
      <c r="BP3096" s="64"/>
    </row>
    <row r="3097" spans="65:68" hidden="1">
      <c r="BM3097" s="68" t="s">
        <v>3369</v>
      </c>
      <c r="BO3097" s="64"/>
      <c r="BP3097" s="64"/>
    </row>
    <row r="3098" spans="65:68" hidden="1">
      <c r="BM3098" s="68" t="s">
        <v>3370</v>
      </c>
      <c r="BO3098" s="64"/>
      <c r="BP3098" s="64"/>
    </row>
    <row r="3099" spans="65:68" hidden="1">
      <c r="BM3099" s="68" t="s">
        <v>3371</v>
      </c>
      <c r="BO3099" s="64"/>
      <c r="BP3099" s="64"/>
    </row>
    <row r="3100" spans="65:68" hidden="1">
      <c r="BM3100" s="68" t="s">
        <v>3372</v>
      </c>
      <c r="BO3100" s="64"/>
      <c r="BP3100" s="64"/>
    </row>
    <row r="3101" spans="65:68" hidden="1">
      <c r="BM3101" s="68" t="s">
        <v>3373</v>
      </c>
      <c r="BO3101" s="64"/>
      <c r="BP3101" s="64"/>
    </row>
    <row r="3102" spans="65:68" hidden="1">
      <c r="BM3102" s="68" t="s">
        <v>3374</v>
      </c>
      <c r="BO3102" s="64"/>
      <c r="BP3102" s="64"/>
    </row>
    <row r="3103" spans="65:68" hidden="1">
      <c r="BM3103" s="68" t="s">
        <v>3375</v>
      </c>
      <c r="BO3103" s="64"/>
      <c r="BP3103" s="64"/>
    </row>
    <row r="3104" spans="65:68" hidden="1">
      <c r="BM3104" s="68" t="s">
        <v>3376</v>
      </c>
      <c r="BO3104" s="64"/>
      <c r="BP3104" s="64"/>
    </row>
    <row r="3105" spans="65:68" hidden="1">
      <c r="BM3105" s="68" t="s">
        <v>3377</v>
      </c>
      <c r="BO3105" s="64"/>
      <c r="BP3105" s="64"/>
    </row>
    <row r="3106" spans="65:68" hidden="1">
      <c r="BM3106" s="68" t="s">
        <v>3378</v>
      </c>
      <c r="BO3106" s="64"/>
      <c r="BP3106" s="64"/>
    </row>
    <row r="3107" spans="65:68" hidden="1">
      <c r="BM3107" s="68" t="s">
        <v>3379</v>
      </c>
      <c r="BO3107" s="64"/>
      <c r="BP3107" s="64"/>
    </row>
    <row r="3108" spans="65:68" hidden="1">
      <c r="BM3108" s="68" t="s">
        <v>3380</v>
      </c>
      <c r="BO3108" s="64"/>
      <c r="BP3108" s="64"/>
    </row>
    <row r="3109" spans="65:68" hidden="1">
      <c r="BM3109" s="68" t="s">
        <v>3381</v>
      </c>
      <c r="BO3109" s="64"/>
      <c r="BP3109" s="64"/>
    </row>
    <row r="3110" spans="65:68" hidden="1">
      <c r="BM3110" s="68" t="s">
        <v>3382</v>
      </c>
      <c r="BO3110" s="64"/>
      <c r="BP3110" s="64"/>
    </row>
    <row r="3111" spans="65:68" hidden="1">
      <c r="BM3111" s="68" t="s">
        <v>3383</v>
      </c>
      <c r="BO3111" s="64"/>
      <c r="BP3111" s="64"/>
    </row>
    <row r="3112" spans="65:68" hidden="1">
      <c r="BM3112" s="68" t="s">
        <v>3384</v>
      </c>
      <c r="BO3112" s="64"/>
      <c r="BP3112" s="64"/>
    </row>
    <row r="3113" spans="65:68" hidden="1">
      <c r="BM3113" s="68" t="s">
        <v>3385</v>
      </c>
      <c r="BO3113" s="64"/>
      <c r="BP3113" s="64"/>
    </row>
    <row r="3114" spans="65:68" hidden="1">
      <c r="BM3114" s="68" t="s">
        <v>3386</v>
      </c>
      <c r="BO3114" s="64"/>
      <c r="BP3114" s="64"/>
    </row>
    <row r="3115" spans="65:68" hidden="1">
      <c r="BM3115" s="68" t="s">
        <v>3387</v>
      </c>
      <c r="BO3115" s="64"/>
      <c r="BP3115" s="64"/>
    </row>
    <row r="3116" spans="65:68" hidden="1">
      <c r="BM3116" s="68" t="s">
        <v>3388</v>
      </c>
      <c r="BO3116" s="64"/>
      <c r="BP3116" s="64"/>
    </row>
    <row r="3117" spans="65:68" hidden="1">
      <c r="BM3117" s="68" t="s">
        <v>3389</v>
      </c>
      <c r="BO3117" s="64"/>
      <c r="BP3117" s="64"/>
    </row>
    <row r="3118" spans="65:68" hidden="1">
      <c r="BM3118" s="68" t="s">
        <v>3390</v>
      </c>
      <c r="BO3118" s="64"/>
      <c r="BP3118" s="64"/>
    </row>
    <row r="3119" spans="65:68" hidden="1">
      <c r="BM3119" s="68" t="s">
        <v>3391</v>
      </c>
      <c r="BO3119" s="64"/>
      <c r="BP3119" s="64"/>
    </row>
    <row r="3120" spans="65:68" hidden="1">
      <c r="BM3120" s="68" t="s">
        <v>3392</v>
      </c>
      <c r="BO3120" s="64"/>
      <c r="BP3120" s="64"/>
    </row>
    <row r="3121" spans="65:68" hidden="1">
      <c r="BM3121" s="68" t="s">
        <v>3393</v>
      </c>
      <c r="BO3121" s="64"/>
      <c r="BP3121" s="64"/>
    </row>
    <row r="3122" spans="65:68" hidden="1">
      <c r="BM3122" s="68" t="s">
        <v>3394</v>
      </c>
      <c r="BO3122" s="64"/>
      <c r="BP3122" s="64"/>
    </row>
    <row r="3123" spans="65:68" hidden="1">
      <c r="BM3123" s="68" t="s">
        <v>3395</v>
      </c>
      <c r="BO3123" s="64"/>
      <c r="BP3123" s="64"/>
    </row>
    <row r="3124" spans="65:68" hidden="1">
      <c r="BM3124" s="68" t="s">
        <v>3396</v>
      </c>
      <c r="BO3124" s="64"/>
      <c r="BP3124" s="64"/>
    </row>
    <row r="3125" spans="65:68" hidden="1">
      <c r="BM3125" s="68" t="s">
        <v>3397</v>
      </c>
      <c r="BO3125" s="64"/>
      <c r="BP3125" s="64"/>
    </row>
    <row r="3126" spans="65:68" hidden="1">
      <c r="BM3126" s="68" t="s">
        <v>3398</v>
      </c>
      <c r="BO3126" s="64"/>
      <c r="BP3126" s="64"/>
    </row>
    <row r="3127" spans="65:68" hidden="1">
      <c r="BM3127" s="68" t="s">
        <v>3399</v>
      </c>
      <c r="BO3127" s="64"/>
      <c r="BP3127" s="64"/>
    </row>
    <row r="3128" spans="65:68" hidden="1">
      <c r="BM3128" s="68" t="s">
        <v>3400</v>
      </c>
      <c r="BO3128" s="64"/>
      <c r="BP3128" s="64"/>
    </row>
    <row r="3129" spans="65:68" hidden="1">
      <c r="BM3129" s="68" t="s">
        <v>3401</v>
      </c>
      <c r="BO3129" s="64"/>
      <c r="BP3129" s="64"/>
    </row>
    <row r="3130" spans="65:68" hidden="1">
      <c r="BM3130" s="68" t="s">
        <v>3402</v>
      </c>
      <c r="BO3130" s="64"/>
      <c r="BP3130" s="64"/>
    </row>
    <row r="3131" spans="65:68" hidden="1">
      <c r="BM3131" s="68" t="s">
        <v>3403</v>
      </c>
      <c r="BO3131" s="64"/>
      <c r="BP3131" s="64"/>
    </row>
    <row r="3132" spans="65:68" hidden="1">
      <c r="BM3132" s="68" t="s">
        <v>296</v>
      </c>
      <c r="BO3132" s="64"/>
      <c r="BP3132" s="64"/>
    </row>
    <row r="3133" spans="65:68" hidden="1">
      <c r="BM3133" s="68" t="s">
        <v>3404</v>
      </c>
      <c r="BO3133" s="64"/>
      <c r="BP3133" s="64"/>
    </row>
    <row r="3134" spans="65:68" hidden="1">
      <c r="BM3134" s="68" t="s">
        <v>3405</v>
      </c>
      <c r="BO3134" s="64"/>
      <c r="BP3134" s="64"/>
    </row>
    <row r="3135" spans="65:68" hidden="1">
      <c r="BM3135" s="68" t="s">
        <v>3406</v>
      </c>
      <c r="BO3135" s="64"/>
      <c r="BP3135" s="64"/>
    </row>
    <row r="3136" spans="65:68" hidden="1">
      <c r="BM3136" s="68" t="s">
        <v>3407</v>
      </c>
      <c r="BO3136" s="64"/>
      <c r="BP3136" s="64"/>
    </row>
    <row r="3137" spans="65:68" hidden="1">
      <c r="BM3137" s="68" t="s">
        <v>3408</v>
      </c>
      <c r="BO3137" s="64"/>
      <c r="BP3137" s="64"/>
    </row>
    <row r="3138" spans="65:68" hidden="1">
      <c r="BM3138" s="68" t="s">
        <v>3409</v>
      </c>
      <c r="BO3138" s="64"/>
      <c r="BP3138" s="64"/>
    </row>
    <row r="3139" spans="65:68" hidden="1">
      <c r="BM3139" s="68" t="s">
        <v>3410</v>
      </c>
      <c r="BO3139" s="64"/>
      <c r="BP3139" s="64"/>
    </row>
    <row r="3140" spans="65:68" hidden="1">
      <c r="BM3140" s="68" t="s">
        <v>3411</v>
      </c>
      <c r="BO3140" s="64"/>
      <c r="BP3140" s="64"/>
    </row>
    <row r="3141" spans="65:68" hidden="1">
      <c r="BM3141" s="68" t="s">
        <v>3412</v>
      </c>
      <c r="BO3141" s="64"/>
      <c r="BP3141" s="64"/>
    </row>
    <row r="3142" spans="65:68" hidden="1">
      <c r="BM3142" s="68" t="s">
        <v>3413</v>
      </c>
      <c r="BO3142" s="64"/>
      <c r="BP3142" s="64"/>
    </row>
    <row r="3143" spans="65:68" hidden="1">
      <c r="BM3143" s="68" t="s">
        <v>3414</v>
      </c>
      <c r="BO3143" s="64"/>
      <c r="BP3143" s="64"/>
    </row>
    <row r="3144" spans="65:68" hidden="1">
      <c r="BM3144" s="68" t="s">
        <v>3415</v>
      </c>
      <c r="BO3144" s="64"/>
      <c r="BP3144" s="64"/>
    </row>
    <row r="3145" spans="65:68" hidden="1">
      <c r="BM3145" s="68" t="s">
        <v>3416</v>
      </c>
      <c r="BO3145" s="64"/>
      <c r="BP3145" s="64"/>
    </row>
    <row r="3146" spans="65:68" hidden="1">
      <c r="BM3146" s="68" t="s">
        <v>3417</v>
      </c>
      <c r="BO3146" s="64"/>
      <c r="BP3146" s="64"/>
    </row>
    <row r="3147" spans="65:68" hidden="1">
      <c r="BM3147" s="68" t="s">
        <v>3418</v>
      </c>
      <c r="BO3147" s="64"/>
      <c r="BP3147" s="64"/>
    </row>
    <row r="3148" spans="65:68" hidden="1">
      <c r="BM3148" s="68" t="s">
        <v>3419</v>
      </c>
      <c r="BO3148" s="64"/>
      <c r="BP3148" s="64"/>
    </row>
    <row r="3149" spans="65:68" hidden="1">
      <c r="BM3149" s="68" t="s">
        <v>3420</v>
      </c>
      <c r="BO3149" s="64"/>
      <c r="BP3149" s="64"/>
    </row>
    <row r="3150" spans="65:68" hidden="1">
      <c r="BM3150" s="68" t="s">
        <v>3421</v>
      </c>
      <c r="BO3150" s="64"/>
      <c r="BP3150" s="64"/>
    </row>
    <row r="3151" spans="65:68" hidden="1">
      <c r="BM3151" s="68" t="s">
        <v>3422</v>
      </c>
      <c r="BO3151" s="64"/>
      <c r="BP3151" s="64"/>
    </row>
    <row r="3152" spans="65:68" hidden="1">
      <c r="BM3152" s="68" t="s">
        <v>3423</v>
      </c>
      <c r="BO3152" s="64"/>
      <c r="BP3152" s="64"/>
    </row>
    <row r="3153" spans="65:68" hidden="1">
      <c r="BM3153" s="68" t="s">
        <v>3424</v>
      </c>
      <c r="BO3153" s="64"/>
      <c r="BP3153" s="64"/>
    </row>
    <row r="3154" spans="65:68" hidden="1">
      <c r="BM3154" s="68" t="s">
        <v>3425</v>
      </c>
      <c r="BO3154" s="64"/>
      <c r="BP3154" s="64"/>
    </row>
    <row r="3155" spans="65:68" hidden="1">
      <c r="BM3155" s="68" t="s">
        <v>3426</v>
      </c>
      <c r="BO3155" s="64"/>
      <c r="BP3155" s="64"/>
    </row>
    <row r="3156" spans="65:68" hidden="1">
      <c r="BM3156" s="68" t="s">
        <v>3427</v>
      </c>
      <c r="BO3156" s="64"/>
      <c r="BP3156" s="64"/>
    </row>
    <row r="3157" spans="65:68" hidden="1">
      <c r="BM3157" s="68" t="s">
        <v>3428</v>
      </c>
      <c r="BO3157" s="64"/>
      <c r="BP3157" s="64"/>
    </row>
    <row r="3158" spans="65:68" hidden="1">
      <c r="BM3158" s="68" t="s">
        <v>3429</v>
      </c>
      <c r="BO3158" s="64"/>
      <c r="BP3158" s="64"/>
    </row>
    <row r="3159" spans="65:68" hidden="1">
      <c r="BM3159" s="68" t="s">
        <v>3430</v>
      </c>
      <c r="BO3159" s="64"/>
      <c r="BP3159" s="64"/>
    </row>
    <row r="3160" spans="65:68" hidden="1">
      <c r="BM3160" s="68" t="s">
        <v>3431</v>
      </c>
      <c r="BO3160" s="64"/>
      <c r="BP3160" s="64"/>
    </row>
    <row r="3161" spans="65:68" hidden="1">
      <c r="BM3161" s="68" t="s">
        <v>3432</v>
      </c>
      <c r="BO3161" s="64"/>
      <c r="BP3161" s="64"/>
    </row>
    <row r="3162" spans="65:68" hidden="1">
      <c r="BM3162" s="68" t="s">
        <v>3433</v>
      </c>
      <c r="BO3162" s="64"/>
      <c r="BP3162" s="64"/>
    </row>
    <row r="3163" spans="65:68" hidden="1">
      <c r="BM3163" s="68" t="s">
        <v>3434</v>
      </c>
      <c r="BO3163" s="64"/>
      <c r="BP3163" s="64"/>
    </row>
    <row r="3164" spans="65:68" hidden="1">
      <c r="BM3164" s="68" t="s">
        <v>3435</v>
      </c>
      <c r="BO3164" s="64"/>
      <c r="BP3164" s="64"/>
    </row>
    <row r="3165" spans="65:68" hidden="1">
      <c r="BM3165" s="68" t="s">
        <v>3436</v>
      </c>
      <c r="BO3165" s="64"/>
      <c r="BP3165" s="64"/>
    </row>
    <row r="3166" spans="65:68" hidden="1">
      <c r="BM3166" s="68" t="s">
        <v>3437</v>
      </c>
      <c r="BO3166" s="64"/>
      <c r="BP3166" s="64"/>
    </row>
    <row r="3167" spans="65:68" hidden="1">
      <c r="BM3167" s="68" t="s">
        <v>3438</v>
      </c>
      <c r="BO3167" s="64"/>
      <c r="BP3167" s="64"/>
    </row>
    <row r="3168" spans="65:68" hidden="1">
      <c r="BM3168" s="68" t="s">
        <v>3439</v>
      </c>
      <c r="BO3168" s="64"/>
      <c r="BP3168" s="64"/>
    </row>
    <row r="3169" spans="65:68" hidden="1">
      <c r="BM3169" s="68" t="s">
        <v>3440</v>
      </c>
      <c r="BO3169" s="64"/>
      <c r="BP3169" s="64"/>
    </row>
    <row r="3170" spans="65:68" hidden="1">
      <c r="BM3170" s="68" t="s">
        <v>3441</v>
      </c>
      <c r="BO3170" s="64"/>
      <c r="BP3170" s="64"/>
    </row>
    <row r="3171" spans="65:68" hidden="1">
      <c r="BM3171" s="68" t="s">
        <v>3442</v>
      </c>
      <c r="BO3171" s="64"/>
      <c r="BP3171" s="64"/>
    </row>
    <row r="3172" spans="65:68" hidden="1">
      <c r="BM3172" s="68" t="s">
        <v>3443</v>
      </c>
      <c r="BO3172" s="64"/>
      <c r="BP3172" s="64"/>
    </row>
    <row r="3173" spans="65:68" hidden="1">
      <c r="BM3173" s="68" t="s">
        <v>3444</v>
      </c>
      <c r="BO3173" s="64"/>
      <c r="BP3173" s="64"/>
    </row>
    <row r="3174" spans="65:68" hidden="1">
      <c r="BM3174" s="68" t="s">
        <v>3445</v>
      </c>
      <c r="BO3174" s="64"/>
      <c r="BP3174" s="64"/>
    </row>
    <row r="3175" spans="65:68" hidden="1">
      <c r="BM3175" s="68" t="s">
        <v>217</v>
      </c>
      <c r="BO3175" s="64"/>
      <c r="BP3175" s="64"/>
    </row>
    <row r="3176" spans="65:68" hidden="1">
      <c r="BM3176" s="68" t="s">
        <v>3446</v>
      </c>
      <c r="BO3176" s="64"/>
      <c r="BP3176" s="64"/>
    </row>
    <row r="3177" spans="65:68" hidden="1">
      <c r="BM3177" s="68" t="s">
        <v>3447</v>
      </c>
      <c r="BO3177" s="64"/>
      <c r="BP3177" s="64"/>
    </row>
    <row r="3178" spans="65:68" hidden="1">
      <c r="BM3178" s="68" t="s">
        <v>3448</v>
      </c>
      <c r="BO3178" s="64"/>
      <c r="BP3178" s="64"/>
    </row>
    <row r="3179" spans="65:68" hidden="1">
      <c r="BM3179" s="68" t="s">
        <v>3449</v>
      </c>
      <c r="BO3179" s="64"/>
      <c r="BP3179" s="64"/>
    </row>
    <row r="3180" spans="65:68" hidden="1">
      <c r="BM3180" s="68" t="s">
        <v>3450</v>
      </c>
      <c r="BO3180" s="64"/>
      <c r="BP3180" s="64"/>
    </row>
    <row r="3181" spans="65:68" hidden="1">
      <c r="BM3181" s="68" t="s">
        <v>3451</v>
      </c>
      <c r="BO3181" s="64"/>
      <c r="BP3181" s="64"/>
    </row>
    <row r="3182" spans="65:68" hidden="1">
      <c r="BM3182" s="68" t="s">
        <v>3452</v>
      </c>
      <c r="BO3182" s="64"/>
      <c r="BP3182" s="64"/>
    </row>
    <row r="3183" spans="65:68" hidden="1">
      <c r="BM3183" s="68" t="s">
        <v>3453</v>
      </c>
      <c r="BO3183" s="64"/>
      <c r="BP3183" s="64"/>
    </row>
    <row r="3184" spans="65:68" hidden="1">
      <c r="BM3184" s="68" t="s">
        <v>3454</v>
      </c>
      <c r="BO3184" s="64"/>
      <c r="BP3184" s="64"/>
    </row>
    <row r="3185" spans="65:68" hidden="1">
      <c r="BM3185" s="68" t="s">
        <v>3455</v>
      </c>
      <c r="BO3185" s="64"/>
      <c r="BP3185" s="64"/>
    </row>
    <row r="3186" spans="65:68" hidden="1">
      <c r="BM3186" s="68" t="s">
        <v>3456</v>
      </c>
      <c r="BO3186" s="64"/>
      <c r="BP3186" s="64"/>
    </row>
    <row r="3187" spans="65:68" hidden="1">
      <c r="BM3187" s="68" t="s">
        <v>3457</v>
      </c>
      <c r="BO3187" s="64"/>
      <c r="BP3187" s="64"/>
    </row>
    <row r="3188" spans="65:68" hidden="1">
      <c r="BM3188" s="68" t="s">
        <v>3458</v>
      </c>
      <c r="BO3188" s="64"/>
      <c r="BP3188" s="64"/>
    </row>
    <row r="3189" spans="65:68" hidden="1">
      <c r="BM3189" s="68" t="s">
        <v>3459</v>
      </c>
      <c r="BO3189" s="64"/>
      <c r="BP3189" s="64"/>
    </row>
    <row r="3190" spans="65:68" hidden="1">
      <c r="BM3190" s="68" t="s">
        <v>3460</v>
      </c>
      <c r="BO3190" s="64"/>
      <c r="BP3190" s="64"/>
    </row>
    <row r="3191" spans="65:68" hidden="1">
      <c r="BM3191" s="68" t="s">
        <v>3461</v>
      </c>
      <c r="BO3191" s="64"/>
      <c r="BP3191" s="64"/>
    </row>
    <row r="3192" spans="65:68" hidden="1">
      <c r="BM3192" s="68" t="s">
        <v>3462</v>
      </c>
      <c r="BO3192" s="64"/>
      <c r="BP3192" s="64"/>
    </row>
    <row r="3193" spans="65:68" hidden="1">
      <c r="BM3193" s="68" t="s">
        <v>3463</v>
      </c>
      <c r="BO3193" s="64"/>
      <c r="BP3193" s="64"/>
    </row>
    <row r="3194" spans="65:68" hidden="1">
      <c r="BM3194" s="68" t="s">
        <v>3464</v>
      </c>
      <c r="BO3194" s="64"/>
      <c r="BP3194" s="64"/>
    </row>
    <row r="3195" spans="65:68" hidden="1">
      <c r="BM3195" s="68" t="s">
        <v>3465</v>
      </c>
      <c r="BO3195" s="64"/>
      <c r="BP3195" s="64"/>
    </row>
    <row r="3196" spans="65:68" hidden="1">
      <c r="BM3196" s="68" t="s">
        <v>3466</v>
      </c>
      <c r="BO3196" s="64"/>
      <c r="BP3196" s="64"/>
    </row>
    <row r="3197" spans="65:68" hidden="1">
      <c r="BM3197" s="68" t="s">
        <v>3467</v>
      </c>
      <c r="BO3197" s="64"/>
      <c r="BP3197" s="64"/>
    </row>
    <row r="3198" spans="65:68" hidden="1">
      <c r="BM3198" s="68" t="s">
        <v>3468</v>
      </c>
      <c r="BO3198" s="64"/>
      <c r="BP3198" s="64"/>
    </row>
    <row r="3199" spans="65:68" hidden="1">
      <c r="BM3199" s="68" t="s">
        <v>3469</v>
      </c>
      <c r="BO3199" s="64"/>
      <c r="BP3199" s="64"/>
    </row>
    <row r="3200" spans="65:68" hidden="1">
      <c r="BM3200" s="68" t="s">
        <v>3470</v>
      </c>
      <c r="BO3200" s="64"/>
      <c r="BP3200" s="64"/>
    </row>
    <row r="3201" spans="65:68" hidden="1">
      <c r="BM3201" s="68" t="s">
        <v>3471</v>
      </c>
      <c r="BO3201" s="64"/>
      <c r="BP3201" s="64"/>
    </row>
    <row r="3202" spans="65:68" hidden="1">
      <c r="BM3202" s="68" t="s">
        <v>3472</v>
      </c>
      <c r="BO3202" s="64"/>
      <c r="BP3202" s="64"/>
    </row>
    <row r="3203" spans="65:68" hidden="1">
      <c r="BM3203" s="68" t="s">
        <v>3473</v>
      </c>
      <c r="BO3203" s="64"/>
      <c r="BP3203" s="64"/>
    </row>
    <row r="3204" spans="65:68" hidden="1">
      <c r="BM3204" s="68" t="s">
        <v>3474</v>
      </c>
      <c r="BO3204" s="64"/>
      <c r="BP3204" s="64"/>
    </row>
    <row r="3205" spans="65:68" hidden="1">
      <c r="BM3205" s="68" t="s">
        <v>3475</v>
      </c>
      <c r="BO3205" s="64"/>
      <c r="BP3205" s="64"/>
    </row>
    <row r="3206" spans="65:68" hidden="1">
      <c r="BM3206" s="68" t="s">
        <v>3476</v>
      </c>
      <c r="BO3206" s="64"/>
      <c r="BP3206" s="64"/>
    </row>
    <row r="3207" spans="65:68" hidden="1">
      <c r="BM3207" s="68" t="s">
        <v>3477</v>
      </c>
      <c r="BO3207" s="64"/>
      <c r="BP3207" s="64"/>
    </row>
    <row r="3208" spans="65:68" hidden="1">
      <c r="BM3208" s="68" t="s">
        <v>3478</v>
      </c>
      <c r="BO3208" s="64"/>
      <c r="BP3208" s="64"/>
    </row>
    <row r="3209" spans="65:68" hidden="1">
      <c r="BM3209" s="68" t="s">
        <v>3479</v>
      </c>
      <c r="BO3209" s="64"/>
      <c r="BP3209" s="64"/>
    </row>
    <row r="3210" spans="65:68" hidden="1">
      <c r="BM3210" s="68" t="s">
        <v>3480</v>
      </c>
      <c r="BO3210" s="64"/>
      <c r="BP3210" s="64"/>
    </row>
    <row r="3211" spans="65:68" hidden="1">
      <c r="BM3211" s="68" t="s">
        <v>3481</v>
      </c>
      <c r="BO3211" s="64"/>
      <c r="BP3211" s="64"/>
    </row>
    <row r="3212" spans="65:68" hidden="1">
      <c r="BM3212" s="68" t="s">
        <v>3482</v>
      </c>
      <c r="BO3212" s="64"/>
      <c r="BP3212" s="64"/>
    </row>
    <row r="3213" spans="65:68" hidden="1">
      <c r="BM3213" s="68" t="s">
        <v>3483</v>
      </c>
      <c r="BO3213" s="64"/>
      <c r="BP3213" s="64"/>
    </row>
    <row r="3214" spans="65:68" hidden="1">
      <c r="BM3214" s="68" t="s">
        <v>3484</v>
      </c>
      <c r="BO3214" s="64"/>
      <c r="BP3214" s="64"/>
    </row>
    <row r="3215" spans="65:68" hidden="1">
      <c r="BM3215" s="68" t="s">
        <v>3485</v>
      </c>
      <c r="BO3215" s="64"/>
      <c r="BP3215" s="64"/>
    </row>
    <row r="3216" spans="65:68" hidden="1">
      <c r="BM3216" s="68" t="s">
        <v>3486</v>
      </c>
      <c r="BO3216" s="64"/>
      <c r="BP3216" s="64"/>
    </row>
    <row r="3217" spans="65:68" hidden="1">
      <c r="BM3217" s="68" t="s">
        <v>3487</v>
      </c>
      <c r="BO3217" s="64"/>
      <c r="BP3217" s="64"/>
    </row>
    <row r="3218" spans="65:68" hidden="1">
      <c r="BM3218" s="68" t="s">
        <v>3488</v>
      </c>
      <c r="BO3218" s="64"/>
      <c r="BP3218" s="64"/>
    </row>
    <row r="3219" spans="65:68" hidden="1">
      <c r="BM3219" s="68" t="s">
        <v>3489</v>
      </c>
      <c r="BO3219" s="64"/>
      <c r="BP3219" s="64"/>
    </row>
    <row r="3220" spans="65:68" hidden="1">
      <c r="BM3220" s="68" t="s">
        <v>3490</v>
      </c>
      <c r="BO3220" s="64"/>
      <c r="BP3220" s="64"/>
    </row>
    <row r="3221" spans="65:68" hidden="1">
      <c r="BM3221" s="68" t="s">
        <v>271</v>
      </c>
      <c r="BO3221" s="64"/>
      <c r="BP3221" s="64"/>
    </row>
    <row r="3222" spans="65:68" hidden="1">
      <c r="BM3222" s="68" t="s">
        <v>3491</v>
      </c>
      <c r="BO3222" s="64"/>
      <c r="BP3222" s="64"/>
    </row>
    <row r="3223" spans="65:68" hidden="1">
      <c r="BM3223" s="68" t="s">
        <v>3492</v>
      </c>
      <c r="BO3223" s="64"/>
      <c r="BP3223" s="64"/>
    </row>
    <row r="3224" spans="65:68" hidden="1">
      <c r="BM3224" s="68" t="s">
        <v>3493</v>
      </c>
      <c r="BO3224" s="64"/>
      <c r="BP3224" s="64"/>
    </row>
    <row r="3225" spans="65:68" hidden="1">
      <c r="BM3225" s="68" t="s">
        <v>3494</v>
      </c>
      <c r="BO3225" s="64"/>
      <c r="BP3225" s="64"/>
    </row>
    <row r="3226" spans="65:68" hidden="1">
      <c r="BM3226" s="68" t="s">
        <v>3495</v>
      </c>
      <c r="BO3226" s="64"/>
      <c r="BP3226" s="64"/>
    </row>
    <row r="3227" spans="65:68" hidden="1">
      <c r="BM3227" s="68" t="s">
        <v>3496</v>
      </c>
      <c r="BO3227" s="64"/>
      <c r="BP3227" s="64"/>
    </row>
    <row r="3228" spans="65:68" hidden="1">
      <c r="BM3228" s="68" t="s">
        <v>3497</v>
      </c>
      <c r="BO3228" s="64"/>
      <c r="BP3228" s="64"/>
    </row>
    <row r="3229" spans="65:68" hidden="1">
      <c r="BM3229" s="68" t="s">
        <v>3498</v>
      </c>
      <c r="BO3229" s="64"/>
      <c r="BP3229" s="64"/>
    </row>
    <row r="3230" spans="65:68" hidden="1">
      <c r="BM3230" s="68" t="s">
        <v>3499</v>
      </c>
      <c r="BO3230" s="64"/>
      <c r="BP3230" s="64"/>
    </row>
    <row r="3231" spans="65:68" hidden="1">
      <c r="BM3231" s="68" t="s">
        <v>3500</v>
      </c>
      <c r="BO3231" s="64"/>
      <c r="BP3231" s="64"/>
    </row>
    <row r="3232" spans="65:68" hidden="1">
      <c r="BM3232" s="68" t="s">
        <v>3501</v>
      </c>
      <c r="BO3232" s="64"/>
      <c r="BP3232" s="64"/>
    </row>
    <row r="3233" spans="65:68" hidden="1">
      <c r="BM3233" s="68" t="s">
        <v>3502</v>
      </c>
      <c r="BO3233" s="64"/>
      <c r="BP3233" s="64"/>
    </row>
    <row r="3234" spans="65:68" hidden="1">
      <c r="BM3234" s="68" t="s">
        <v>3503</v>
      </c>
      <c r="BO3234" s="64"/>
      <c r="BP3234" s="64"/>
    </row>
    <row r="3235" spans="65:68" hidden="1">
      <c r="BM3235" s="68" t="s">
        <v>3504</v>
      </c>
      <c r="BO3235" s="64"/>
      <c r="BP3235" s="64"/>
    </row>
    <row r="3236" spans="65:68" hidden="1">
      <c r="BM3236" s="68" t="s">
        <v>3505</v>
      </c>
      <c r="BO3236" s="64"/>
      <c r="BP3236" s="64"/>
    </row>
    <row r="3237" spans="65:68" hidden="1">
      <c r="BM3237" s="68" t="s">
        <v>3506</v>
      </c>
      <c r="BO3237" s="64"/>
      <c r="BP3237" s="64"/>
    </row>
    <row r="3238" spans="65:68" hidden="1">
      <c r="BM3238" s="68" t="s">
        <v>3507</v>
      </c>
      <c r="BO3238" s="64"/>
      <c r="BP3238" s="64"/>
    </row>
    <row r="3239" spans="65:68" hidden="1">
      <c r="BM3239" s="68" t="s">
        <v>3508</v>
      </c>
      <c r="BO3239" s="64"/>
      <c r="BP3239" s="64"/>
    </row>
    <row r="3240" spans="65:68" hidden="1">
      <c r="BM3240" s="68" t="s">
        <v>3509</v>
      </c>
      <c r="BO3240" s="64"/>
      <c r="BP3240" s="64"/>
    </row>
    <row r="3241" spans="65:68" hidden="1">
      <c r="BM3241" s="68" t="s">
        <v>3510</v>
      </c>
      <c r="BO3241" s="64"/>
      <c r="BP3241" s="64"/>
    </row>
    <row r="3242" spans="65:68" hidden="1">
      <c r="BM3242" s="68" t="s">
        <v>3511</v>
      </c>
      <c r="BO3242" s="64"/>
      <c r="BP3242" s="64"/>
    </row>
    <row r="3243" spans="65:68" hidden="1">
      <c r="BM3243" s="68" t="s">
        <v>3512</v>
      </c>
      <c r="BO3243" s="64"/>
      <c r="BP3243" s="64"/>
    </row>
    <row r="3244" spans="65:68" hidden="1">
      <c r="BM3244" s="68" t="s">
        <v>3513</v>
      </c>
      <c r="BO3244" s="64"/>
      <c r="BP3244" s="64"/>
    </row>
    <row r="3245" spans="65:68" hidden="1">
      <c r="BM3245" s="68" t="s">
        <v>3514</v>
      </c>
      <c r="BO3245" s="64"/>
      <c r="BP3245" s="64"/>
    </row>
    <row r="3246" spans="65:68" hidden="1">
      <c r="BM3246" s="68" t="s">
        <v>3515</v>
      </c>
      <c r="BO3246" s="64"/>
      <c r="BP3246" s="64"/>
    </row>
    <row r="3247" spans="65:68" hidden="1">
      <c r="BM3247" s="68" t="s">
        <v>3516</v>
      </c>
      <c r="BO3247" s="64"/>
      <c r="BP3247" s="64"/>
    </row>
    <row r="3248" spans="65:68" hidden="1">
      <c r="BM3248" s="68" t="s">
        <v>3517</v>
      </c>
      <c r="BO3248" s="64"/>
      <c r="BP3248" s="64"/>
    </row>
    <row r="3249" spans="65:68" hidden="1">
      <c r="BM3249" s="68" t="s">
        <v>3518</v>
      </c>
      <c r="BO3249" s="64"/>
      <c r="BP3249" s="64"/>
    </row>
    <row r="3250" spans="65:68" hidden="1">
      <c r="BM3250" s="68" t="s">
        <v>3519</v>
      </c>
      <c r="BO3250" s="64"/>
      <c r="BP3250" s="64"/>
    </row>
    <row r="3251" spans="65:68" hidden="1">
      <c r="BM3251" s="68" t="s">
        <v>3520</v>
      </c>
      <c r="BO3251" s="64"/>
      <c r="BP3251" s="64"/>
    </row>
    <row r="3252" spans="65:68" hidden="1">
      <c r="BM3252" s="68" t="s">
        <v>3521</v>
      </c>
      <c r="BO3252" s="64"/>
      <c r="BP3252" s="64"/>
    </row>
    <row r="3253" spans="65:68" hidden="1">
      <c r="BM3253" s="68" t="s">
        <v>3522</v>
      </c>
      <c r="BO3253" s="64"/>
      <c r="BP3253" s="64"/>
    </row>
    <row r="3254" spans="65:68" hidden="1">
      <c r="BM3254" s="68" t="s">
        <v>3523</v>
      </c>
      <c r="BO3254" s="64"/>
      <c r="BP3254" s="64"/>
    </row>
    <row r="3255" spans="65:68" hidden="1">
      <c r="BM3255" s="68" t="s">
        <v>3524</v>
      </c>
      <c r="BO3255" s="64"/>
      <c r="BP3255" s="64"/>
    </row>
    <row r="3256" spans="65:68" hidden="1">
      <c r="BM3256" s="68" t="s">
        <v>3525</v>
      </c>
      <c r="BO3256" s="64"/>
      <c r="BP3256" s="64"/>
    </row>
    <row r="3257" spans="65:68" hidden="1">
      <c r="BM3257" s="68" t="s">
        <v>3526</v>
      </c>
      <c r="BO3257" s="64"/>
      <c r="BP3257" s="64"/>
    </row>
    <row r="3258" spans="65:68" hidden="1">
      <c r="BM3258" s="68" t="s">
        <v>148</v>
      </c>
      <c r="BO3258" s="64"/>
      <c r="BP3258" s="64"/>
    </row>
    <row r="3259" spans="65:68" hidden="1">
      <c r="BM3259" s="68" t="s">
        <v>3527</v>
      </c>
      <c r="BO3259" s="64"/>
      <c r="BP3259" s="64"/>
    </row>
    <row r="3260" spans="65:68" hidden="1">
      <c r="BM3260" s="68" t="s">
        <v>3528</v>
      </c>
      <c r="BO3260" s="64"/>
      <c r="BP3260" s="64"/>
    </row>
    <row r="3261" spans="65:68" hidden="1">
      <c r="BM3261" s="68" t="s">
        <v>3529</v>
      </c>
      <c r="BO3261" s="64"/>
      <c r="BP3261" s="64"/>
    </row>
    <row r="3262" spans="65:68" hidden="1">
      <c r="BM3262" s="68" t="s">
        <v>3530</v>
      </c>
      <c r="BO3262" s="64"/>
      <c r="BP3262" s="64"/>
    </row>
    <row r="3263" spans="65:68" hidden="1">
      <c r="BM3263" s="68" t="s">
        <v>3531</v>
      </c>
      <c r="BO3263" s="64"/>
      <c r="BP3263" s="64"/>
    </row>
    <row r="3264" spans="65:68" hidden="1">
      <c r="BM3264" s="68" t="s">
        <v>3532</v>
      </c>
      <c r="BO3264" s="64"/>
      <c r="BP3264" s="64"/>
    </row>
    <row r="3265" spans="65:68" hidden="1">
      <c r="BM3265" s="68" t="s">
        <v>3533</v>
      </c>
      <c r="BO3265" s="64"/>
      <c r="BP3265" s="64"/>
    </row>
    <row r="3266" spans="65:68" hidden="1">
      <c r="BM3266" s="68" t="s">
        <v>3534</v>
      </c>
      <c r="BO3266" s="64"/>
      <c r="BP3266" s="64"/>
    </row>
    <row r="3267" spans="65:68" hidden="1">
      <c r="BM3267" s="68" t="s">
        <v>3535</v>
      </c>
      <c r="BO3267" s="64"/>
      <c r="BP3267" s="64"/>
    </row>
    <row r="3268" spans="65:68" hidden="1">
      <c r="BM3268" s="68" t="s">
        <v>3536</v>
      </c>
      <c r="BO3268" s="64"/>
      <c r="BP3268" s="64"/>
    </row>
    <row r="3269" spans="65:68" hidden="1">
      <c r="BM3269" s="68" t="s">
        <v>3537</v>
      </c>
      <c r="BO3269" s="64"/>
      <c r="BP3269" s="64"/>
    </row>
    <row r="3270" spans="65:68" hidden="1">
      <c r="BM3270" s="68" t="s">
        <v>3538</v>
      </c>
      <c r="BO3270" s="64"/>
      <c r="BP3270" s="64"/>
    </row>
    <row r="3271" spans="65:68" hidden="1">
      <c r="BM3271" s="68" t="s">
        <v>3539</v>
      </c>
      <c r="BO3271" s="64"/>
      <c r="BP3271" s="64"/>
    </row>
    <row r="3272" spans="65:68" hidden="1">
      <c r="BM3272" s="68" t="s">
        <v>3540</v>
      </c>
      <c r="BO3272" s="64"/>
      <c r="BP3272" s="64"/>
    </row>
    <row r="3273" spans="65:68" hidden="1">
      <c r="BM3273" s="68" t="s">
        <v>3541</v>
      </c>
      <c r="BO3273" s="64"/>
      <c r="BP3273" s="64"/>
    </row>
    <row r="3274" spans="65:68" hidden="1">
      <c r="BM3274" s="68" t="s">
        <v>3542</v>
      </c>
      <c r="BO3274" s="64"/>
      <c r="BP3274" s="64"/>
    </row>
    <row r="3275" spans="65:68" hidden="1">
      <c r="BM3275" s="68" t="s">
        <v>226</v>
      </c>
      <c r="BO3275" s="64"/>
      <c r="BP3275" s="64"/>
    </row>
    <row r="3276" spans="65:68" hidden="1">
      <c r="BM3276" s="68" t="s">
        <v>3543</v>
      </c>
      <c r="BO3276" s="64"/>
      <c r="BP3276" s="64"/>
    </row>
    <row r="3277" spans="65:68" hidden="1">
      <c r="BM3277" s="68" t="s">
        <v>3544</v>
      </c>
      <c r="BO3277" s="64"/>
      <c r="BP3277" s="64"/>
    </row>
    <row r="3278" spans="65:68" hidden="1">
      <c r="BM3278" s="68" t="s">
        <v>3545</v>
      </c>
      <c r="BO3278" s="64"/>
      <c r="BP3278" s="64"/>
    </row>
    <row r="3279" spans="65:68" hidden="1">
      <c r="BM3279" s="68" t="s">
        <v>3546</v>
      </c>
      <c r="BO3279" s="64"/>
      <c r="BP3279" s="64"/>
    </row>
    <row r="3280" spans="65:68" hidden="1">
      <c r="BM3280" s="68" t="s">
        <v>3547</v>
      </c>
      <c r="BO3280" s="64"/>
      <c r="BP3280" s="64"/>
    </row>
    <row r="3281" spans="65:68" hidden="1">
      <c r="BM3281" s="68" t="s">
        <v>3548</v>
      </c>
      <c r="BO3281" s="64"/>
      <c r="BP3281" s="64"/>
    </row>
    <row r="3282" spans="65:68" hidden="1">
      <c r="BM3282" s="68" t="s">
        <v>3549</v>
      </c>
      <c r="BO3282" s="64"/>
      <c r="BP3282" s="64"/>
    </row>
    <row r="3283" spans="65:68" hidden="1">
      <c r="BM3283" s="68" t="s">
        <v>3550</v>
      </c>
      <c r="BO3283" s="64"/>
      <c r="BP3283" s="64"/>
    </row>
    <row r="3284" spans="65:68" hidden="1">
      <c r="BM3284" s="68" t="s">
        <v>3551</v>
      </c>
      <c r="BO3284" s="64"/>
      <c r="BP3284" s="64"/>
    </row>
    <row r="3285" spans="65:68" hidden="1">
      <c r="BM3285" s="68" t="s">
        <v>3552</v>
      </c>
      <c r="BO3285" s="64"/>
      <c r="BP3285" s="64"/>
    </row>
    <row r="3286" spans="65:68" hidden="1">
      <c r="BM3286" s="68" t="s">
        <v>3553</v>
      </c>
      <c r="BO3286" s="64"/>
      <c r="BP3286" s="64"/>
    </row>
    <row r="3287" spans="65:68" hidden="1">
      <c r="BM3287" s="68" t="s">
        <v>3554</v>
      </c>
      <c r="BO3287" s="64"/>
      <c r="BP3287" s="64"/>
    </row>
    <row r="3288" spans="65:68" hidden="1">
      <c r="BM3288" s="68" t="s">
        <v>3555</v>
      </c>
      <c r="BO3288" s="64"/>
      <c r="BP3288" s="64"/>
    </row>
    <row r="3289" spans="65:68" hidden="1">
      <c r="BM3289" s="68" t="s">
        <v>3556</v>
      </c>
      <c r="BO3289" s="64"/>
      <c r="BP3289" s="64"/>
    </row>
    <row r="3290" spans="65:68" hidden="1">
      <c r="BM3290" s="68" t="s">
        <v>3557</v>
      </c>
      <c r="BO3290" s="64"/>
      <c r="BP3290" s="64"/>
    </row>
    <row r="3291" spans="65:68" hidden="1">
      <c r="BM3291" s="68" t="s">
        <v>3558</v>
      </c>
      <c r="BO3291" s="64"/>
      <c r="BP3291" s="64"/>
    </row>
    <row r="3292" spans="65:68" hidden="1">
      <c r="BM3292" s="68" t="s">
        <v>3559</v>
      </c>
      <c r="BO3292" s="64"/>
      <c r="BP3292" s="64"/>
    </row>
    <row r="3293" spans="65:68" hidden="1">
      <c r="BM3293" s="68" t="s">
        <v>3560</v>
      </c>
      <c r="BO3293" s="64"/>
      <c r="BP3293" s="64"/>
    </row>
    <row r="3294" spans="65:68" hidden="1">
      <c r="BM3294" s="68" t="s">
        <v>3561</v>
      </c>
      <c r="BO3294" s="64"/>
      <c r="BP3294" s="64"/>
    </row>
    <row r="3295" spans="65:68" hidden="1">
      <c r="BM3295" s="68" t="s">
        <v>3562</v>
      </c>
      <c r="BO3295" s="64"/>
      <c r="BP3295" s="64"/>
    </row>
    <row r="3296" spans="65:68" hidden="1">
      <c r="BM3296" s="68" t="s">
        <v>3563</v>
      </c>
      <c r="BO3296" s="64"/>
      <c r="BP3296" s="64"/>
    </row>
    <row r="3297" spans="65:68" hidden="1">
      <c r="BM3297" s="68" t="s">
        <v>3564</v>
      </c>
      <c r="BO3297" s="64"/>
      <c r="BP3297" s="64"/>
    </row>
    <row r="3298" spans="65:68" hidden="1">
      <c r="BM3298" s="68" t="s">
        <v>3565</v>
      </c>
      <c r="BO3298" s="64"/>
      <c r="BP3298" s="64"/>
    </row>
    <row r="3299" spans="65:68" hidden="1">
      <c r="BM3299" s="68" t="s">
        <v>3566</v>
      </c>
      <c r="BO3299" s="64"/>
      <c r="BP3299" s="64"/>
    </row>
    <row r="3300" spans="65:68" hidden="1">
      <c r="BM3300" s="68" t="s">
        <v>3567</v>
      </c>
      <c r="BO3300" s="64"/>
      <c r="BP3300" s="64"/>
    </row>
    <row r="3301" spans="65:68" hidden="1">
      <c r="BM3301" s="68" t="s">
        <v>3568</v>
      </c>
      <c r="BO3301" s="64"/>
      <c r="BP3301" s="64"/>
    </row>
    <row r="3302" spans="65:68" hidden="1">
      <c r="BM3302" s="68" t="s">
        <v>3569</v>
      </c>
      <c r="BO3302" s="64"/>
      <c r="BP3302" s="64"/>
    </row>
    <row r="3303" spans="65:68" hidden="1">
      <c r="BM3303" s="68" t="s">
        <v>3570</v>
      </c>
      <c r="BO3303" s="64"/>
      <c r="BP3303" s="64"/>
    </row>
    <row r="3304" spans="65:68" hidden="1">
      <c r="BM3304" s="68" t="s">
        <v>3571</v>
      </c>
      <c r="BO3304" s="64"/>
      <c r="BP3304" s="64"/>
    </row>
    <row r="3305" spans="65:68" hidden="1">
      <c r="BM3305" s="68" t="s">
        <v>3572</v>
      </c>
      <c r="BO3305" s="64"/>
      <c r="BP3305" s="64"/>
    </row>
    <row r="3306" spans="65:68" hidden="1">
      <c r="BM3306" s="68" t="s">
        <v>3573</v>
      </c>
      <c r="BO3306" s="64"/>
      <c r="BP3306" s="64"/>
    </row>
    <row r="3307" spans="65:68" hidden="1">
      <c r="BM3307" s="68" t="s">
        <v>3574</v>
      </c>
      <c r="BO3307" s="64"/>
      <c r="BP3307" s="64"/>
    </row>
    <row r="3308" spans="65:68" hidden="1">
      <c r="BM3308" s="68" t="s">
        <v>3575</v>
      </c>
      <c r="BO3308" s="64"/>
      <c r="BP3308" s="64"/>
    </row>
    <row r="3309" spans="65:68" hidden="1">
      <c r="BM3309" s="68" t="s">
        <v>3576</v>
      </c>
      <c r="BO3309" s="64"/>
      <c r="BP3309" s="64"/>
    </row>
    <row r="3310" spans="65:68" hidden="1">
      <c r="BM3310" s="68" t="s">
        <v>3577</v>
      </c>
      <c r="BO3310" s="64"/>
      <c r="BP3310" s="64"/>
    </row>
    <row r="3311" spans="65:68" hidden="1">
      <c r="BM3311" s="68" t="s">
        <v>3578</v>
      </c>
      <c r="BO3311" s="64"/>
      <c r="BP3311" s="64"/>
    </row>
    <row r="3312" spans="65:68" hidden="1">
      <c r="BM3312" s="68" t="s">
        <v>3579</v>
      </c>
      <c r="BO3312" s="64"/>
      <c r="BP3312" s="64"/>
    </row>
    <row r="3313" spans="65:68" hidden="1">
      <c r="BM3313" s="68" t="s">
        <v>3580</v>
      </c>
      <c r="BO3313" s="64"/>
      <c r="BP3313" s="64"/>
    </row>
    <row r="3314" spans="65:68" hidden="1">
      <c r="BM3314" s="68" t="s">
        <v>3581</v>
      </c>
      <c r="BO3314" s="64"/>
      <c r="BP3314" s="64"/>
    </row>
    <row r="3315" spans="65:68" hidden="1">
      <c r="BM3315" s="68" t="s">
        <v>3582</v>
      </c>
      <c r="BO3315" s="64"/>
      <c r="BP3315" s="64"/>
    </row>
    <row r="3316" spans="65:68" hidden="1">
      <c r="BM3316" s="68" t="s">
        <v>3583</v>
      </c>
      <c r="BO3316" s="64"/>
      <c r="BP3316" s="64"/>
    </row>
    <row r="3317" spans="65:68" hidden="1">
      <c r="BM3317" s="68" t="s">
        <v>3584</v>
      </c>
      <c r="BO3317" s="64"/>
      <c r="BP3317" s="64"/>
    </row>
    <row r="3318" spans="65:68" hidden="1">
      <c r="BM3318" s="68" t="s">
        <v>3585</v>
      </c>
      <c r="BO3318" s="64"/>
      <c r="BP3318" s="64"/>
    </row>
    <row r="3319" spans="65:68" hidden="1">
      <c r="BM3319" s="68" t="s">
        <v>3586</v>
      </c>
      <c r="BO3319" s="64"/>
      <c r="BP3319" s="64"/>
    </row>
    <row r="3320" spans="65:68" hidden="1">
      <c r="BM3320" s="68" t="s">
        <v>3587</v>
      </c>
      <c r="BO3320" s="64"/>
      <c r="BP3320" s="64"/>
    </row>
    <row r="3321" spans="65:68" hidden="1">
      <c r="BM3321" s="68" t="s">
        <v>3588</v>
      </c>
      <c r="BO3321" s="64"/>
      <c r="BP3321" s="64"/>
    </row>
    <row r="3322" spans="65:68" hidden="1">
      <c r="BM3322" s="68" t="s">
        <v>3589</v>
      </c>
      <c r="BO3322" s="64"/>
      <c r="BP3322" s="64"/>
    </row>
    <row r="3323" spans="65:68" hidden="1">
      <c r="BM3323" s="68" t="s">
        <v>3590</v>
      </c>
      <c r="BO3323" s="64"/>
      <c r="BP3323" s="64"/>
    </row>
    <row r="3324" spans="65:68" hidden="1">
      <c r="BM3324" s="68" t="s">
        <v>3591</v>
      </c>
      <c r="BO3324" s="64"/>
      <c r="BP3324" s="64"/>
    </row>
    <row r="3325" spans="65:68" hidden="1">
      <c r="BM3325" s="68" t="s">
        <v>3592</v>
      </c>
      <c r="BO3325" s="64"/>
      <c r="BP3325" s="64"/>
    </row>
    <row r="3326" spans="65:68" hidden="1">
      <c r="BM3326" s="68" t="s">
        <v>3593</v>
      </c>
      <c r="BO3326" s="64"/>
      <c r="BP3326" s="64"/>
    </row>
    <row r="3327" spans="65:68" hidden="1">
      <c r="BM3327" s="68" t="s">
        <v>3594</v>
      </c>
      <c r="BO3327" s="64"/>
      <c r="BP3327" s="64"/>
    </row>
    <row r="3328" spans="65:68" hidden="1">
      <c r="BM3328" s="68" t="s">
        <v>3595</v>
      </c>
      <c r="BO3328" s="64"/>
      <c r="BP3328" s="64"/>
    </row>
    <row r="3329" spans="65:68" hidden="1">
      <c r="BM3329" s="68" t="s">
        <v>3596</v>
      </c>
      <c r="BO3329" s="64"/>
      <c r="BP3329" s="64"/>
    </row>
    <row r="3330" spans="65:68" hidden="1">
      <c r="BM3330" s="68" t="s">
        <v>3597</v>
      </c>
      <c r="BO3330" s="64"/>
      <c r="BP3330" s="64"/>
    </row>
    <row r="3331" spans="65:68" hidden="1">
      <c r="BM3331" s="68" t="s">
        <v>3598</v>
      </c>
      <c r="BO3331" s="64"/>
      <c r="BP3331" s="64"/>
    </row>
    <row r="3332" spans="65:68" hidden="1">
      <c r="BM3332" s="68" t="s">
        <v>3599</v>
      </c>
      <c r="BO3332" s="64"/>
      <c r="BP3332" s="64"/>
    </row>
    <row r="3333" spans="65:68" hidden="1">
      <c r="BM3333" s="68" t="s">
        <v>3600</v>
      </c>
      <c r="BO3333" s="64"/>
      <c r="BP3333" s="64"/>
    </row>
    <row r="3334" spans="65:68" hidden="1">
      <c r="BM3334" s="68" t="s">
        <v>3601</v>
      </c>
      <c r="BO3334" s="64"/>
      <c r="BP3334" s="64"/>
    </row>
    <row r="3335" spans="65:68" hidden="1">
      <c r="BM3335" s="68" t="s">
        <v>3602</v>
      </c>
      <c r="BO3335" s="64"/>
      <c r="BP3335" s="64"/>
    </row>
    <row r="3336" spans="65:68" hidden="1">
      <c r="BM3336" s="68" t="s">
        <v>3603</v>
      </c>
      <c r="BO3336" s="64"/>
      <c r="BP3336" s="64"/>
    </row>
    <row r="3337" spans="65:68" hidden="1">
      <c r="BM3337" s="68" t="s">
        <v>3604</v>
      </c>
      <c r="BO3337" s="64"/>
      <c r="BP3337" s="64"/>
    </row>
    <row r="3338" spans="65:68" hidden="1">
      <c r="BM3338" s="68" t="s">
        <v>3605</v>
      </c>
      <c r="BO3338" s="64"/>
      <c r="BP3338" s="64"/>
    </row>
    <row r="3339" spans="65:68" hidden="1">
      <c r="BM3339" s="68" t="s">
        <v>3606</v>
      </c>
      <c r="BO3339" s="64"/>
      <c r="BP3339" s="64"/>
    </row>
    <row r="3340" spans="65:68" hidden="1">
      <c r="BM3340" s="68" t="s">
        <v>3607</v>
      </c>
      <c r="BO3340" s="64"/>
      <c r="BP3340" s="64"/>
    </row>
    <row r="3341" spans="65:68" hidden="1">
      <c r="BM3341" s="68" t="s">
        <v>3608</v>
      </c>
      <c r="BO3341" s="64"/>
      <c r="BP3341" s="64"/>
    </row>
    <row r="3342" spans="65:68" hidden="1">
      <c r="BM3342" s="68" t="s">
        <v>241</v>
      </c>
      <c r="BO3342" s="64"/>
      <c r="BP3342" s="64"/>
    </row>
    <row r="3343" spans="65:68" hidden="1">
      <c r="BM3343" s="68" t="s">
        <v>3609</v>
      </c>
      <c r="BO3343" s="64"/>
      <c r="BP3343" s="64"/>
    </row>
    <row r="3344" spans="65:68" hidden="1">
      <c r="BM3344" s="68" t="s">
        <v>3610</v>
      </c>
      <c r="BO3344" s="64"/>
      <c r="BP3344" s="64"/>
    </row>
    <row r="3345" spans="65:68" hidden="1">
      <c r="BM3345" s="68" t="s">
        <v>3611</v>
      </c>
      <c r="BO3345" s="64"/>
      <c r="BP3345" s="64"/>
    </row>
    <row r="3346" spans="65:68" hidden="1">
      <c r="BM3346" s="68" t="s">
        <v>3612</v>
      </c>
      <c r="BO3346" s="64"/>
      <c r="BP3346" s="64"/>
    </row>
    <row r="3347" spans="65:68" hidden="1">
      <c r="BM3347" s="68" t="s">
        <v>3613</v>
      </c>
      <c r="BO3347" s="64"/>
      <c r="BP3347" s="64"/>
    </row>
    <row r="3348" spans="65:68" hidden="1">
      <c r="BM3348" s="68" t="s">
        <v>3614</v>
      </c>
      <c r="BO3348" s="64"/>
      <c r="BP3348" s="64"/>
    </row>
    <row r="3349" spans="65:68" hidden="1">
      <c r="BM3349" s="68" t="s">
        <v>3615</v>
      </c>
      <c r="BO3349" s="64"/>
      <c r="BP3349" s="64"/>
    </row>
    <row r="3350" spans="65:68" hidden="1">
      <c r="BM3350" s="68" t="s">
        <v>3616</v>
      </c>
      <c r="BO3350" s="64"/>
      <c r="BP3350" s="64"/>
    </row>
    <row r="3351" spans="65:68" hidden="1">
      <c r="BM3351" s="68" t="s">
        <v>3617</v>
      </c>
      <c r="BO3351" s="64"/>
      <c r="BP3351" s="64"/>
    </row>
    <row r="3352" spans="65:68" hidden="1">
      <c r="BM3352" s="68" t="s">
        <v>3618</v>
      </c>
      <c r="BO3352" s="64"/>
      <c r="BP3352" s="64"/>
    </row>
    <row r="3353" spans="65:68" hidden="1">
      <c r="BM3353" s="68" t="s">
        <v>3619</v>
      </c>
      <c r="BO3353" s="64"/>
      <c r="BP3353" s="64"/>
    </row>
    <row r="3354" spans="65:68" hidden="1">
      <c r="BM3354" s="68" t="s">
        <v>3620</v>
      </c>
      <c r="BO3354" s="64"/>
      <c r="BP3354" s="64"/>
    </row>
    <row r="3355" spans="65:68" hidden="1">
      <c r="BM3355" s="68" t="s">
        <v>3621</v>
      </c>
      <c r="BO3355" s="64"/>
      <c r="BP3355" s="64"/>
    </row>
    <row r="3356" spans="65:68" hidden="1">
      <c r="BM3356" s="68" t="s">
        <v>128</v>
      </c>
      <c r="BO3356" s="64"/>
      <c r="BP3356" s="64"/>
    </row>
    <row r="3357" spans="65:68" hidden="1">
      <c r="BM3357" s="68" t="s">
        <v>3622</v>
      </c>
      <c r="BO3357" s="64"/>
      <c r="BP3357" s="64"/>
    </row>
    <row r="3358" spans="65:68" hidden="1">
      <c r="BM3358" s="68" t="s">
        <v>3623</v>
      </c>
      <c r="BO3358" s="64"/>
      <c r="BP3358" s="64"/>
    </row>
    <row r="3359" spans="65:68" hidden="1">
      <c r="BM3359" s="68" t="s">
        <v>3624</v>
      </c>
      <c r="BO3359" s="64"/>
      <c r="BP3359" s="64"/>
    </row>
    <row r="3360" spans="65:68" hidden="1">
      <c r="BM3360" s="68" t="s">
        <v>3625</v>
      </c>
      <c r="BO3360" s="64"/>
      <c r="BP3360" s="64"/>
    </row>
    <row r="3361" spans="65:68" hidden="1">
      <c r="BM3361" s="68" t="s">
        <v>3626</v>
      </c>
      <c r="BO3361" s="64"/>
      <c r="BP3361" s="64"/>
    </row>
    <row r="3362" spans="65:68" hidden="1">
      <c r="BM3362" s="68" t="s">
        <v>3627</v>
      </c>
      <c r="BO3362" s="64"/>
      <c r="BP3362" s="64"/>
    </row>
    <row r="3363" spans="65:68" hidden="1">
      <c r="BM3363" s="68" t="s">
        <v>3628</v>
      </c>
      <c r="BO3363" s="64"/>
      <c r="BP3363" s="64"/>
    </row>
    <row r="3364" spans="65:68" hidden="1">
      <c r="BM3364" s="68" t="s">
        <v>3629</v>
      </c>
      <c r="BO3364" s="64"/>
      <c r="BP3364" s="64"/>
    </row>
    <row r="3365" spans="65:68" hidden="1">
      <c r="BM3365" s="68" t="s">
        <v>3630</v>
      </c>
      <c r="BO3365" s="64"/>
      <c r="BP3365" s="64"/>
    </row>
    <row r="3366" spans="65:68" hidden="1">
      <c r="BM3366" s="68" t="s">
        <v>3631</v>
      </c>
      <c r="BO3366" s="64"/>
      <c r="BP3366" s="64"/>
    </row>
    <row r="3367" spans="65:68" hidden="1">
      <c r="BM3367" s="68" t="s">
        <v>3632</v>
      </c>
      <c r="BO3367" s="64"/>
      <c r="BP3367" s="64"/>
    </row>
    <row r="3368" spans="65:68" hidden="1">
      <c r="BM3368" s="68" t="s">
        <v>237</v>
      </c>
      <c r="BO3368" s="64"/>
      <c r="BP3368" s="64"/>
    </row>
    <row r="3369" spans="65:68" hidden="1">
      <c r="BM3369" s="68" t="s">
        <v>3633</v>
      </c>
      <c r="BO3369" s="64"/>
      <c r="BP3369" s="64"/>
    </row>
    <row r="3370" spans="65:68" hidden="1">
      <c r="BM3370" s="68" t="s">
        <v>3634</v>
      </c>
      <c r="BO3370" s="64"/>
      <c r="BP3370" s="64"/>
    </row>
    <row r="3371" spans="65:68" hidden="1">
      <c r="BM3371" s="68" t="s">
        <v>3635</v>
      </c>
      <c r="BO3371" s="64"/>
      <c r="BP3371" s="64"/>
    </row>
    <row r="3372" spans="65:68" hidden="1">
      <c r="BM3372" s="68" t="s">
        <v>3636</v>
      </c>
      <c r="BO3372" s="64"/>
      <c r="BP3372" s="64"/>
    </row>
    <row r="3373" spans="65:68" hidden="1">
      <c r="BM3373" s="68" t="s">
        <v>3637</v>
      </c>
      <c r="BO3373" s="64"/>
      <c r="BP3373" s="64"/>
    </row>
    <row r="3374" spans="65:68" hidden="1">
      <c r="BM3374" s="68" t="s">
        <v>3638</v>
      </c>
      <c r="BO3374" s="64"/>
      <c r="BP3374" s="64"/>
    </row>
    <row r="3375" spans="65:68" hidden="1">
      <c r="BM3375" s="68" t="s">
        <v>3639</v>
      </c>
      <c r="BO3375" s="64"/>
      <c r="BP3375" s="64"/>
    </row>
    <row r="3376" spans="65:68" hidden="1">
      <c r="BM3376" s="68" t="s">
        <v>3640</v>
      </c>
      <c r="BO3376" s="64"/>
      <c r="BP3376" s="64"/>
    </row>
    <row r="3377" spans="65:68" hidden="1">
      <c r="BM3377" s="68" t="s">
        <v>3641</v>
      </c>
      <c r="BO3377" s="64"/>
      <c r="BP3377" s="64"/>
    </row>
    <row r="3378" spans="65:68" hidden="1">
      <c r="BM3378" s="68" t="s">
        <v>3642</v>
      </c>
      <c r="BO3378" s="64"/>
      <c r="BP3378" s="64"/>
    </row>
    <row r="3379" spans="65:68" hidden="1">
      <c r="BM3379" s="68" t="s">
        <v>3643</v>
      </c>
      <c r="BO3379" s="64"/>
      <c r="BP3379" s="64"/>
    </row>
    <row r="3380" spans="65:68" hidden="1">
      <c r="BM3380" s="68" t="s">
        <v>3644</v>
      </c>
      <c r="BO3380" s="64"/>
      <c r="BP3380" s="64"/>
    </row>
    <row r="3381" spans="65:68" hidden="1">
      <c r="BM3381" s="68" t="s">
        <v>3645</v>
      </c>
      <c r="BO3381" s="64"/>
      <c r="BP3381" s="64"/>
    </row>
    <row r="3382" spans="65:68" hidden="1">
      <c r="BM3382" s="68" t="s">
        <v>3646</v>
      </c>
      <c r="BO3382" s="64"/>
      <c r="BP3382" s="64"/>
    </row>
    <row r="3383" spans="65:68" hidden="1">
      <c r="BM3383" s="68" t="s">
        <v>3647</v>
      </c>
      <c r="BO3383" s="64"/>
      <c r="BP3383" s="64"/>
    </row>
    <row r="3384" spans="65:68" hidden="1">
      <c r="BM3384" s="68" t="s">
        <v>3648</v>
      </c>
      <c r="BO3384" s="64"/>
      <c r="BP3384" s="64"/>
    </row>
    <row r="3385" spans="65:68" hidden="1">
      <c r="BM3385" s="68" t="s">
        <v>3649</v>
      </c>
      <c r="BO3385" s="64"/>
      <c r="BP3385" s="64"/>
    </row>
    <row r="3386" spans="65:68" hidden="1">
      <c r="BM3386" s="68" t="s">
        <v>3650</v>
      </c>
      <c r="BO3386" s="64"/>
      <c r="BP3386" s="64"/>
    </row>
    <row r="3387" spans="65:68" hidden="1">
      <c r="BM3387" s="68" t="s">
        <v>3651</v>
      </c>
      <c r="BO3387" s="64"/>
      <c r="BP3387" s="64"/>
    </row>
    <row r="3388" spans="65:68" hidden="1">
      <c r="BM3388" s="68" t="s">
        <v>3652</v>
      </c>
      <c r="BO3388" s="64"/>
      <c r="BP3388" s="64"/>
    </row>
    <row r="3389" spans="65:68" hidden="1">
      <c r="BM3389" s="68" t="s">
        <v>3653</v>
      </c>
      <c r="BO3389" s="64"/>
      <c r="BP3389" s="64"/>
    </row>
    <row r="3390" spans="65:68" hidden="1">
      <c r="BM3390" s="68" t="s">
        <v>3654</v>
      </c>
      <c r="BO3390" s="64"/>
      <c r="BP3390" s="64"/>
    </row>
    <row r="3391" spans="65:68" hidden="1">
      <c r="BM3391" s="68" t="s">
        <v>3655</v>
      </c>
      <c r="BO3391" s="64"/>
      <c r="BP3391" s="64"/>
    </row>
    <row r="3392" spans="65:68" hidden="1">
      <c r="BM3392" s="68" t="s">
        <v>3656</v>
      </c>
      <c r="BO3392" s="64"/>
      <c r="BP3392" s="64"/>
    </row>
    <row r="3393" spans="65:68" hidden="1">
      <c r="BM3393" s="68" t="s">
        <v>3657</v>
      </c>
      <c r="BO3393" s="64"/>
      <c r="BP3393" s="64"/>
    </row>
    <row r="3394" spans="65:68" hidden="1">
      <c r="BM3394" s="68" t="s">
        <v>3658</v>
      </c>
      <c r="BO3394" s="64"/>
      <c r="BP3394" s="64"/>
    </row>
    <row r="3395" spans="65:68" hidden="1">
      <c r="BM3395" s="68" t="s">
        <v>3659</v>
      </c>
      <c r="BO3395" s="64"/>
      <c r="BP3395" s="64"/>
    </row>
    <row r="3396" spans="65:68" hidden="1">
      <c r="BM3396" s="68" t="s">
        <v>287</v>
      </c>
      <c r="BO3396" s="64"/>
      <c r="BP3396" s="64"/>
    </row>
    <row r="3397" spans="65:68" hidden="1">
      <c r="BM3397" s="68" t="s">
        <v>3660</v>
      </c>
      <c r="BO3397" s="64"/>
      <c r="BP3397" s="64"/>
    </row>
    <row r="3398" spans="65:68" hidden="1">
      <c r="BM3398" s="68" t="s">
        <v>3661</v>
      </c>
      <c r="BO3398" s="64"/>
      <c r="BP3398" s="64"/>
    </row>
    <row r="3399" spans="65:68" hidden="1">
      <c r="BM3399" s="68" t="s">
        <v>3662</v>
      </c>
      <c r="BO3399" s="64"/>
      <c r="BP3399" s="64"/>
    </row>
    <row r="3400" spans="65:68" hidden="1">
      <c r="BM3400" s="68" t="s">
        <v>3663</v>
      </c>
      <c r="BO3400" s="64"/>
      <c r="BP3400" s="64"/>
    </row>
    <row r="3401" spans="65:68" hidden="1">
      <c r="BM3401" s="68" t="s">
        <v>3664</v>
      </c>
      <c r="BO3401" s="64"/>
      <c r="BP3401" s="64"/>
    </row>
    <row r="3402" spans="65:68" hidden="1">
      <c r="BM3402" s="68" t="s">
        <v>3665</v>
      </c>
      <c r="BO3402" s="64"/>
      <c r="BP3402" s="64"/>
    </row>
    <row r="3403" spans="65:68" hidden="1">
      <c r="BM3403" s="68" t="s">
        <v>3666</v>
      </c>
      <c r="BO3403" s="64"/>
      <c r="BP3403" s="64"/>
    </row>
    <row r="3404" spans="65:68" hidden="1">
      <c r="BM3404" s="68" t="s">
        <v>3667</v>
      </c>
      <c r="BO3404" s="64"/>
      <c r="BP3404" s="64"/>
    </row>
    <row r="3405" spans="65:68" hidden="1">
      <c r="BM3405" s="68" t="s">
        <v>3668</v>
      </c>
      <c r="BO3405" s="64"/>
      <c r="BP3405" s="64"/>
    </row>
    <row r="3406" spans="65:68" hidden="1">
      <c r="BM3406" s="68" t="s">
        <v>3669</v>
      </c>
      <c r="BO3406" s="64"/>
      <c r="BP3406" s="64"/>
    </row>
    <row r="3407" spans="65:68" hidden="1">
      <c r="BM3407" s="68" t="s">
        <v>3670</v>
      </c>
      <c r="BO3407" s="64"/>
      <c r="BP3407" s="64"/>
    </row>
    <row r="3408" spans="65:68" hidden="1">
      <c r="BM3408" s="68" t="s">
        <v>3671</v>
      </c>
      <c r="BO3408" s="64"/>
      <c r="BP3408" s="64"/>
    </row>
    <row r="3409" spans="65:68" hidden="1">
      <c r="BM3409" s="68" t="s">
        <v>3672</v>
      </c>
      <c r="BO3409" s="64"/>
      <c r="BP3409" s="64"/>
    </row>
    <row r="3410" spans="65:68" hidden="1">
      <c r="BM3410" s="68" t="s">
        <v>3673</v>
      </c>
      <c r="BO3410" s="64"/>
      <c r="BP3410" s="64"/>
    </row>
    <row r="3411" spans="65:68" hidden="1">
      <c r="BM3411" s="68" t="s">
        <v>3674</v>
      </c>
      <c r="BO3411" s="64"/>
      <c r="BP3411" s="64"/>
    </row>
    <row r="3412" spans="65:68" hidden="1">
      <c r="BM3412" s="68" t="s">
        <v>3675</v>
      </c>
      <c r="BO3412" s="64"/>
      <c r="BP3412" s="64"/>
    </row>
    <row r="3413" spans="65:68" hidden="1">
      <c r="BM3413" s="68" t="s">
        <v>3676</v>
      </c>
      <c r="BO3413" s="64"/>
      <c r="BP3413" s="64"/>
    </row>
    <row r="3414" spans="65:68" hidden="1">
      <c r="BM3414" s="68" t="s">
        <v>3677</v>
      </c>
      <c r="BO3414" s="64"/>
      <c r="BP3414" s="64"/>
    </row>
    <row r="3415" spans="65:68" hidden="1">
      <c r="BM3415" s="68" t="s">
        <v>3678</v>
      </c>
      <c r="BO3415" s="64"/>
      <c r="BP3415" s="64"/>
    </row>
    <row r="3416" spans="65:68" hidden="1">
      <c r="BM3416" s="68" t="s">
        <v>3679</v>
      </c>
      <c r="BO3416" s="64"/>
      <c r="BP3416" s="64"/>
    </row>
    <row r="3417" spans="65:68" hidden="1">
      <c r="BM3417" s="68" t="s">
        <v>3680</v>
      </c>
      <c r="BO3417" s="64"/>
      <c r="BP3417" s="64"/>
    </row>
    <row r="3418" spans="65:68" hidden="1">
      <c r="BM3418" s="68" t="s">
        <v>3681</v>
      </c>
      <c r="BO3418" s="64"/>
      <c r="BP3418" s="64"/>
    </row>
    <row r="3419" spans="65:68" hidden="1">
      <c r="BM3419" s="68" t="s">
        <v>3682</v>
      </c>
      <c r="BO3419" s="64"/>
      <c r="BP3419" s="64"/>
    </row>
    <row r="3420" spans="65:68" hidden="1">
      <c r="BM3420" s="68" t="s">
        <v>3683</v>
      </c>
      <c r="BO3420" s="64"/>
      <c r="BP3420" s="64"/>
    </row>
    <row r="3421" spans="65:68" hidden="1">
      <c r="BM3421" s="68" t="s">
        <v>3684</v>
      </c>
      <c r="BO3421" s="64"/>
      <c r="BP3421" s="64"/>
    </row>
    <row r="3422" spans="65:68" hidden="1">
      <c r="BM3422" s="68" t="s">
        <v>96</v>
      </c>
      <c r="BO3422" s="64"/>
      <c r="BP3422" s="64"/>
    </row>
    <row r="3423" spans="65:68" hidden="1">
      <c r="BM3423" s="68" t="s">
        <v>3685</v>
      </c>
      <c r="BO3423" s="64"/>
      <c r="BP3423" s="64"/>
    </row>
    <row r="3424" spans="65:68" hidden="1">
      <c r="BM3424" s="68" t="s">
        <v>3686</v>
      </c>
      <c r="BO3424" s="64"/>
      <c r="BP3424" s="64"/>
    </row>
    <row r="3425" spans="65:68" hidden="1">
      <c r="BM3425" s="68" t="s">
        <v>3687</v>
      </c>
      <c r="BO3425" s="64"/>
      <c r="BP3425" s="64"/>
    </row>
    <row r="3426" spans="65:68" hidden="1">
      <c r="BM3426" s="68" t="s">
        <v>3688</v>
      </c>
      <c r="BO3426" s="64"/>
      <c r="BP3426" s="64"/>
    </row>
    <row r="3427" spans="65:68" hidden="1">
      <c r="BM3427" s="68" t="s">
        <v>3689</v>
      </c>
      <c r="BO3427" s="64"/>
      <c r="BP3427" s="64"/>
    </row>
    <row r="3428" spans="65:68" hidden="1">
      <c r="BM3428" s="68" t="s">
        <v>3690</v>
      </c>
      <c r="BO3428" s="64"/>
      <c r="BP3428" s="64"/>
    </row>
    <row r="3429" spans="65:68" hidden="1">
      <c r="BM3429" s="68" t="s">
        <v>3691</v>
      </c>
      <c r="BO3429" s="64"/>
      <c r="BP3429" s="64"/>
    </row>
    <row r="3430" spans="65:68" hidden="1">
      <c r="BM3430" s="68" t="s">
        <v>3692</v>
      </c>
      <c r="BO3430" s="64"/>
      <c r="BP3430" s="64"/>
    </row>
    <row r="3431" spans="65:68" hidden="1">
      <c r="BM3431" s="68" t="s">
        <v>3693</v>
      </c>
      <c r="BO3431" s="64"/>
      <c r="BP3431" s="64"/>
    </row>
    <row r="3432" spans="65:68" hidden="1">
      <c r="BM3432" s="68" t="s">
        <v>3694</v>
      </c>
      <c r="BO3432" s="64"/>
      <c r="BP3432" s="64"/>
    </row>
    <row r="3433" spans="65:68" hidden="1">
      <c r="BM3433" s="68" t="s">
        <v>3695</v>
      </c>
      <c r="BO3433" s="64"/>
      <c r="BP3433" s="64"/>
    </row>
    <row r="3434" spans="65:68" hidden="1">
      <c r="BM3434" s="68" t="s">
        <v>3696</v>
      </c>
      <c r="BO3434" s="64"/>
      <c r="BP3434" s="64"/>
    </row>
    <row r="3435" spans="65:68" hidden="1">
      <c r="BM3435" s="68" t="s">
        <v>3697</v>
      </c>
      <c r="BO3435" s="64"/>
      <c r="BP3435" s="64"/>
    </row>
    <row r="3436" spans="65:68" hidden="1">
      <c r="BM3436" s="68" t="s">
        <v>3698</v>
      </c>
      <c r="BO3436" s="64"/>
      <c r="BP3436" s="64"/>
    </row>
    <row r="3437" spans="65:68" hidden="1">
      <c r="BM3437" s="68" t="s">
        <v>3699</v>
      </c>
      <c r="BO3437" s="64"/>
      <c r="BP3437" s="64"/>
    </row>
    <row r="3438" spans="65:68" hidden="1">
      <c r="BM3438" s="68" t="s">
        <v>3700</v>
      </c>
      <c r="BO3438" s="64"/>
      <c r="BP3438" s="64"/>
    </row>
    <row r="3439" spans="65:68" hidden="1">
      <c r="BM3439" s="68" t="s">
        <v>3701</v>
      </c>
      <c r="BO3439" s="64"/>
      <c r="BP3439" s="64"/>
    </row>
    <row r="3440" spans="65:68" hidden="1">
      <c r="BM3440" s="68" t="s">
        <v>3702</v>
      </c>
      <c r="BO3440" s="64"/>
      <c r="BP3440" s="64"/>
    </row>
    <row r="3441" spans="65:68" hidden="1">
      <c r="BM3441" s="68" t="s">
        <v>3703</v>
      </c>
      <c r="BO3441" s="64"/>
      <c r="BP3441" s="64"/>
    </row>
    <row r="3442" spans="65:68" hidden="1">
      <c r="BM3442" s="68" t="s">
        <v>3704</v>
      </c>
      <c r="BO3442" s="64"/>
      <c r="BP3442" s="64"/>
    </row>
    <row r="3443" spans="65:68" hidden="1">
      <c r="BM3443" s="68" t="s">
        <v>3705</v>
      </c>
      <c r="BO3443" s="64"/>
      <c r="BP3443" s="64"/>
    </row>
    <row r="3444" spans="65:68" hidden="1">
      <c r="BM3444" s="68" t="s">
        <v>3706</v>
      </c>
      <c r="BO3444" s="64"/>
      <c r="BP3444" s="64"/>
    </row>
    <row r="3445" spans="65:68" hidden="1">
      <c r="BM3445" s="68" t="s">
        <v>3707</v>
      </c>
      <c r="BO3445" s="64"/>
      <c r="BP3445" s="64"/>
    </row>
    <row r="3446" spans="65:68" hidden="1">
      <c r="BM3446" s="68" t="s">
        <v>3708</v>
      </c>
      <c r="BO3446" s="64"/>
      <c r="BP3446" s="64"/>
    </row>
    <row r="3447" spans="65:68" hidden="1">
      <c r="BM3447" s="68" t="s">
        <v>126</v>
      </c>
      <c r="BO3447" s="64"/>
      <c r="BP3447" s="64"/>
    </row>
    <row r="3448" spans="65:68" hidden="1">
      <c r="BM3448" s="68" t="s">
        <v>3709</v>
      </c>
      <c r="BO3448" s="64"/>
      <c r="BP3448" s="64"/>
    </row>
    <row r="3449" spans="65:68" hidden="1">
      <c r="BM3449" s="68" t="s">
        <v>194</v>
      </c>
      <c r="BO3449" s="64"/>
      <c r="BP3449" s="64"/>
    </row>
    <row r="3450" spans="65:68" hidden="1">
      <c r="BM3450" s="68" t="s">
        <v>3710</v>
      </c>
      <c r="BO3450" s="64"/>
      <c r="BP3450" s="64"/>
    </row>
    <row r="3451" spans="65:68" hidden="1">
      <c r="BM3451" s="68" t="s">
        <v>3711</v>
      </c>
      <c r="BO3451" s="64"/>
      <c r="BP3451" s="64"/>
    </row>
    <row r="3452" spans="65:68" hidden="1">
      <c r="BM3452" s="68" t="s">
        <v>3712</v>
      </c>
      <c r="BO3452" s="64"/>
      <c r="BP3452" s="64"/>
    </row>
    <row r="3453" spans="65:68" hidden="1">
      <c r="BM3453" s="68" t="s">
        <v>3713</v>
      </c>
      <c r="BO3453" s="64"/>
      <c r="BP3453" s="64"/>
    </row>
    <row r="3454" spans="65:68" hidden="1">
      <c r="BM3454" s="68" t="s">
        <v>3714</v>
      </c>
      <c r="BO3454" s="64"/>
      <c r="BP3454" s="64"/>
    </row>
    <row r="3455" spans="65:68" hidden="1">
      <c r="BM3455" s="68" t="s">
        <v>3715</v>
      </c>
      <c r="BO3455" s="64"/>
      <c r="BP3455" s="64"/>
    </row>
    <row r="3456" spans="65:68" hidden="1">
      <c r="BM3456" s="68" t="s">
        <v>3716</v>
      </c>
      <c r="BO3456" s="64"/>
      <c r="BP3456" s="64"/>
    </row>
    <row r="3457" spans="65:68" hidden="1">
      <c r="BM3457" s="68" t="s">
        <v>3717</v>
      </c>
      <c r="BO3457" s="64"/>
      <c r="BP3457" s="64"/>
    </row>
    <row r="3458" spans="65:68" hidden="1">
      <c r="BM3458" s="68" t="s">
        <v>3718</v>
      </c>
      <c r="BO3458" s="64"/>
      <c r="BP3458" s="64"/>
    </row>
    <row r="3459" spans="65:68" hidden="1">
      <c r="BM3459" s="68" t="s">
        <v>3719</v>
      </c>
      <c r="BO3459" s="64"/>
      <c r="BP3459" s="64"/>
    </row>
    <row r="3460" spans="65:68" hidden="1">
      <c r="BM3460" s="68" t="s">
        <v>3720</v>
      </c>
      <c r="BO3460" s="64"/>
      <c r="BP3460" s="64"/>
    </row>
    <row r="3461" spans="65:68" hidden="1">
      <c r="BM3461" s="68" t="s">
        <v>3721</v>
      </c>
      <c r="BO3461" s="64"/>
      <c r="BP3461" s="64"/>
    </row>
    <row r="3462" spans="65:68" hidden="1">
      <c r="BM3462" s="68" t="s">
        <v>3722</v>
      </c>
      <c r="BO3462" s="64"/>
      <c r="BP3462" s="64"/>
    </row>
    <row r="3463" spans="65:68" hidden="1">
      <c r="BM3463" s="68" t="s">
        <v>3723</v>
      </c>
      <c r="BO3463" s="64"/>
      <c r="BP3463" s="64"/>
    </row>
    <row r="3464" spans="65:68" hidden="1">
      <c r="BM3464" s="68" t="s">
        <v>3724</v>
      </c>
      <c r="BO3464" s="64"/>
      <c r="BP3464" s="64"/>
    </row>
    <row r="3465" spans="65:68" hidden="1">
      <c r="BM3465" s="68" t="s">
        <v>3725</v>
      </c>
      <c r="BO3465" s="64"/>
      <c r="BP3465" s="64"/>
    </row>
    <row r="3466" spans="65:68" hidden="1">
      <c r="BM3466" s="68" t="s">
        <v>3726</v>
      </c>
      <c r="BO3466" s="64"/>
      <c r="BP3466" s="64"/>
    </row>
    <row r="3467" spans="65:68" hidden="1">
      <c r="BM3467" s="68" t="s">
        <v>3727</v>
      </c>
      <c r="BO3467" s="64"/>
      <c r="BP3467" s="64"/>
    </row>
    <row r="3468" spans="65:68" hidden="1">
      <c r="BM3468" s="68" t="s">
        <v>3728</v>
      </c>
      <c r="BO3468" s="64"/>
      <c r="BP3468" s="64"/>
    </row>
    <row r="3469" spans="65:68" hidden="1">
      <c r="BM3469" s="68" t="s">
        <v>3729</v>
      </c>
      <c r="BO3469" s="64"/>
      <c r="BP3469" s="64"/>
    </row>
    <row r="3470" spans="65:68" hidden="1">
      <c r="BM3470" s="68" t="s">
        <v>3730</v>
      </c>
      <c r="BO3470" s="64"/>
      <c r="BP3470" s="64"/>
    </row>
    <row r="3471" spans="65:68" hidden="1">
      <c r="BM3471" s="68" t="s">
        <v>3731</v>
      </c>
      <c r="BO3471" s="64"/>
      <c r="BP3471" s="64"/>
    </row>
    <row r="3472" spans="65:68" hidden="1">
      <c r="BM3472" s="68" t="s">
        <v>3732</v>
      </c>
      <c r="BO3472" s="64"/>
      <c r="BP3472" s="64"/>
    </row>
    <row r="3473" spans="65:68" hidden="1">
      <c r="BM3473" s="68" t="s">
        <v>3733</v>
      </c>
      <c r="BO3473" s="64"/>
      <c r="BP3473" s="64"/>
    </row>
    <row r="3474" spans="65:68" hidden="1">
      <c r="BM3474" s="68" t="s">
        <v>3734</v>
      </c>
      <c r="BO3474" s="64"/>
      <c r="BP3474" s="64"/>
    </row>
    <row r="3475" spans="65:68" hidden="1">
      <c r="BM3475" s="68" t="s">
        <v>3735</v>
      </c>
      <c r="BO3475" s="64"/>
      <c r="BP3475" s="64"/>
    </row>
    <row r="3476" spans="65:68" hidden="1">
      <c r="BM3476" s="68" t="s">
        <v>3736</v>
      </c>
      <c r="BO3476" s="64"/>
      <c r="BP3476" s="64"/>
    </row>
    <row r="3477" spans="65:68" hidden="1">
      <c r="BM3477" s="68" t="s">
        <v>3737</v>
      </c>
      <c r="BO3477" s="64"/>
      <c r="BP3477" s="64"/>
    </row>
    <row r="3478" spans="65:68" hidden="1">
      <c r="BM3478" s="68" t="s">
        <v>3738</v>
      </c>
      <c r="BO3478" s="64"/>
      <c r="BP3478" s="64"/>
    </row>
    <row r="3479" spans="65:68" hidden="1">
      <c r="BM3479" s="68" t="s">
        <v>3739</v>
      </c>
      <c r="BO3479" s="64"/>
      <c r="BP3479" s="64"/>
    </row>
    <row r="3480" spans="65:68" hidden="1">
      <c r="BM3480" s="68" t="s">
        <v>3740</v>
      </c>
      <c r="BO3480" s="64"/>
      <c r="BP3480" s="64"/>
    </row>
    <row r="3481" spans="65:68" hidden="1">
      <c r="BM3481" s="68" t="s">
        <v>3741</v>
      </c>
      <c r="BO3481" s="64"/>
      <c r="BP3481" s="64"/>
    </row>
    <row r="3482" spans="65:68" hidden="1">
      <c r="BM3482" s="68" t="s">
        <v>3742</v>
      </c>
      <c r="BO3482" s="64"/>
      <c r="BP3482" s="64"/>
    </row>
    <row r="3483" spans="65:68" hidden="1">
      <c r="BM3483" s="68" t="s">
        <v>3743</v>
      </c>
      <c r="BO3483" s="64"/>
      <c r="BP3483" s="64"/>
    </row>
    <row r="3484" spans="65:68" hidden="1">
      <c r="BM3484" s="68" t="s">
        <v>3744</v>
      </c>
      <c r="BO3484" s="64"/>
      <c r="BP3484" s="64"/>
    </row>
    <row r="3485" spans="65:68" hidden="1">
      <c r="BM3485" s="68" t="s">
        <v>3745</v>
      </c>
      <c r="BO3485" s="64"/>
      <c r="BP3485" s="64"/>
    </row>
    <row r="3486" spans="65:68" hidden="1">
      <c r="BM3486" s="68" t="s">
        <v>3746</v>
      </c>
      <c r="BO3486" s="64"/>
      <c r="BP3486" s="64"/>
    </row>
    <row r="3487" spans="65:68" hidden="1">
      <c r="BM3487" s="68" t="s">
        <v>3747</v>
      </c>
      <c r="BO3487" s="64"/>
      <c r="BP3487" s="64"/>
    </row>
    <row r="3488" spans="65:68" hidden="1">
      <c r="BM3488" s="68" t="s">
        <v>3748</v>
      </c>
      <c r="BO3488" s="64"/>
      <c r="BP3488" s="64"/>
    </row>
    <row r="3489" spans="65:68" hidden="1">
      <c r="BM3489" s="68" t="s">
        <v>3749</v>
      </c>
      <c r="BO3489" s="64"/>
      <c r="BP3489" s="64"/>
    </row>
    <row r="3490" spans="65:68" hidden="1">
      <c r="BM3490" s="68" t="s">
        <v>3750</v>
      </c>
      <c r="BO3490" s="64"/>
      <c r="BP3490" s="64"/>
    </row>
    <row r="3491" spans="65:68" hidden="1">
      <c r="BM3491" s="68" t="s">
        <v>3751</v>
      </c>
      <c r="BO3491" s="64"/>
      <c r="BP3491" s="64"/>
    </row>
    <row r="3492" spans="65:68" hidden="1">
      <c r="BM3492" s="68" t="s">
        <v>3752</v>
      </c>
      <c r="BO3492" s="64"/>
      <c r="BP3492" s="64"/>
    </row>
    <row r="3493" spans="65:68" hidden="1">
      <c r="BM3493" s="68" t="s">
        <v>3753</v>
      </c>
      <c r="BO3493" s="64"/>
      <c r="BP3493" s="64"/>
    </row>
    <row r="3494" spans="65:68" hidden="1">
      <c r="BM3494" s="68" t="s">
        <v>3754</v>
      </c>
      <c r="BO3494" s="64"/>
      <c r="BP3494" s="64"/>
    </row>
    <row r="3495" spans="65:68" hidden="1">
      <c r="BM3495" s="68" t="s">
        <v>3755</v>
      </c>
      <c r="BO3495" s="64"/>
      <c r="BP3495" s="64"/>
    </row>
    <row r="3496" spans="65:68" hidden="1">
      <c r="BM3496" s="68" t="s">
        <v>3756</v>
      </c>
      <c r="BO3496" s="64"/>
      <c r="BP3496" s="64"/>
    </row>
    <row r="3497" spans="65:68" hidden="1">
      <c r="BM3497" s="68" t="s">
        <v>3757</v>
      </c>
      <c r="BO3497" s="64"/>
      <c r="BP3497" s="64"/>
    </row>
    <row r="3498" spans="65:68" hidden="1">
      <c r="BM3498" s="68" t="s">
        <v>3758</v>
      </c>
      <c r="BO3498" s="64"/>
      <c r="BP3498" s="64"/>
    </row>
    <row r="3499" spans="65:68" hidden="1">
      <c r="BM3499" s="68" t="s">
        <v>3759</v>
      </c>
      <c r="BO3499" s="64"/>
      <c r="BP3499" s="64"/>
    </row>
    <row r="3500" spans="65:68" hidden="1">
      <c r="BM3500" s="68" t="s">
        <v>259</v>
      </c>
      <c r="BO3500" s="64"/>
      <c r="BP3500" s="64"/>
    </row>
    <row r="3501" spans="65:68" hidden="1">
      <c r="BM3501" s="68" t="s">
        <v>3760</v>
      </c>
      <c r="BO3501" s="64"/>
      <c r="BP3501" s="64"/>
    </row>
    <row r="3502" spans="65:68" hidden="1">
      <c r="BM3502" s="68" t="s">
        <v>3761</v>
      </c>
      <c r="BO3502" s="64"/>
      <c r="BP3502" s="64"/>
    </row>
    <row r="3503" spans="65:68" hidden="1">
      <c r="BM3503" s="68" t="s">
        <v>3762</v>
      </c>
      <c r="BO3503" s="64"/>
      <c r="BP3503" s="64"/>
    </row>
    <row r="3504" spans="65:68" hidden="1">
      <c r="BM3504" s="68" t="s">
        <v>3763</v>
      </c>
      <c r="BO3504" s="64"/>
      <c r="BP3504" s="64"/>
    </row>
    <row r="3505" spans="65:68" hidden="1">
      <c r="BM3505" s="68" t="s">
        <v>3764</v>
      </c>
      <c r="BO3505" s="64"/>
      <c r="BP3505" s="64"/>
    </row>
    <row r="3506" spans="65:68" hidden="1">
      <c r="BM3506" s="68" t="s">
        <v>3765</v>
      </c>
      <c r="BO3506" s="64"/>
      <c r="BP3506" s="64"/>
    </row>
    <row r="3507" spans="65:68" hidden="1">
      <c r="BM3507" s="68" t="s">
        <v>3766</v>
      </c>
      <c r="BO3507" s="64"/>
      <c r="BP3507" s="64"/>
    </row>
    <row r="3508" spans="65:68" hidden="1">
      <c r="BM3508" s="68" t="s">
        <v>3767</v>
      </c>
      <c r="BO3508" s="64"/>
      <c r="BP3508" s="64"/>
    </row>
    <row r="3509" spans="65:68" hidden="1">
      <c r="BM3509" s="68" t="s">
        <v>3768</v>
      </c>
      <c r="BO3509" s="64"/>
      <c r="BP3509" s="64"/>
    </row>
    <row r="3510" spans="65:68" hidden="1">
      <c r="BM3510" s="68" t="s">
        <v>3769</v>
      </c>
      <c r="BO3510" s="64"/>
      <c r="BP3510" s="64"/>
    </row>
    <row r="3511" spans="65:68" hidden="1">
      <c r="BM3511" s="68" t="s">
        <v>305</v>
      </c>
      <c r="BO3511" s="64"/>
      <c r="BP3511" s="64"/>
    </row>
    <row r="3512" spans="65:68" hidden="1">
      <c r="BM3512" s="68" t="s">
        <v>3770</v>
      </c>
      <c r="BO3512" s="64"/>
      <c r="BP3512" s="64"/>
    </row>
    <row r="3513" spans="65:68" hidden="1">
      <c r="BM3513" s="68" t="s">
        <v>3771</v>
      </c>
      <c r="BO3513" s="64"/>
      <c r="BP3513" s="64"/>
    </row>
    <row r="3514" spans="65:68" hidden="1">
      <c r="BM3514" s="68" t="s">
        <v>3772</v>
      </c>
      <c r="BO3514" s="64"/>
      <c r="BP3514" s="64"/>
    </row>
    <row r="3515" spans="65:68" hidden="1">
      <c r="BM3515" s="68" t="s">
        <v>3773</v>
      </c>
      <c r="BO3515" s="64"/>
      <c r="BP3515" s="64"/>
    </row>
    <row r="3516" spans="65:68" hidden="1">
      <c r="BM3516" s="68" t="s">
        <v>3774</v>
      </c>
      <c r="BO3516" s="64"/>
      <c r="BP3516" s="64"/>
    </row>
    <row r="3517" spans="65:68" hidden="1">
      <c r="BM3517" s="68" t="s">
        <v>3775</v>
      </c>
      <c r="BO3517" s="64"/>
      <c r="BP3517" s="64"/>
    </row>
    <row r="3518" spans="65:68" hidden="1">
      <c r="BM3518" s="68" t="s">
        <v>3776</v>
      </c>
      <c r="BO3518" s="64"/>
      <c r="BP3518" s="64"/>
    </row>
    <row r="3519" spans="65:68" hidden="1">
      <c r="BM3519" s="68" t="s">
        <v>3777</v>
      </c>
      <c r="BO3519" s="64"/>
      <c r="BP3519" s="64"/>
    </row>
    <row r="3520" spans="65:68" hidden="1">
      <c r="BM3520" s="68" t="s">
        <v>3778</v>
      </c>
      <c r="BO3520" s="64"/>
      <c r="BP3520" s="64"/>
    </row>
    <row r="3521" spans="65:68" hidden="1">
      <c r="BM3521" s="68" t="s">
        <v>3779</v>
      </c>
      <c r="BO3521" s="64"/>
      <c r="BP3521" s="64"/>
    </row>
    <row r="3522" spans="65:68" hidden="1">
      <c r="BM3522" s="68" t="s">
        <v>3780</v>
      </c>
      <c r="BO3522" s="64"/>
      <c r="BP3522" s="64"/>
    </row>
    <row r="3523" spans="65:68" hidden="1">
      <c r="BM3523" s="68" t="s">
        <v>3781</v>
      </c>
      <c r="BO3523" s="64"/>
      <c r="BP3523" s="64"/>
    </row>
    <row r="3524" spans="65:68" hidden="1">
      <c r="BM3524" s="68" t="s">
        <v>3782</v>
      </c>
      <c r="BO3524" s="64"/>
      <c r="BP3524" s="64"/>
    </row>
    <row r="3525" spans="65:68" hidden="1">
      <c r="BM3525" s="68" t="s">
        <v>3783</v>
      </c>
      <c r="BO3525" s="64"/>
      <c r="BP3525" s="64"/>
    </row>
    <row r="3526" spans="65:68" hidden="1">
      <c r="BM3526" s="68" t="s">
        <v>3784</v>
      </c>
      <c r="BO3526" s="64"/>
      <c r="BP3526" s="64"/>
    </row>
    <row r="3527" spans="65:68" hidden="1">
      <c r="BM3527" s="68" t="s">
        <v>228</v>
      </c>
      <c r="BO3527" s="64"/>
      <c r="BP3527" s="64"/>
    </row>
    <row r="3528" spans="65:68" hidden="1">
      <c r="BM3528" s="68" t="s">
        <v>3785</v>
      </c>
      <c r="BO3528" s="64"/>
      <c r="BP3528" s="64"/>
    </row>
    <row r="3529" spans="65:68" hidden="1">
      <c r="BM3529" s="68" t="s">
        <v>3786</v>
      </c>
      <c r="BO3529" s="64"/>
      <c r="BP3529" s="64"/>
    </row>
    <row r="3530" spans="65:68" hidden="1">
      <c r="BM3530" s="68" t="s">
        <v>3787</v>
      </c>
      <c r="BO3530" s="64"/>
      <c r="BP3530" s="64"/>
    </row>
    <row r="3531" spans="65:68" hidden="1">
      <c r="BM3531" s="68" t="s">
        <v>3788</v>
      </c>
      <c r="BO3531" s="64"/>
      <c r="BP3531" s="64"/>
    </row>
    <row r="3532" spans="65:68" hidden="1">
      <c r="BM3532" s="68" t="s">
        <v>3788</v>
      </c>
      <c r="BO3532" s="64"/>
      <c r="BP3532" s="64"/>
    </row>
    <row r="3533" spans="65:68" hidden="1">
      <c r="BM3533" s="68" t="s">
        <v>72</v>
      </c>
      <c r="BO3533" s="64"/>
      <c r="BP3533" s="64"/>
    </row>
    <row r="3534" spans="65:68" hidden="1">
      <c r="BM3534" s="68" t="s">
        <v>3789</v>
      </c>
      <c r="BO3534" s="64"/>
      <c r="BP3534" s="64"/>
    </row>
    <row r="3535" spans="65:68" hidden="1">
      <c r="BM3535" s="68" t="s">
        <v>3790</v>
      </c>
      <c r="BO3535" s="64"/>
      <c r="BP3535" s="64"/>
    </row>
    <row r="3536" spans="65:68" hidden="1">
      <c r="BM3536" s="68" t="s">
        <v>3791</v>
      </c>
      <c r="BO3536" s="64"/>
      <c r="BP3536" s="64"/>
    </row>
    <row r="3537" spans="65:68" hidden="1">
      <c r="BM3537" s="68" t="s">
        <v>3792</v>
      </c>
      <c r="BO3537" s="64"/>
      <c r="BP3537" s="64"/>
    </row>
    <row r="3538" spans="65:68" hidden="1">
      <c r="BM3538" s="68" t="s">
        <v>3793</v>
      </c>
      <c r="BO3538" s="64"/>
      <c r="BP3538" s="64"/>
    </row>
    <row r="3539" spans="65:68" hidden="1">
      <c r="BM3539" s="68" t="s">
        <v>3794</v>
      </c>
      <c r="BO3539" s="64"/>
      <c r="BP3539" s="64"/>
    </row>
    <row r="3540" spans="65:68" hidden="1">
      <c r="BM3540" s="68" t="s">
        <v>3795</v>
      </c>
      <c r="BO3540" s="64"/>
      <c r="BP3540" s="64"/>
    </row>
    <row r="3541" spans="65:68" hidden="1">
      <c r="BM3541" s="68" t="s">
        <v>3796</v>
      </c>
      <c r="BO3541" s="64"/>
      <c r="BP3541" s="64"/>
    </row>
    <row r="3542" spans="65:68" hidden="1">
      <c r="BM3542" s="68" t="s">
        <v>3797</v>
      </c>
      <c r="BO3542" s="64"/>
      <c r="BP3542" s="64"/>
    </row>
    <row r="3543" spans="65:68" hidden="1">
      <c r="BM3543" s="68" t="s">
        <v>3798</v>
      </c>
      <c r="BO3543" s="64"/>
      <c r="BP3543" s="64"/>
    </row>
    <row r="3544" spans="65:68" hidden="1">
      <c r="BM3544" s="68" t="s">
        <v>3799</v>
      </c>
      <c r="BO3544" s="64"/>
      <c r="BP3544" s="64"/>
    </row>
    <row r="3545" spans="65:68" hidden="1">
      <c r="BM3545" s="68" t="s">
        <v>3800</v>
      </c>
      <c r="BO3545" s="64"/>
      <c r="BP3545" s="64"/>
    </row>
    <row r="3546" spans="65:68" hidden="1">
      <c r="BM3546" s="68" t="s">
        <v>3801</v>
      </c>
      <c r="BO3546" s="64"/>
      <c r="BP3546" s="64"/>
    </row>
    <row r="3547" spans="65:68" hidden="1">
      <c r="BM3547" s="68" t="s">
        <v>3802</v>
      </c>
      <c r="BO3547" s="64"/>
      <c r="BP3547" s="64"/>
    </row>
    <row r="3548" spans="65:68" hidden="1">
      <c r="BM3548" s="68" t="s">
        <v>3803</v>
      </c>
      <c r="BO3548" s="64"/>
      <c r="BP3548" s="64"/>
    </row>
    <row r="3549" spans="65:68" hidden="1">
      <c r="BM3549" s="68" t="s">
        <v>3804</v>
      </c>
      <c r="BO3549" s="64"/>
      <c r="BP3549" s="64"/>
    </row>
    <row r="3550" spans="65:68" hidden="1">
      <c r="BM3550" s="68" t="s">
        <v>215</v>
      </c>
      <c r="BO3550" s="64"/>
      <c r="BP3550" s="64"/>
    </row>
    <row r="3551" spans="65:68" hidden="1">
      <c r="BM3551" s="68" t="s">
        <v>3805</v>
      </c>
      <c r="BO3551" s="64"/>
      <c r="BP3551" s="64"/>
    </row>
    <row r="3552" spans="65:68" hidden="1">
      <c r="BM3552" s="68" t="s">
        <v>3806</v>
      </c>
      <c r="BO3552" s="64"/>
      <c r="BP3552" s="64"/>
    </row>
    <row r="3553" spans="65:68" hidden="1">
      <c r="BM3553" s="68" t="s">
        <v>3807</v>
      </c>
      <c r="BO3553" s="64"/>
      <c r="BP3553" s="64"/>
    </row>
    <row r="3554" spans="65:68" hidden="1">
      <c r="BM3554" s="68" t="s">
        <v>3808</v>
      </c>
      <c r="BO3554" s="64"/>
      <c r="BP3554" s="64"/>
    </row>
    <row r="3555" spans="65:68" hidden="1">
      <c r="BM3555" s="68" t="s">
        <v>3809</v>
      </c>
      <c r="BO3555" s="64"/>
      <c r="BP3555" s="64"/>
    </row>
    <row r="3556" spans="65:68" hidden="1">
      <c r="BM3556" s="68" t="s">
        <v>3810</v>
      </c>
      <c r="BO3556" s="64"/>
      <c r="BP3556" s="64"/>
    </row>
    <row r="3557" spans="65:68" hidden="1">
      <c r="BM3557" s="68" t="s">
        <v>3811</v>
      </c>
      <c r="BO3557" s="64"/>
      <c r="BP3557" s="64"/>
    </row>
    <row r="3558" spans="65:68" hidden="1">
      <c r="BM3558" s="68" t="s">
        <v>3812</v>
      </c>
      <c r="BO3558" s="64"/>
      <c r="BP3558" s="64"/>
    </row>
    <row r="3559" spans="65:68" hidden="1">
      <c r="BM3559" s="68" t="s">
        <v>3813</v>
      </c>
      <c r="BO3559" s="64"/>
      <c r="BP3559" s="64"/>
    </row>
    <row r="3560" spans="65:68" hidden="1">
      <c r="BM3560" s="68" t="s">
        <v>3814</v>
      </c>
      <c r="BO3560" s="64"/>
      <c r="BP3560" s="64"/>
    </row>
    <row r="3561" spans="65:68" hidden="1">
      <c r="BM3561" s="68" t="s">
        <v>3815</v>
      </c>
      <c r="BO3561" s="64"/>
      <c r="BP3561" s="64"/>
    </row>
    <row r="3562" spans="65:68" hidden="1">
      <c r="BM3562" s="68" t="s">
        <v>3816</v>
      </c>
      <c r="BO3562" s="64"/>
      <c r="BP3562" s="64"/>
    </row>
    <row r="3563" spans="65:68" hidden="1">
      <c r="BM3563" s="68" t="s">
        <v>3817</v>
      </c>
      <c r="BO3563" s="64"/>
      <c r="BP3563" s="64"/>
    </row>
    <row r="3564" spans="65:68" hidden="1">
      <c r="BM3564" s="68" t="s">
        <v>3818</v>
      </c>
      <c r="BO3564" s="64"/>
      <c r="BP3564" s="64"/>
    </row>
    <row r="3565" spans="65:68" hidden="1">
      <c r="BM3565" s="68" t="s">
        <v>3819</v>
      </c>
      <c r="BO3565" s="64"/>
      <c r="BP3565" s="64"/>
    </row>
    <row r="3566" spans="65:68" hidden="1">
      <c r="BM3566" s="68" t="s">
        <v>3820</v>
      </c>
      <c r="BO3566" s="64"/>
      <c r="BP3566" s="64"/>
    </row>
    <row r="3567" spans="65:68" hidden="1">
      <c r="BM3567" s="68" t="s">
        <v>3821</v>
      </c>
      <c r="BO3567" s="64"/>
      <c r="BP3567" s="64"/>
    </row>
    <row r="3568" spans="65:68" hidden="1">
      <c r="BM3568" s="68" t="s">
        <v>3822</v>
      </c>
      <c r="BO3568" s="64"/>
      <c r="BP3568" s="64"/>
    </row>
    <row r="3569" spans="65:68" hidden="1">
      <c r="BM3569" s="68" t="s">
        <v>3823</v>
      </c>
      <c r="BO3569" s="64"/>
      <c r="BP3569" s="64"/>
    </row>
    <row r="3570" spans="65:68" hidden="1">
      <c r="BM3570" s="68" t="s">
        <v>3824</v>
      </c>
      <c r="BO3570" s="64"/>
      <c r="BP3570" s="64"/>
    </row>
    <row r="3571" spans="65:68" hidden="1">
      <c r="BM3571" s="68" t="s">
        <v>3825</v>
      </c>
      <c r="BO3571" s="64"/>
      <c r="BP3571" s="64"/>
    </row>
    <row r="3572" spans="65:68" hidden="1">
      <c r="BM3572" s="68" t="s">
        <v>3826</v>
      </c>
      <c r="BO3572" s="64"/>
      <c r="BP3572" s="64"/>
    </row>
    <row r="3573" spans="65:68" hidden="1">
      <c r="BM3573" s="68" t="s">
        <v>3827</v>
      </c>
      <c r="BO3573" s="64"/>
      <c r="BP3573" s="64"/>
    </row>
    <row r="3574" spans="65:68" hidden="1">
      <c r="BM3574" s="68" t="s">
        <v>3828</v>
      </c>
      <c r="BO3574" s="64"/>
      <c r="BP3574" s="64"/>
    </row>
    <row r="3575" spans="65:68" hidden="1">
      <c r="BM3575" s="68" t="s">
        <v>3829</v>
      </c>
      <c r="BO3575" s="64"/>
      <c r="BP3575" s="64"/>
    </row>
    <row r="3576" spans="65:68" hidden="1">
      <c r="BM3576" s="68" t="s">
        <v>3830</v>
      </c>
      <c r="BO3576" s="64"/>
      <c r="BP3576" s="64"/>
    </row>
    <row r="3577" spans="65:68" hidden="1">
      <c r="BM3577" s="68" t="s">
        <v>3831</v>
      </c>
      <c r="BO3577" s="64"/>
      <c r="BP3577" s="64"/>
    </row>
    <row r="3578" spans="65:68" hidden="1">
      <c r="BM3578" s="68" t="s">
        <v>3832</v>
      </c>
      <c r="BO3578" s="64"/>
      <c r="BP3578" s="64"/>
    </row>
    <row r="3579" spans="65:68" hidden="1">
      <c r="BM3579" s="68" t="s">
        <v>3833</v>
      </c>
      <c r="BO3579" s="64"/>
      <c r="BP3579" s="64"/>
    </row>
    <row r="3580" spans="65:68" hidden="1">
      <c r="BM3580" s="68" t="s">
        <v>3834</v>
      </c>
      <c r="BO3580" s="64"/>
      <c r="BP3580" s="64"/>
    </row>
    <row r="3581" spans="65:68" hidden="1">
      <c r="BM3581" s="68" t="s">
        <v>3835</v>
      </c>
      <c r="BO3581" s="64"/>
      <c r="BP3581" s="64"/>
    </row>
    <row r="3582" spans="65:68" hidden="1">
      <c r="BM3582" s="68" t="s">
        <v>3836</v>
      </c>
      <c r="BO3582" s="64"/>
      <c r="BP3582" s="64"/>
    </row>
    <row r="3583" spans="65:68" hidden="1">
      <c r="BM3583" s="68" t="s">
        <v>3837</v>
      </c>
      <c r="BO3583" s="64"/>
      <c r="BP3583" s="64"/>
    </row>
    <row r="3584" spans="65:68" hidden="1">
      <c r="BM3584" s="68" t="s">
        <v>3838</v>
      </c>
      <c r="BO3584" s="64"/>
      <c r="BP3584" s="64"/>
    </row>
    <row r="3585" spans="65:68" hidden="1">
      <c r="BM3585" s="68" t="s">
        <v>3839</v>
      </c>
      <c r="BO3585" s="64"/>
      <c r="BP3585" s="64"/>
    </row>
    <row r="3586" spans="65:68" hidden="1">
      <c r="BM3586" s="68" t="s">
        <v>3840</v>
      </c>
      <c r="BO3586" s="64"/>
      <c r="BP3586" s="64"/>
    </row>
    <row r="3587" spans="65:68" hidden="1">
      <c r="BM3587" s="68" t="s">
        <v>3841</v>
      </c>
      <c r="BO3587" s="64"/>
      <c r="BP3587" s="64"/>
    </row>
    <row r="3588" spans="65:68" hidden="1">
      <c r="BM3588" s="68" t="s">
        <v>3842</v>
      </c>
      <c r="BO3588" s="64"/>
      <c r="BP3588" s="64"/>
    </row>
    <row r="3589" spans="65:68" hidden="1">
      <c r="BM3589" s="68" t="s">
        <v>3843</v>
      </c>
      <c r="BO3589" s="64"/>
      <c r="BP3589" s="64"/>
    </row>
    <row r="3590" spans="65:68" hidden="1">
      <c r="BM3590" s="68" t="s">
        <v>3844</v>
      </c>
      <c r="BO3590" s="64"/>
      <c r="BP3590" s="64"/>
    </row>
    <row r="3591" spans="65:68" hidden="1">
      <c r="BM3591" s="68" t="s">
        <v>3845</v>
      </c>
      <c r="BO3591" s="64"/>
      <c r="BP3591" s="64"/>
    </row>
    <row r="3592" spans="65:68" hidden="1">
      <c r="BM3592" s="68" t="s">
        <v>3846</v>
      </c>
      <c r="BO3592" s="64"/>
      <c r="BP3592" s="64"/>
    </row>
    <row r="3593" spans="65:68" hidden="1">
      <c r="BM3593" s="68" t="s">
        <v>3847</v>
      </c>
      <c r="BO3593" s="64"/>
      <c r="BP3593" s="64"/>
    </row>
    <row r="3594" spans="65:68" hidden="1">
      <c r="BM3594" s="68" t="s">
        <v>3848</v>
      </c>
      <c r="BO3594" s="64"/>
      <c r="BP3594" s="64"/>
    </row>
    <row r="3595" spans="65:68" hidden="1">
      <c r="BM3595" s="68" t="s">
        <v>3849</v>
      </c>
      <c r="BO3595" s="64"/>
      <c r="BP3595" s="64"/>
    </row>
    <row r="3596" spans="65:68" hidden="1">
      <c r="BM3596" s="68" t="s">
        <v>3850</v>
      </c>
      <c r="BO3596" s="64"/>
      <c r="BP3596" s="64"/>
    </row>
    <row r="3597" spans="65:68" hidden="1">
      <c r="BM3597" s="68" t="s">
        <v>3851</v>
      </c>
      <c r="BO3597" s="64"/>
      <c r="BP3597" s="64"/>
    </row>
    <row r="3598" spans="65:68" hidden="1">
      <c r="BM3598" s="68" t="s">
        <v>3852</v>
      </c>
      <c r="BO3598" s="64"/>
      <c r="BP3598" s="64"/>
    </row>
    <row r="3599" spans="65:68" hidden="1">
      <c r="BM3599" s="68" t="s">
        <v>3853</v>
      </c>
      <c r="BO3599" s="64"/>
      <c r="BP3599" s="64"/>
    </row>
    <row r="3600" spans="65:68" hidden="1">
      <c r="BM3600" s="68" t="s">
        <v>146</v>
      </c>
      <c r="BO3600" s="64"/>
      <c r="BP3600" s="64"/>
    </row>
    <row r="3601" spans="65:68" hidden="1">
      <c r="BM3601" s="68" t="s">
        <v>3854</v>
      </c>
      <c r="BO3601" s="64"/>
      <c r="BP3601" s="64"/>
    </row>
    <row r="3602" spans="65:68" hidden="1">
      <c r="BM3602" s="68" t="s">
        <v>314</v>
      </c>
      <c r="BO3602" s="64"/>
      <c r="BP3602" s="64"/>
    </row>
    <row r="3603" spans="65:68" hidden="1">
      <c r="BM3603" s="68" t="s">
        <v>3855</v>
      </c>
      <c r="BO3603" s="64"/>
      <c r="BP3603" s="64"/>
    </row>
    <row r="3604" spans="65:68" hidden="1">
      <c r="BM3604" s="68" t="s">
        <v>3856</v>
      </c>
      <c r="BO3604" s="64"/>
      <c r="BP3604" s="64"/>
    </row>
    <row r="3605" spans="65:68" hidden="1">
      <c r="BM3605" s="68" t="s">
        <v>3857</v>
      </c>
      <c r="BO3605" s="64"/>
      <c r="BP3605" s="64"/>
    </row>
    <row r="3606" spans="65:68" hidden="1">
      <c r="BM3606" s="68" t="s">
        <v>3858</v>
      </c>
      <c r="BO3606" s="64"/>
      <c r="BP3606" s="64"/>
    </row>
    <row r="3607" spans="65:68" hidden="1">
      <c r="BM3607" s="68" t="s">
        <v>3859</v>
      </c>
      <c r="BO3607" s="64"/>
      <c r="BP3607" s="64"/>
    </row>
    <row r="3608" spans="65:68" hidden="1">
      <c r="BM3608" s="68" t="s">
        <v>3860</v>
      </c>
      <c r="BO3608" s="64"/>
      <c r="BP3608" s="64"/>
    </row>
    <row r="3609" spans="65:68" hidden="1">
      <c r="BM3609" s="68" t="s">
        <v>3861</v>
      </c>
      <c r="BO3609" s="64"/>
      <c r="BP3609" s="64"/>
    </row>
    <row r="3610" spans="65:68" hidden="1">
      <c r="BM3610" s="68" t="s">
        <v>3862</v>
      </c>
      <c r="BO3610" s="64"/>
      <c r="BP3610" s="64"/>
    </row>
    <row r="3611" spans="65:68" hidden="1">
      <c r="BM3611" s="68" t="s">
        <v>3863</v>
      </c>
      <c r="BO3611" s="64"/>
      <c r="BP3611" s="64"/>
    </row>
    <row r="3612" spans="65:68" hidden="1">
      <c r="BM3612" s="68" t="s">
        <v>3864</v>
      </c>
      <c r="BO3612" s="64"/>
      <c r="BP3612" s="64"/>
    </row>
    <row r="3613" spans="65:68" hidden="1">
      <c r="BM3613" s="68" t="s">
        <v>3865</v>
      </c>
      <c r="BO3613" s="64"/>
      <c r="BP3613" s="64"/>
    </row>
    <row r="3614" spans="65:68" hidden="1">
      <c r="BM3614" s="68" t="s">
        <v>3866</v>
      </c>
      <c r="BO3614" s="64"/>
      <c r="BP3614" s="64"/>
    </row>
    <row r="3615" spans="65:68" hidden="1">
      <c r="BM3615" s="68" t="s">
        <v>3867</v>
      </c>
      <c r="BO3615" s="64"/>
      <c r="BP3615" s="64"/>
    </row>
    <row r="3616" spans="65:68" hidden="1">
      <c r="BM3616" s="68" t="s">
        <v>3868</v>
      </c>
      <c r="BO3616" s="64"/>
      <c r="BP3616" s="64"/>
    </row>
    <row r="3617" spans="65:68" hidden="1">
      <c r="BM3617" s="68" t="s">
        <v>3869</v>
      </c>
      <c r="BO3617" s="64"/>
      <c r="BP3617" s="64"/>
    </row>
    <row r="3618" spans="65:68" hidden="1">
      <c r="BM3618" s="68" t="s">
        <v>3870</v>
      </c>
      <c r="BO3618" s="64"/>
      <c r="BP3618" s="64"/>
    </row>
    <row r="3619" spans="65:68" hidden="1">
      <c r="BM3619" s="68" t="s">
        <v>3871</v>
      </c>
      <c r="BO3619" s="64"/>
      <c r="BP3619" s="64"/>
    </row>
    <row r="3620" spans="65:68" hidden="1">
      <c r="BM3620" s="68" t="s">
        <v>3872</v>
      </c>
      <c r="BO3620" s="64"/>
      <c r="BP3620" s="64"/>
    </row>
    <row r="3621" spans="65:68" hidden="1">
      <c r="BM3621" s="68" t="s">
        <v>3873</v>
      </c>
      <c r="BO3621" s="64"/>
      <c r="BP3621" s="64"/>
    </row>
    <row r="3622" spans="65:68" hidden="1">
      <c r="BM3622" s="68" t="s">
        <v>3874</v>
      </c>
      <c r="BO3622" s="64"/>
      <c r="BP3622" s="64"/>
    </row>
    <row r="3623" spans="65:68" hidden="1">
      <c r="BM3623" s="68" t="s">
        <v>3875</v>
      </c>
      <c r="BO3623" s="64"/>
      <c r="BP3623" s="64"/>
    </row>
    <row r="3624" spans="65:68" hidden="1">
      <c r="BM3624" s="68" t="s">
        <v>3876</v>
      </c>
      <c r="BO3624" s="64"/>
      <c r="BP3624" s="64"/>
    </row>
    <row r="3625" spans="65:68" hidden="1">
      <c r="BM3625" s="68" t="s">
        <v>3877</v>
      </c>
      <c r="BO3625" s="64"/>
      <c r="BP3625" s="64"/>
    </row>
    <row r="3626" spans="65:68" hidden="1">
      <c r="BM3626" s="68" t="s">
        <v>3878</v>
      </c>
      <c r="BO3626" s="64"/>
      <c r="BP3626" s="64"/>
    </row>
    <row r="3627" spans="65:68" hidden="1">
      <c r="BM3627" s="68" t="s">
        <v>3879</v>
      </c>
      <c r="BO3627" s="64"/>
      <c r="BP3627" s="64"/>
    </row>
    <row r="3628" spans="65:68" hidden="1">
      <c r="BM3628" s="68" t="s">
        <v>3880</v>
      </c>
      <c r="BO3628" s="64"/>
      <c r="BP3628" s="64"/>
    </row>
    <row r="3629" spans="65:68" hidden="1">
      <c r="BM3629" s="68" t="s">
        <v>3881</v>
      </c>
      <c r="BO3629" s="64"/>
      <c r="BP3629" s="64"/>
    </row>
    <row r="3630" spans="65:68" hidden="1">
      <c r="BM3630" s="68" t="s">
        <v>3882</v>
      </c>
      <c r="BO3630" s="64"/>
      <c r="BP3630" s="64"/>
    </row>
    <row r="3631" spans="65:68" hidden="1">
      <c r="BM3631" s="68" t="s">
        <v>3883</v>
      </c>
      <c r="BO3631" s="64"/>
      <c r="BP3631" s="64"/>
    </row>
    <row r="3632" spans="65:68" hidden="1">
      <c r="BM3632" s="68" t="s">
        <v>3884</v>
      </c>
      <c r="BO3632" s="64"/>
      <c r="BP3632" s="64"/>
    </row>
    <row r="3633" spans="65:68" hidden="1">
      <c r="BM3633" s="68" t="s">
        <v>3885</v>
      </c>
      <c r="BO3633" s="64"/>
      <c r="BP3633" s="64"/>
    </row>
    <row r="3634" spans="65:68" hidden="1">
      <c r="BM3634" s="68" t="s">
        <v>3886</v>
      </c>
      <c r="BO3634" s="64"/>
      <c r="BP3634" s="64"/>
    </row>
    <row r="3635" spans="65:68" hidden="1">
      <c r="BM3635" s="68" t="s">
        <v>3887</v>
      </c>
      <c r="BO3635" s="64"/>
      <c r="BP3635" s="64"/>
    </row>
    <row r="3636" spans="65:68" hidden="1">
      <c r="BM3636" s="68" t="s">
        <v>3888</v>
      </c>
      <c r="BO3636" s="64"/>
      <c r="BP3636" s="64"/>
    </row>
    <row r="3637" spans="65:68" hidden="1">
      <c r="BM3637" s="68" t="s">
        <v>3889</v>
      </c>
      <c r="BO3637" s="64"/>
      <c r="BP3637" s="64"/>
    </row>
    <row r="3638" spans="65:68" hidden="1">
      <c r="BM3638" s="68" t="s">
        <v>3890</v>
      </c>
      <c r="BO3638" s="64"/>
      <c r="BP3638" s="64"/>
    </row>
    <row r="3639" spans="65:68" hidden="1">
      <c r="BM3639" s="68" t="s">
        <v>3891</v>
      </c>
      <c r="BO3639" s="64"/>
      <c r="BP3639" s="64"/>
    </row>
    <row r="3640" spans="65:68" hidden="1">
      <c r="BM3640" s="68" t="s">
        <v>3892</v>
      </c>
      <c r="BO3640" s="64"/>
      <c r="BP3640" s="64"/>
    </row>
    <row r="3641" spans="65:68" hidden="1">
      <c r="BM3641" s="68" t="s">
        <v>3893</v>
      </c>
      <c r="BO3641" s="64"/>
      <c r="BP3641" s="64"/>
    </row>
    <row r="3642" spans="65:68" hidden="1">
      <c r="BM3642" s="68" t="s">
        <v>3894</v>
      </c>
      <c r="BO3642" s="64"/>
      <c r="BP3642" s="64"/>
    </row>
    <row r="3643" spans="65:68" hidden="1">
      <c r="BM3643" s="68" t="s">
        <v>3895</v>
      </c>
      <c r="BO3643" s="64"/>
      <c r="BP3643" s="64"/>
    </row>
    <row r="3644" spans="65:68" hidden="1">
      <c r="BM3644" s="68" t="s">
        <v>3896</v>
      </c>
      <c r="BO3644" s="64"/>
      <c r="BP3644" s="64"/>
    </row>
    <row r="3645" spans="65:68" hidden="1">
      <c r="BM3645" s="68" t="s">
        <v>3897</v>
      </c>
      <c r="BO3645" s="64"/>
      <c r="BP3645" s="64"/>
    </row>
    <row r="3646" spans="65:68" hidden="1">
      <c r="BM3646" s="68" t="s">
        <v>3898</v>
      </c>
      <c r="BO3646" s="64"/>
      <c r="BP3646" s="64"/>
    </row>
    <row r="3647" spans="65:68" hidden="1">
      <c r="BM3647" s="68" t="s">
        <v>3899</v>
      </c>
      <c r="BO3647" s="64"/>
      <c r="BP3647" s="64"/>
    </row>
    <row r="3648" spans="65:68" hidden="1">
      <c r="BM3648" s="68" t="s">
        <v>3900</v>
      </c>
      <c r="BO3648" s="64"/>
      <c r="BP3648" s="64"/>
    </row>
    <row r="3649" spans="65:68" hidden="1">
      <c r="BM3649" s="68" t="s">
        <v>3901</v>
      </c>
      <c r="BO3649" s="64"/>
      <c r="BP3649" s="64"/>
    </row>
    <row r="3650" spans="65:68" hidden="1">
      <c r="BM3650" s="68" t="s">
        <v>223</v>
      </c>
      <c r="BO3650" s="64"/>
      <c r="BP3650" s="64"/>
    </row>
    <row r="3651" spans="65:68" hidden="1">
      <c r="BM3651" s="68" t="s">
        <v>3902</v>
      </c>
      <c r="BO3651" s="64"/>
      <c r="BP3651" s="64"/>
    </row>
    <row r="3652" spans="65:68" hidden="1">
      <c r="BM3652" s="68" t="s">
        <v>3903</v>
      </c>
      <c r="BO3652" s="64"/>
      <c r="BP3652" s="64"/>
    </row>
    <row r="3653" spans="65:68" hidden="1">
      <c r="BM3653" s="68" t="s">
        <v>3904</v>
      </c>
      <c r="BO3653" s="64"/>
      <c r="BP3653" s="64"/>
    </row>
    <row r="3654" spans="65:68" hidden="1">
      <c r="BM3654" s="68" t="s">
        <v>3905</v>
      </c>
      <c r="BO3654" s="64"/>
      <c r="BP3654" s="64"/>
    </row>
    <row r="3655" spans="65:68" hidden="1">
      <c r="BM3655" s="68" t="s">
        <v>3906</v>
      </c>
      <c r="BO3655" s="64"/>
      <c r="BP3655" s="64"/>
    </row>
    <row r="3656" spans="65:68" hidden="1">
      <c r="BM3656" s="68" t="s">
        <v>3907</v>
      </c>
      <c r="BO3656" s="64"/>
      <c r="BP3656" s="64"/>
    </row>
    <row r="3657" spans="65:68" hidden="1">
      <c r="BM3657" s="68" t="s">
        <v>3908</v>
      </c>
      <c r="BO3657" s="64"/>
      <c r="BP3657" s="64"/>
    </row>
    <row r="3658" spans="65:68" hidden="1">
      <c r="BM3658" s="68" t="s">
        <v>262</v>
      </c>
      <c r="BO3658" s="64"/>
      <c r="BP3658" s="64"/>
    </row>
    <row r="3659" spans="65:68" hidden="1">
      <c r="BM3659" s="68" t="s">
        <v>3909</v>
      </c>
      <c r="BO3659" s="64"/>
      <c r="BP3659" s="64"/>
    </row>
    <row r="3660" spans="65:68" hidden="1">
      <c r="BM3660" s="68" t="s">
        <v>3910</v>
      </c>
      <c r="BO3660" s="64"/>
      <c r="BP3660" s="64"/>
    </row>
    <row r="3661" spans="65:68" hidden="1">
      <c r="BM3661" s="68" t="s">
        <v>3911</v>
      </c>
      <c r="BO3661" s="64"/>
      <c r="BP3661" s="64"/>
    </row>
    <row r="3662" spans="65:68" hidden="1">
      <c r="BM3662" s="68" t="s">
        <v>3912</v>
      </c>
      <c r="BO3662" s="64"/>
      <c r="BP3662" s="64"/>
    </row>
    <row r="3663" spans="65:68" hidden="1">
      <c r="BM3663" s="68" t="s">
        <v>3913</v>
      </c>
      <c r="BO3663" s="64"/>
      <c r="BP3663" s="64"/>
    </row>
    <row r="3664" spans="65:68" hidden="1">
      <c r="BM3664" s="68" t="s">
        <v>3914</v>
      </c>
      <c r="BO3664" s="64"/>
      <c r="BP3664" s="64"/>
    </row>
    <row r="3665" spans="65:68" hidden="1">
      <c r="BM3665" s="68" t="s">
        <v>3915</v>
      </c>
      <c r="BO3665" s="64"/>
      <c r="BP3665" s="64"/>
    </row>
    <row r="3666" spans="65:68" hidden="1">
      <c r="BM3666" s="68" t="s">
        <v>3916</v>
      </c>
      <c r="BO3666" s="64"/>
      <c r="BP3666" s="64"/>
    </row>
    <row r="3667" spans="65:68" hidden="1">
      <c r="BM3667" s="68" t="s">
        <v>3917</v>
      </c>
      <c r="BO3667" s="64"/>
      <c r="BP3667" s="64"/>
    </row>
    <row r="3668" spans="65:68" hidden="1">
      <c r="BM3668" s="68" t="s">
        <v>3918</v>
      </c>
      <c r="BO3668" s="64"/>
      <c r="BP3668" s="64"/>
    </row>
    <row r="3669" spans="65:68" hidden="1">
      <c r="BM3669" s="68" t="s">
        <v>3919</v>
      </c>
      <c r="BO3669" s="64"/>
      <c r="BP3669" s="64"/>
    </row>
    <row r="3670" spans="65:68" hidden="1">
      <c r="BM3670" s="68" t="s">
        <v>3920</v>
      </c>
      <c r="BO3670" s="64"/>
      <c r="BP3670" s="64"/>
    </row>
    <row r="3671" spans="65:68" hidden="1">
      <c r="BM3671" s="68" t="s">
        <v>3921</v>
      </c>
      <c r="BO3671" s="64"/>
      <c r="BP3671" s="64"/>
    </row>
    <row r="3672" spans="65:68" hidden="1">
      <c r="BM3672" s="68" t="s">
        <v>3922</v>
      </c>
      <c r="BO3672" s="64"/>
      <c r="BP3672" s="64"/>
    </row>
    <row r="3673" spans="65:68" hidden="1">
      <c r="BM3673" s="68" t="s">
        <v>3923</v>
      </c>
      <c r="BO3673" s="64"/>
      <c r="BP3673" s="64"/>
    </row>
    <row r="3674" spans="65:68" hidden="1">
      <c r="BM3674" s="68" t="s">
        <v>3924</v>
      </c>
      <c r="BO3674" s="64"/>
      <c r="BP3674" s="64"/>
    </row>
    <row r="3675" spans="65:68" hidden="1">
      <c r="BM3675" s="68" t="s">
        <v>3925</v>
      </c>
      <c r="BO3675" s="64"/>
      <c r="BP3675" s="64"/>
    </row>
    <row r="3676" spans="65:68" hidden="1">
      <c r="BM3676" s="68" t="s">
        <v>3926</v>
      </c>
      <c r="BO3676" s="64"/>
      <c r="BP3676" s="64"/>
    </row>
    <row r="3677" spans="65:68" hidden="1">
      <c r="BM3677" s="68" t="s">
        <v>3927</v>
      </c>
      <c r="BO3677" s="64"/>
      <c r="BP3677" s="64"/>
    </row>
    <row r="3678" spans="65:68" hidden="1">
      <c r="BM3678" s="68" t="s">
        <v>3928</v>
      </c>
      <c r="BO3678" s="64"/>
      <c r="BP3678" s="64"/>
    </row>
    <row r="3679" spans="65:68" hidden="1">
      <c r="BM3679" s="68" t="s">
        <v>3929</v>
      </c>
      <c r="BO3679" s="64"/>
      <c r="BP3679" s="64"/>
    </row>
    <row r="3680" spans="65:68" hidden="1">
      <c r="BM3680" s="68" t="s">
        <v>3930</v>
      </c>
      <c r="BO3680" s="64"/>
      <c r="BP3680" s="64"/>
    </row>
    <row r="3681" spans="65:68" hidden="1">
      <c r="BM3681" s="68" t="s">
        <v>3931</v>
      </c>
      <c r="BO3681" s="64"/>
      <c r="BP3681" s="64"/>
    </row>
    <row r="3682" spans="65:68" hidden="1">
      <c r="BM3682" s="68" t="s">
        <v>3932</v>
      </c>
      <c r="BO3682" s="64"/>
      <c r="BP3682" s="64"/>
    </row>
    <row r="3683" spans="65:68" hidden="1">
      <c r="BM3683" s="68" t="s">
        <v>3933</v>
      </c>
      <c r="BO3683" s="64"/>
      <c r="BP3683" s="64"/>
    </row>
    <row r="3684" spans="65:68" hidden="1">
      <c r="BM3684" s="68" t="s">
        <v>3934</v>
      </c>
      <c r="BO3684" s="64"/>
      <c r="BP3684" s="64"/>
    </row>
    <row r="3685" spans="65:68" hidden="1">
      <c r="BM3685" s="68" t="s">
        <v>3935</v>
      </c>
      <c r="BO3685" s="64"/>
      <c r="BP3685" s="64"/>
    </row>
    <row r="3686" spans="65:68" hidden="1">
      <c r="BM3686" s="68" t="s">
        <v>3936</v>
      </c>
      <c r="BO3686" s="64"/>
      <c r="BP3686" s="64"/>
    </row>
    <row r="3687" spans="65:68" hidden="1">
      <c r="BM3687" s="68" t="s">
        <v>3937</v>
      </c>
      <c r="BO3687" s="64"/>
      <c r="BP3687" s="64"/>
    </row>
    <row r="3688" spans="65:68" hidden="1">
      <c r="BM3688" s="68" t="s">
        <v>3938</v>
      </c>
      <c r="BO3688" s="64"/>
      <c r="BP3688" s="64"/>
    </row>
    <row r="3689" spans="65:68" hidden="1">
      <c r="BM3689" s="68" t="s">
        <v>3939</v>
      </c>
      <c r="BO3689" s="64"/>
      <c r="BP3689" s="64"/>
    </row>
    <row r="3690" spans="65:68" hidden="1">
      <c r="BM3690" s="68" t="s">
        <v>3940</v>
      </c>
      <c r="BO3690" s="64"/>
      <c r="BP3690" s="64"/>
    </row>
    <row r="3691" spans="65:68" hidden="1">
      <c r="BM3691" s="68" t="s">
        <v>3941</v>
      </c>
      <c r="BO3691" s="64"/>
      <c r="BP3691" s="64"/>
    </row>
    <row r="3692" spans="65:68" hidden="1">
      <c r="BM3692" s="68" t="s">
        <v>3942</v>
      </c>
      <c r="BO3692" s="64"/>
      <c r="BP3692" s="64"/>
    </row>
    <row r="3693" spans="65:68" hidden="1">
      <c r="BM3693" s="68" t="s">
        <v>3943</v>
      </c>
      <c r="BO3693" s="64"/>
      <c r="BP3693" s="64"/>
    </row>
    <row r="3694" spans="65:68" hidden="1">
      <c r="BM3694" s="68" t="s">
        <v>3944</v>
      </c>
      <c r="BO3694" s="64"/>
      <c r="BP3694" s="64"/>
    </row>
    <row r="3695" spans="65:68" hidden="1">
      <c r="BM3695" s="68" t="s">
        <v>3945</v>
      </c>
      <c r="BO3695" s="64"/>
      <c r="BP3695" s="64"/>
    </row>
    <row r="3696" spans="65:68" hidden="1">
      <c r="BM3696" s="68" t="s">
        <v>3946</v>
      </c>
      <c r="BO3696" s="64"/>
      <c r="BP3696" s="64"/>
    </row>
    <row r="3697" spans="65:68" hidden="1">
      <c r="BM3697" s="68" t="s">
        <v>3947</v>
      </c>
      <c r="BO3697" s="64"/>
      <c r="BP3697" s="64"/>
    </row>
    <row r="3698" spans="65:68" hidden="1">
      <c r="BM3698" s="68" t="s">
        <v>3948</v>
      </c>
      <c r="BO3698" s="64"/>
      <c r="BP3698" s="64"/>
    </row>
    <row r="3699" spans="65:68" hidden="1">
      <c r="BM3699" s="68" t="s">
        <v>3949</v>
      </c>
      <c r="BO3699" s="64"/>
      <c r="BP3699" s="64"/>
    </row>
    <row r="3700" spans="65:68" hidden="1">
      <c r="BM3700" s="68" t="s">
        <v>3950</v>
      </c>
      <c r="BO3700" s="64"/>
      <c r="BP3700" s="64"/>
    </row>
    <row r="3701" spans="65:68" hidden="1">
      <c r="BM3701" s="68" t="s">
        <v>3951</v>
      </c>
      <c r="BO3701" s="64"/>
      <c r="BP3701" s="64"/>
    </row>
    <row r="3702" spans="65:68" hidden="1">
      <c r="BM3702" s="68" t="s">
        <v>3952</v>
      </c>
      <c r="BO3702" s="64"/>
      <c r="BP3702" s="64"/>
    </row>
    <row r="3703" spans="65:68" hidden="1">
      <c r="BM3703" s="68" t="s">
        <v>3953</v>
      </c>
      <c r="BO3703" s="64"/>
      <c r="BP3703" s="64"/>
    </row>
    <row r="3704" spans="65:68" hidden="1">
      <c r="BM3704" s="68" t="s">
        <v>3954</v>
      </c>
      <c r="BO3704" s="64"/>
      <c r="BP3704" s="64"/>
    </row>
    <row r="3705" spans="65:68" hidden="1">
      <c r="BM3705" s="68" t="s">
        <v>3955</v>
      </c>
      <c r="BO3705" s="64"/>
      <c r="BP3705" s="64"/>
    </row>
    <row r="3706" spans="65:68" hidden="1">
      <c r="BM3706" s="68" t="s">
        <v>3956</v>
      </c>
      <c r="BO3706" s="64"/>
      <c r="BP3706" s="64"/>
    </row>
    <row r="3707" spans="65:68" hidden="1">
      <c r="BM3707" s="68" t="s">
        <v>3957</v>
      </c>
      <c r="BO3707" s="64"/>
      <c r="BP3707" s="64"/>
    </row>
    <row r="3708" spans="65:68" hidden="1">
      <c r="BM3708" s="68" t="s">
        <v>3958</v>
      </c>
      <c r="BO3708" s="64"/>
      <c r="BP3708" s="64"/>
    </row>
    <row r="3709" spans="65:68" hidden="1">
      <c r="BM3709" s="68" t="s">
        <v>3959</v>
      </c>
      <c r="BO3709" s="64"/>
      <c r="BP3709" s="64"/>
    </row>
    <row r="3710" spans="65:68" hidden="1">
      <c r="BM3710" s="68" t="s">
        <v>3960</v>
      </c>
      <c r="BO3710" s="64"/>
      <c r="BP3710" s="64"/>
    </row>
    <row r="3711" spans="65:68" hidden="1">
      <c r="BM3711" s="68" t="s">
        <v>3961</v>
      </c>
      <c r="BO3711" s="64"/>
      <c r="BP3711" s="64"/>
    </row>
    <row r="3712" spans="65:68" hidden="1">
      <c r="BM3712" s="68" t="s">
        <v>3962</v>
      </c>
      <c r="BO3712" s="64"/>
      <c r="BP3712" s="64"/>
    </row>
    <row r="3713" spans="65:68" hidden="1">
      <c r="BM3713" s="68" t="s">
        <v>3963</v>
      </c>
      <c r="BO3713" s="64"/>
      <c r="BP3713" s="64"/>
    </row>
    <row r="3714" spans="65:68" hidden="1">
      <c r="BM3714" s="68" t="s">
        <v>3964</v>
      </c>
      <c r="BO3714" s="64"/>
      <c r="BP3714" s="64"/>
    </row>
    <row r="3715" spans="65:68" hidden="1">
      <c r="BM3715" s="68" t="s">
        <v>3965</v>
      </c>
      <c r="BO3715" s="64"/>
      <c r="BP3715" s="64"/>
    </row>
    <row r="3716" spans="65:68" hidden="1">
      <c r="BM3716" s="68" t="s">
        <v>3966</v>
      </c>
      <c r="BO3716" s="64"/>
      <c r="BP3716" s="64"/>
    </row>
    <row r="3717" spans="65:68" hidden="1">
      <c r="BM3717" s="68" t="s">
        <v>3967</v>
      </c>
      <c r="BO3717" s="64"/>
      <c r="BP3717" s="64"/>
    </row>
    <row r="3718" spans="65:68" hidden="1">
      <c r="BM3718" s="68" t="s">
        <v>3968</v>
      </c>
      <c r="BO3718" s="64"/>
      <c r="BP3718" s="64"/>
    </row>
    <row r="3719" spans="65:68" hidden="1">
      <c r="BM3719" s="68" t="s">
        <v>3969</v>
      </c>
      <c r="BO3719" s="64"/>
      <c r="BP3719" s="64"/>
    </row>
    <row r="3720" spans="65:68" hidden="1">
      <c r="BM3720" s="68" t="s">
        <v>3970</v>
      </c>
      <c r="BO3720" s="64"/>
      <c r="BP3720" s="64"/>
    </row>
    <row r="3721" spans="65:68" hidden="1">
      <c r="BM3721" s="68" t="s">
        <v>3971</v>
      </c>
      <c r="BO3721" s="64"/>
      <c r="BP3721" s="64"/>
    </row>
    <row r="3722" spans="65:68" hidden="1">
      <c r="BM3722" s="68" t="s">
        <v>3972</v>
      </c>
      <c r="BO3722" s="64"/>
      <c r="BP3722" s="64"/>
    </row>
    <row r="3723" spans="65:68" hidden="1">
      <c r="BM3723" s="68" t="s">
        <v>3973</v>
      </c>
      <c r="BO3723" s="64"/>
      <c r="BP3723" s="64"/>
    </row>
    <row r="3724" spans="65:68" hidden="1">
      <c r="BM3724" s="68" t="s">
        <v>3974</v>
      </c>
      <c r="BO3724" s="64"/>
      <c r="BP3724" s="64"/>
    </row>
    <row r="3725" spans="65:68" hidden="1">
      <c r="BM3725" s="68" t="s">
        <v>3975</v>
      </c>
      <c r="BO3725" s="64"/>
      <c r="BP3725" s="64"/>
    </row>
    <row r="3726" spans="65:68" hidden="1">
      <c r="BM3726" s="68" t="s">
        <v>3976</v>
      </c>
      <c r="BO3726" s="64"/>
      <c r="BP3726" s="64"/>
    </row>
    <row r="3727" spans="65:68" hidden="1">
      <c r="BM3727" s="68" t="s">
        <v>3977</v>
      </c>
      <c r="BO3727" s="64"/>
      <c r="BP3727" s="64"/>
    </row>
    <row r="3728" spans="65:68" hidden="1">
      <c r="BM3728" s="68" t="s">
        <v>3978</v>
      </c>
      <c r="BO3728" s="64"/>
      <c r="BP3728" s="64"/>
    </row>
    <row r="3729" spans="65:68" hidden="1">
      <c r="BM3729" s="68" t="s">
        <v>3979</v>
      </c>
      <c r="BO3729" s="64"/>
      <c r="BP3729" s="64"/>
    </row>
    <row r="3730" spans="65:68" hidden="1">
      <c r="BM3730" s="68" t="s">
        <v>3980</v>
      </c>
      <c r="BO3730" s="64"/>
      <c r="BP3730" s="64"/>
    </row>
    <row r="3731" spans="65:68" hidden="1">
      <c r="BM3731" s="68" t="s">
        <v>3981</v>
      </c>
      <c r="BO3731" s="64"/>
      <c r="BP3731" s="64"/>
    </row>
    <row r="3732" spans="65:68" hidden="1">
      <c r="BM3732" s="68" t="s">
        <v>3982</v>
      </c>
      <c r="BO3732" s="64"/>
      <c r="BP3732" s="64"/>
    </row>
    <row r="3733" spans="65:68" hidden="1">
      <c r="BM3733" s="68" t="s">
        <v>3983</v>
      </c>
      <c r="BO3733" s="64"/>
      <c r="BP3733" s="64"/>
    </row>
    <row r="3734" spans="65:68" hidden="1">
      <c r="BM3734" s="68" t="s">
        <v>3984</v>
      </c>
      <c r="BO3734" s="64"/>
      <c r="BP3734" s="64"/>
    </row>
    <row r="3735" spans="65:68" hidden="1">
      <c r="BM3735" s="68" t="s">
        <v>3985</v>
      </c>
      <c r="BO3735" s="64"/>
      <c r="BP3735" s="64"/>
    </row>
    <row r="3736" spans="65:68" hidden="1">
      <c r="BM3736" s="68" t="s">
        <v>3986</v>
      </c>
      <c r="BO3736" s="64"/>
      <c r="BP3736" s="64"/>
    </row>
    <row r="3737" spans="65:68" hidden="1">
      <c r="BM3737" s="68" t="s">
        <v>3987</v>
      </c>
      <c r="BO3737" s="64"/>
      <c r="BP3737" s="64"/>
    </row>
    <row r="3738" spans="65:68" hidden="1">
      <c r="BM3738" s="68" t="s">
        <v>3988</v>
      </c>
      <c r="BO3738" s="64"/>
      <c r="BP3738" s="64"/>
    </row>
    <row r="3739" spans="65:68" hidden="1">
      <c r="BM3739" s="68" t="s">
        <v>3989</v>
      </c>
      <c r="BO3739" s="64"/>
      <c r="BP3739" s="64"/>
    </row>
    <row r="3740" spans="65:68" hidden="1">
      <c r="BM3740" s="68" t="s">
        <v>3990</v>
      </c>
      <c r="BO3740" s="64"/>
      <c r="BP3740" s="64"/>
    </row>
    <row r="3741" spans="65:68" hidden="1">
      <c r="BM3741" s="68" t="s">
        <v>3991</v>
      </c>
      <c r="BO3741" s="64"/>
      <c r="BP3741" s="64"/>
    </row>
    <row r="3742" spans="65:68" hidden="1">
      <c r="BM3742" s="68" t="s">
        <v>3992</v>
      </c>
      <c r="BO3742" s="64"/>
      <c r="BP3742" s="64"/>
    </row>
    <row r="3743" spans="65:68" hidden="1">
      <c r="BM3743" s="68" t="s">
        <v>189</v>
      </c>
      <c r="BO3743" s="64"/>
      <c r="BP3743" s="64"/>
    </row>
    <row r="3744" spans="65:68" hidden="1">
      <c r="BM3744" s="68" t="s">
        <v>3993</v>
      </c>
      <c r="BO3744" s="64"/>
      <c r="BP3744" s="64"/>
    </row>
    <row r="3745" spans="65:68" hidden="1">
      <c r="BM3745" s="68" t="s">
        <v>3994</v>
      </c>
      <c r="BO3745" s="64"/>
      <c r="BP3745" s="64"/>
    </row>
    <row r="3746" spans="65:68" hidden="1">
      <c r="BM3746" s="68" t="s">
        <v>3995</v>
      </c>
      <c r="BO3746" s="64"/>
      <c r="BP3746" s="64"/>
    </row>
    <row r="3747" spans="65:68" hidden="1">
      <c r="BM3747" s="68" t="s">
        <v>3996</v>
      </c>
      <c r="BO3747" s="64"/>
      <c r="BP3747" s="64"/>
    </row>
    <row r="3748" spans="65:68" hidden="1">
      <c r="BM3748" s="68" t="s">
        <v>3997</v>
      </c>
      <c r="BO3748" s="64"/>
      <c r="BP3748" s="64"/>
    </row>
    <row r="3749" spans="65:68" hidden="1">
      <c r="BM3749" s="68" t="s">
        <v>3998</v>
      </c>
      <c r="BO3749" s="64"/>
      <c r="BP3749" s="64"/>
    </row>
    <row r="3750" spans="65:68" hidden="1">
      <c r="BM3750" s="68" t="s">
        <v>3999</v>
      </c>
      <c r="BO3750" s="64"/>
      <c r="BP3750" s="64"/>
    </row>
    <row r="3751" spans="65:68" hidden="1">
      <c r="BM3751" s="68" t="s">
        <v>4000</v>
      </c>
      <c r="BO3751" s="64"/>
      <c r="BP3751" s="64"/>
    </row>
    <row r="3752" spans="65:68" hidden="1">
      <c r="BM3752" s="68" t="s">
        <v>4001</v>
      </c>
      <c r="BO3752" s="64"/>
      <c r="BP3752" s="64"/>
    </row>
    <row r="3753" spans="65:68" hidden="1">
      <c r="BM3753" s="68" t="s">
        <v>4002</v>
      </c>
      <c r="BO3753" s="64"/>
      <c r="BP3753" s="64"/>
    </row>
    <row r="3754" spans="65:68" hidden="1">
      <c r="BM3754" s="68" t="s">
        <v>4003</v>
      </c>
      <c r="BO3754" s="64"/>
      <c r="BP3754" s="64"/>
    </row>
    <row r="3755" spans="65:68" hidden="1">
      <c r="BM3755" s="68" t="s">
        <v>4004</v>
      </c>
      <c r="BO3755" s="64"/>
      <c r="BP3755" s="64"/>
    </row>
    <row r="3756" spans="65:68" hidden="1">
      <c r="BM3756" s="68" t="s">
        <v>4005</v>
      </c>
      <c r="BO3756" s="64"/>
      <c r="BP3756" s="64"/>
    </row>
    <row r="3757" spans="65:68" hidden="1">
      <c r="BM3757" s="68" t="s">
        <v>4006</v>
      </c>
      <c r="BO3757" s="64"/>
      <c r="BP3757" s="64"/>
    </row>
    <row r="3758" spans="65:68" hidden="1">
      <c r="BM3758" s="68" t="s">
        <v>4007</v>
      </c>
      <c r="BO3758" s="64"/>
      <c r="BP3758" s="64"/>
    </row>
    <row r="3759" spans="65:68" hidden="1">
      <c r="BM3759" s="68" t="s">
        <v>4008</v>
      </c>
      <c r="BO3759" s="64"/>
      <c r="BP3759" s="64"/>
    </row>
    <row r="3760" spans="65:68" hidden="1">
      <c r="BM3760" s="68" t="s">
        <v>4009</v>
      </c>
      <c r="BO3760" s="64"/>
      <c r="BP3760" s="64"/>
    </row>
    <row r="3761" spans="65:68" hidden="1">
      <c r="BM3761" s="68" t="s">
        <v>4010</v>
      </c>
      <c r="BO3761" s="64"/>
      <c r="BP3761" s="64"/>
    </row>
    <row r="3762" spans="65:68" hidden="1">
      <c r="BM3762" s="68" t="s">
        <v>4011</v>
      </c>
      <c r="BO3762" s="64"/>
      <c r="BP3762" s="64"/>
    </row>
    <row r="3763" spans="65:68" hidden="1">
      <c r="BM3763" s="68" t="s">
        <v>4012</v>
      </c>
      <c r="BO3763" s="64"/>
      <c r="BP3763" s="64"/>
    </row>
    <row r="3764" spans="65:68" hidden="1">
      <c r="BM3764" s="68" t="s">
        <v>4013</v>
      </c>
      <c r="BO3764" s="64"/>
      <c r="BP3764" s="64"/>
    </row>
    <row r="3765" spans="65:68" hidden="1">
      <c r="BM3765" s="68" t="s">
        <v>4014</v>
      </c>
      <c r="BO3765" s="64"/>
      <c r="BP3765" s="64"/>
    </row>
    <row r="3766" spans="65:68" hidden="1">
      <c r="BM3766" s="68" t="s">
        <v>4015</v>
      </c>
      <c r="BO3766" s="64"/>
      <c r="BP3766" s="64"/>
    </row>
    <row r="3767" spans="65:68" hidden="1">
      <c r="BM3767" s="68" t="s">
        <v>4016</v>
      </c>
      <c r="BO3767" s="64"/>
      <c r="BP3767" s="64"/>
    </row>
    <row r="3768" spans="65:68" hidden="1">
      <c r="BM3768" s="68" t="s">
        <v>4017</v>
      </c>
      <c r="BO3768" s="64"/>
      <c r="BP3768" s="64"/>
    </row>
    <row r="3769" spans="65:68" hidden="1">
      <c r="BM3769" s="68" t="s">
        <v>4018</v>
      </c>
      <c r="BO3769" s="64"/>
      <c r="BP3769" s="64"/>
    </row>
    <row r="3770" spans="65:68" hidden="1">
      <c r="BM3770" s="68" t="s">
        <v>4019</v>
      </c>
      <c r="BO3770" s="64"/>
      <c r="BP3770" s="64"/>
    </row>
    <row r="3771" spans="65:68" hidden="1">
      <c r="BM3771" s="68" t="s">
        <v>4020</v>
      </c>
      <c r="BO3771" s="64"/>
      <c r="BP3771" s="64"/>
    </row>
    <row r="3772" spans="65:68" hidden="1">
      <c r="BM3772" s="68" t="s">
        <v>246</v>
      </c>
      <c r="BO3772" s="64"/>
      <c r="BP3772" s="64"/>
    </row>
    <row r="3773" spans="65:68" hidden="1">
      <c r="BM3773" s="68" t="s">
        <v>4021</v>
      </c>
      <c r="BO3773" s="64"/>
      <c r="BP3773" s="64"/>
    </row>
    <row r="3774" spans="65:68" hidden="1">
      <c r="BM3774" s="68" t="s">
        <v>4022</v>
      </c>
      <c r="BO3774" s="64"/>
      <c r="BP3774" s="64"/>
    </row>
    <row r="3775" spans="65:68" hidden="1">
      <c r="BM3775" s="68" t="s">
        <v>4023</v>
      </c>
      <c r="BO3775" s="64"/>
      <c r="BP3775" s="64"/>
    </row>
    <row r="3776" spans="65:68" hidden="1">
      <c r="BM3776" s="68" t="s">
        <v>4024</v>
      </c>
      <c r="BO3776" s="64"/>
      <c r="BP3776" s="64"/>
    </row>
    <row r="3777" spans="65:68" hidden="1">
      <c r="BM3777" s="68" t="s">
        <v>4025</v>
      </c>
      <c r="BO3777" s="64"/>
      <c r="BP3777" s="64"/>
    </row>
    <row r="3778" spans="65:68" hidden="1">
      <c r="BM3778" s="68" t="s">
        <v>4026</v>
      </c>
      <c r="BO3778" s="64"/>
      <c r="BP3778" s="64"/>
    </row>
    <row r="3779" spans="65:68" hidden="1">
      <c r="BM3779" s="68" t="s">
        <v>4027</v>
      </c>
      <c r="BO3779" s="64"/>
      <c r="BP3779" s="64"/>
    </row>
    <row r="3780" spans="65:68" hidden="1">
      <c r="BM3780" s="68" t="s">
        <v>4028</v>
      </c>
      <c r="BO3780" s="64"/>
      <c r="BP3780" s="64"/>
    </row>
    <row r="3781" spans="65:68" hidden="1">
      <c r="BM3781" s="68" t="s">
        <v>4029</v>
      </c>
      <c r="BO3781" s="64"/>
      <c r="BP3781" s="64"/>
    </row>
    <row r="3782" spans="65:68" hidden="1">
      <c r="BM3782" s="68" t="s">
        <v>4030</v>
      </c>
      <c r="BO3782" s="64"/>
      <c r="BP3782" s="64"/>
    </row>
    <row r="3783" spans="65:68" hidden="1">
      <c r="BM3783" s="68" t="s">
        <v>4031</v>
      </c>
      <c r="BO3783" s="64"/>
      <c r="BP3783" s="64"/>
    </row>
    <row r="3784" spans="65:68" hidden="1">
      <c r="BM3784" s="68" t="s">
        <v>4032</v>
      </c>
      <c r="BO3784" s="64"/>
      <c r="BP3784" s="64"/>
    </row>
    <row r="3785" spans="65:68" hidden="1">
      <c r="BM3785" s="68" t="s">
        <v>4033</v>
      </c>
      <c r="BO3785" s="64"/>
      <c r="BP3785" s="64"/>
    </row>
    <row r="3786" spans="65:68" hidden="1">
      <c r="BM3786" s="68" t="s">
        <v>4034</v>
      </c>
      <c r="BO3786" s="64"/>
      <c r="BP3786" s="64"/>
    </row>
    <row r="3787" spans="65:68" hidden="1">
      <c r="BM3787" s="68" t="s">
        <v>4035</v>
      </c>
      <c r="BO3787" s="64"/>
      <c r="BP3787" s="64"/>
    </row>
    <row r="3788" spans="65:68" hidden="1">
      <c r="BM3788" s="68" t="s">
        <v>4036</v>
      </c>
      <c r="BO3788" s="64"/>
      <c r="BP3788" s="64"/>
    </row>
    <row r="3789" spans="65:68" hidden="1">
      <c r="BM3789" s="68" t="s">
        <v>4037</v>
      </c>
      <c r="BO3789" s="64"/>
      <c r="BP3789" s="64"/>
    </row>
    <row r="3790" spans="65:68" hidden="1">
      <c r="BM3790" s="68" t="s">
        <v>4038</v>
      </c>
      <c r="BO3790" s="64"/>
      <c r="BP3790" s="64"/>
    </row>
    <row r="3791" spans="65:68" hidden="1">
      <c r="BM3791" s="68" t="s">
        <v>4039</v>
      </c>
      <c r="BO3791" s="64"/>
      <c r="BP3791" s="64"/>
    </row>
    <row r="3792" spans="65:68" hidden="1">
      <c r="BM3792" s="68" t="s">
        <v>249</v>
      </c>
      <c r="BO3792" s="64"/>
      <c r="BP3792" s="64"/>
    </row>
    <row r="3793" spans="65:68" hidden="1">
      <c r="BM3793" s="68" t="s">
        <v>4040</v>
      </c>
      <c r="BO3793" s="64"/>
      <c r="BP3793" s="64"/>
    </row>
    <row r="3794" spans="65:68" hidden="1">
      <c r="BM3794" s="68" t="s">
        <v>4041</v>
      </c>
      <c r="BO3794" s="64"/>
      <c r="BP3794" s="64"/>
    </row>
    <row r="3795" spans="65:68" hidden="1">
      <c r="BM3795" s="68" t="s">
        <v>4042</v>
      </c>
      <c r="BO3795" s="64"/>
      <c r="BP3795" s="64"/>
    </row>
    <row r="3796" spans="65:68" hidden="1">
      <c r="BM3796" s="68" t="s">
        <v>4043</v>
      </c>
      <c r="BO3796" s="64"/>
      <c r="BP3796" s="64"/>
    </row>
    <row r="3797" spans="65:68" hidden="1">
      <c r="BM3797" s="68" t="s">
        <v>4044</v>
      </c>
      <c r="BO3797" s="64"/>
      <c r="BP3797" s="64"/>
    </row>
    <row r="3798" spans="65:68" hidden="1">
      <c r="BM3798" s="68" t="s">
        <v>4045</v>
      </c>
      <c r="BO3798" s="64"/>
      <c r="BP3798" s="64"/>
    </row>
    <row r="3799" spans="65:68" hidden="1">
      <c r="BM3799" s="68" t="s">
        <v>4046</v>
      </c>
      <c r="BO3799" s="64"/>
      <c r="BP3799" s="64"/>
    </row>
    <row r="3800" spans="65:68" hidden="1">
      <c r="BM3800" s="68" t="s">
        <v>4047</v>
      </c>
      <c r="BO3800" s="64"/>
      <c r="BP3800" s="64"/>
    </row>
    <row r="3801" spans="65:68" hidden="1">
      <c r="BM3801" s="68" t="s">
        <v>4048</v>
      </c>
      <c r="BO3801" s="64"/>
      <c r="BP3801" s="64"/>
    </row>
    <row r="3802" spans="65:68" hidden="1">
      <c r="BM3802" s="68" t="s">
        <v>4049</v>
      </c>
      <c r="BO3802" s="64"/>
      <c r="BP3802" s="64"/>
    </row>
    <row r="3803" spans="65:68" hidden="1">
      <c r="BM3803" s="68" t="s">
        <v>4050</v>
      </c>
      <c r="BO3803" s="64"/>
      <c r="BP3803" s="64"/>
    </row>
    <row r="3804" spans="65:68" hidden="1">
      <c r="BM3804" s="68" t="s">
        <v>4051</v>
      </c>
      <c r="BO3804" s="64"/>
      <c r="BP3804" s="64"/>
    </row>
    <row r="3805" spans="65:68" hidden="1">
      <c r="BM3805" s="68" t="s">
        <v>4052</v>
      </c>
      <c r="BO3805" s="64"/>
      <c r="BP3805" s="64"/>
    </row>
    <row r="3806" spans="65:68" hidden="1">
      <c r="BM3806" s="68" t="s">
        <v>4053</v>
      </c>
      <c r="BO3806" s="64"/>
      <c r="BP3806" s="64"/>
    </row>
    <row r="3807" spans="65:68" hidden="1">
      <c r="BM3807" s="68" t="s">
        <v>4054</v>
      </c>
      <c r="BO3807" s="64"/>
      <c r="BP3807" s="64"/>
    </row>
    <row r="3808" spans="65:68" hidden="1">
      <c r="BM3808" s="68" t="s">
        <v>4055</v>
      </c>
      <c r="BO3808" s="64"/>
      <c r="BP3808" s="64"/>
    </row>
    <row r="3809" spans="65:68" hidden="1">
      <c r="BM3809" s="68" t="s">
        <v>4056</v>
      </c>
      <c r="BO3809" s="64"/>
      <c r="BP3809" s="64"/>
    </row>
    <row r="3810" spans="65:68" hidden="1">
      <c r="BM3810" s="68" t="s">
        <v>4057</v>
      </c>
      <c r="BO3810" s="64"/>
      <c r="BP3810" s="64"/>
    </row>
    <row r="3811" spans="65:68" hidden="1">
      <c r="BM3811" s="68" t="s">
        <v>4058</v>
      </c>
      <c r="BO3811" s="64"/>
      <c r="BP3811" s="64"/>
    </row>
    <row r="3812" spans="65:68" hidden="1">
      <c r="BM3812" s="68" t="s">
        <v>4059</v>
      </c>
      <c r="BO3812" s="64"/>
      <c r="BP3812" s="64"/>
    </row>
    <row r="3813" spans="65:68" hidden="1">
      <c r="BM3813" s="68" t="s">
        <v>4060</v>
      </c>
      <c r="BO3813" s="64"/>
      <c r="BP3813" s="64"/>
    </row>
    <row r="3814" spans="65:68" hidden="1">
      <c r="BM3814" s="68" t="s">
        <v>4061</v>
      </c>
      <c r="BO3814" s="64"/>
      <c r="BP3814" s="64"/>
    </row>
    <row r="3815" spans="65:68" hidden="1">
      <c r="BM3815" s="68" t="s">
        <v>4062</v>
      </c>
      <c r="BO3815" s="64"/>
      <c r="BP3815" s="64"/>
    </row>
    <row r="3816" spans="65:68" hidden="1">
      <c r="BM3816" s="68" t="s">
        <v>183</v>
      </c>
      <c r="BO3816" s="64"/>
      <c r="BP3816" s="64"/>
    </row>
    <row r="3817" spans="65:68" hidden="1">
      <c r="BM3817" s="68" t="s">
        <v>4063</v>
      </c>
      <c r="BO3817" s="64"/>
      <c r="BP3817" s="64"/>
    </row>
    <row r="3818" spans="65:68" hidden="1">
      <c r="BM3818" s="68" t="s">
        <v>4064</v>
      </c>
      <c r="BO3818" s="64"/>
      <c r="BP3818" s="64"/>
    </row>
    <row r="3819" spans="65:68" hidden="1">
      <c r="BM3819" s="68" t="s">
        <v>4065</v>
      </c>
      <c r="BO3819" s="64"/>
      <c r="BP3819" s="64"/>
    </row>
    <row r="3820" spans="65:68" hidden="1">
      <c r="BM3820" s="68" t="s">
        <v>4066</v>
      </c>
      <c r="BO3820" s="64"/>
      <c r="BP3820" s="64"/>
    </row>
    <row r="3821" spans="65:68" hidden="1">
      <c r="BM3821" s="68" t="s">
        <v>4067</v>
      </c>
      <c r="BO3821" s="64"/>
      <c r="BP3821" s="64"/>
    </row>
    <row r="3822" spans="65:68" hidden="1">
      <c r="BM3822" s="68" t="s">
        <v>4068</v>
      </c>
      <c r="BO3822" s="64"/>
      <c r="BP3822" s="64"/>
    </row>
    <row r="3823" spans="65:68" hidden="1">
      <c r="BM3823" s="68" t="s">
        <v>4069</v>
      </c>
      <c r="BO3823" s="64"/>
      <c r="BP3823" s="64"/>
    </row>
    <row r="3824" spans="65:68" hidden="1">
      <c r="BM3824" s="68" t="s">
        <v>4070</v>
      </c>
      <c r="BO3824" s="64"/>
      <c r="BP3824" s="64"/>
    </row>
    <row r="3825" spans="65:68" hidden="1">
      <c r="BM3825" s="68" t="s">
        <v>4071</v>
      </c>
      <c r="BO3825" s="64"/>
      <c r="BP3825" s="64"/>
    </row>
    <row r="3826" spans="65:68" hidden="1">
      <c r="BM3826" s="68" t="s">
        <v>4072</v>
      </c>
      <c r="BO3826" s="64"/>
      <c r="BP3826" s="64"/>
    </row>
    <row r="3827" spans="65:68" hidden="1">
      <c r="BM3827" s="68" t="s">
        <v>4073</v>
      </c>
      <c r="BO3827" s="64"/>
      <c r="BP3827" s="64"/>
    </row>
    <row r="3828" spans="65:68" hidden="1">
      <c r="BM3828" s="68" t="s">
        <v>4074</v>
      </c>
      <c r="BO3828" s="64"/>
      <c r="BP3828" s="64"/>
    </row>
    <row r="3829" spans="65:68" hidden="1">
      <c r="BM3829" s="68" t="s">
        <v>4075</v>
      </c>
      <c r="BO3829" s="64"/>
      <c r="BP3829" s="64"/>
    </row>
    <row r="3830" spans="65:68" hidden="1">
      <c r="BM3830" s="68" t="s">
        <v>4076</v>
      </c>
      <c r="BO3830" s="64"/>
      <c r="BP3830" s="64"/>
    </row>
    <row r="3831" spans="65:68" hidden="1">
      <c r="BM3831" s="68" t="s">
        <v>4077</v>
      </c>
      <c r="BO3831" s="64"/>
      <c r="BP3831" s="64"/>
    </row>
    <row r="3832" spans="65:68" hidden="1">
      <c r="BM3832" s="68" t="s">
        <v>4078</v>
      </c>
      <c r="BO3832" s="64"/>
      <c r="BP3832" s="64"/>
    </row>
    <row r="3833" spans="65:68" hidden="1">
      <c r="BM3833" s="68" t="s">
        <v>4079</v>
      </c>
      <c r="BO3833" s="64"/>
      <c r="BP3833" s="64"/>
    </row>
    <row r="3834" spans="65:68" hidden="1">
      <c r="BM3834" s="68" t="s">
        <v>4080</v>
      </c>
      <c r="BO3834" s="64"/>
      <c r="BP3834" s="64"/>
    </row>
    <row r="3835" spans="65:68" hidden="1">
      <c r="BM3835" s="68" t="s">
        <v>4081</v>
      </c>
      <c r="BO3835" s="64"/>
      <c r="BP3835" s="64"/>
    </row>
    <row r="3836" spans="65:68" hidden="1">
      <c r="BM3836" s="68" t="s">
        <v>4082</v>
      </c>
      <c r="BO3836" s="64"/>
      <c r="BP3836" s="64"/>
    </row>
    <row r="3837" spans="65:68" hidden="1">
      <c r="BM3837" s="68" t="s">
        <v>4083</v>
      </c>
      <c r="BO3837" s="64"/>
      <c r="BP3837" s="64"/>
    </row>
    <row r="3838" spans="65:68" hidden="1">
      <c r="BM3838" s="68" t="s">
        <v>4084</v>
      </c>
      <c r="BO3838" s="64"/>
      <c r="BP3838" s="64"/>
    </row>
    <row r="3839" spans="65:68" hidden="1">
      <c r="BM3839" s="68" t="s">
        <v>4085</v>
      </c>
      <c r="BO3839" s="64"/>
      <c r="BP3839" s="64"/>
    </row>
    <row r="3840" spans="65:68" hidden="1">
      <c r="BM3840" s="68" t="s">
        <v>4086</v>
      </c>
      <c r="BO3840" s="64"/>
      <c r="BP3840" s="64"/>
    </row>
    <row r="3841" spans="65:68" hidden="1">
      <c r="BM3841" s="68" t="s">
        <v>4087</v>
      </c>
      <c r="BO3841" s="64"/>
      <c r="BP3841" s="64"/>
    </row>
    <row r="3842" spans="65:68" hidden="1">
      <c r="BM3842" s="68" t="s">
        <v>4088</v>
      </c>
      <c r="BO3842" s="64"/>
      <c r="BP3842" s="64"/>
    </row>
    <row r="3843" spans="65:68" hidden="1">
      <c r="BM3843" s="68" t="s">
        <v>4089</v>
      </c>
      <c r="BO3843" s="64"/>
      <c r="BP3843" s="64"/>
    </row>
    <row r="3844" spans="65:68" hidden="1">
      <c r="BM3844" s="68" t="s">
        <v>4090</v>
      </c>
      <c r="BO3844" s="64"/>
      <c r="BP3844" s="64"/>
    </row>
    <row r="3845" spans="65:68" hidden="1">
      <c r="BM3845" s="68" t="s">
        <v>4091</v>
      </c>
      <c r="BO3845" s="64"/>
      <c r="BP3845" s="64"/>
    </row>
    <row r="3846" spans="65:68" hidden="1">
      <c r="BM3846" s="68" t="s">
        <v>4092</v>
      </c>
      <c r="BO3846" s="64"/>
      <c r="BP3846" s="64"/>
    </row>
    <row r="3847" spans="65:68" hidden="1">
      <c r="BM3847" s="68" t="s">
        <v>4093</v>
      </c>
      <c r="BO3847" s="64"/>
      <c r="BP3847" s="64"/>
    </row>
    <row r="3848" spans="65:68" hidden="1">
      <c r="BM3848" s="68" t="s">
        <v>4094</v>
      </c>
      <c r="BO3848" s="64"/>
      <c r="BP3848" s="64"/>
    </row>
    <row r="3849" spans="65:68" hidden="1">
      <c r="BM3849" s="68" t="s">
        <v>4095</v>
      </c>
      <c r="BO3849" s="64"/>
      <c r="BP3849" s="64"/>
    </row>
    <row r="3850" spans="65:68" hidden="1">
      <c r="BM3850" s="68" t="s">
        <v>4096</v>
      </c>
      <c r="BO3850" s="64"/>
      <c r="BP3850" s="64"/>
    </row>
    <row r="3851" spans="65:68" hidden="1">
      <c r="BM3851" s="68" t="s">
        <v>4097</v>
      </c>
      <c r="BO3851" s="64"/>
      <c r="BP3851" s="64"/>
    </row>
    <row r="3852" spans="65:68" hidden="1">
      <c r="BM3852" s="68" t="s">
        <v>4098</v>
      </c>
      <c r="BO3852" s="64"/>
      <c r="BP3852" s="64"/>
    </row>
    <row r="3853" spans="65:68" hidden="1">
      <c r="BM3853" s="68" t="s">
        <v>4099</v>
      </c>
      <c r="BO3853" s="64"/>
      <c r="BP3853" s="64"/>
    </row>
    <row r="3854" spans="65:68" hidden="1">
      <c r="BM3854" s="68" t="s">
        <v>4100</v>
      </c>
      <c r="BO3854" s="64"/>
      <c r="BP3854" s="64"/>
    </row>
    <row r="3855" spans="65:68" hidden="1">
      <c r="BM3855" s="68" t="s">
        <v>4101</v>
      </c>
      <c r="BO3855" s="64"/>
      <c r="BP3855" s="64"/>
    </row>
    <row r="3856" spans="65:68" hidden="1">
      <c r="BM3856" s="68" t="s">
        <v>4102</v>
      </c>
      <c r="BO3856" s="64"/>
      <c r="BP3856" s="64"/>
    </row>
    <row r="3857" spans="65:68" hidden="1">
      <c r="BM3857" s="68" t="s">
        <v>4103</v>
      </c>
      <c r="BO3857" s="64"/>
      <c r="BP3857" s="64"/>
    </row>
    <row r="3858" spans="65:68" hidden="1">
      <c r="BM3858" s="68" t="s">
        <v>4104</v>
      </c>
      <c r="BO3858" s="64"/>
      <c r="BP3858" s="64"/>
    </row>
    <row r="3859" spans="65:68" hidden="1">
      <c r="BM3859" s="68" t="s">
        <v>4105</v>
      </c>
      <c r="BO3859" s="64"/>
      <c r="BP3859" s="64"/>
    </row>
    <row r="3860" spans="65:68" hidden="1">
      <c r="BM3860" s="68" t="s">
        <v>4106</v>
      </c>
      <c r="BO3860" s="64"/>
      <c r="BP3860" s="64"/>
    </row>
    <row r="3861" spans="65:68" hidden="1">
      <c r="BM3861" s="68" t="s">
        <v>4107</v>
      </c>
      <c r="BO3861" s="64"/>
      <c r="BP3861" s="64"/>
    </row>
    <row r="3862" spans="65:68" hidden="1">
      <c r="BM3862" s="68" t="s">
        <v>4108</v>
      </c>
      <c r="BO3862" s="64"/>
      <c r="BP3862" s="64"/>
    </row>
    <row r="3863" spans="65:68" hidden="1">
      <c r="BM3863" s="68" t="s">
        <v>4109</v>
      </c>
      <c r="BO3863" s="64"/>
      <c r="BP3863" s="64"/>
    </row>
    <row r="3864" spans="65:68" hidden="1">
      <c r="BM3864" s="68" t="s">
        <v>4110</v>
      </c>
      <c r="BO3864" s="64"/>
      <c r="BP3864" s="64"/>
    </row>
    <row r="3865" spans="65:68" hidden="1">
      <c r="BM3865" s="68" t="s">
        <v>4111</v>
      </c>
      <c r="BO3865" s="64"/>
      <c r="BP3865" s="64"/>
    </row>
    <row r="3866" spans="65:68" hidden="1">
      <c r="BM3866" s="68" t="s">
        <v>4112</v>
      </c>
      <c r="BO3866" s="64"/>
      <c r="BP3866" s="64"/>
    </row>
    <row r="3867" spans="65:68" hidden="1">
      <c r="BM3867" s="68" t="s">
        <v>4113</v>
      </c>
      <c r="BO3867" s="64"/>
      <c r="BP3867" s="64"/>
    </row>
    <row r="3868" spans="65:68" hidden="1">
      <c r="BM3868" s="68" t="s">
        <v>4114</v>
      </c>
      <c r="BO3868" s="64"/>
      <c r="BP3868" s="64"/>
    </row>
    <row r="3869" spans="65:68" hidden="1">
      <c r="BM3869" s="68" t="s">
        <v>4115</v>
      </c>
      <c r="BO3869" s="64"/>
      <c r="BP3869" s="64"/>
    </row>
    <row r="3870" spans="65:68" hidden="1">
      <c r="BM3870" s="68" t="s">
        <v>4116</v>
      </c>
      <c r="BO3870" s="64"/>
      <c r="BP3870" s="64"/>
    </row>
    <row r="3871" spans="65:68" hidden="1">
      <c r="BM3871" s="68" t="s">
        <v>4117</v>
      </c>
      <c r="BO3871" s="64"/>
      <c r="BP3871" s="64"/>
    </row>
    <row r="3872" spans="65:68" hidden="1">
      <c r="BM3872" s="68" t="s">
        <v>4118</v>
      </c>
      <c r="BO3872" s="64"/>
      <c r="BP3872" s="64"/>
    </row>
    <row r="3873" spans="65:68" hidden="1">
      <c r="BM3873" s="68" t="s">
        <v>4119</v>
      </c>
      <c r="BO3873" s="64"/>
      <c r="BP3873" s="64"/>
    </row>
    <row r="3874" spans="65:68" hidden="1">
      <c r="BM3874" s="68" t="s">
        <v>4120</v>
      </c>
      <c r="BO3874" s="64"/>
      <c r="BP3874" s="64"/>
    </row>
    <row r="3875" spans="65:68" hidden="1">
      <c r="BM3875" s="68" t="s">
        <v>4121</v>
      </c>
      <c r="BO3875" s="64"/>
      <c r="BP3875" s="64"/>
    </row>
    <row r="3876" spans="65:68" hidden="1">
      <c r="BM3876" s="68" t="s">
        <v>169</v>
      </c>
      <c r="BO3876" s="64"/>
      <c r="BP3876" s="64"/>
    </row>
    <row r="3877" spans="65:68" hidden="1">
      <c r="BM3877" s="68" t="s">
        <v>4122</v>
      </c>
      <c r="BO3877" s="64"/>
      <c r="BP3877" s="64"/>
    </row>
    <row r="3878" spans="65:68" hidden="1">
      <c r="BM3878" s="68" t="s">
        <v>4123</v>
      </c>
      <c r="BO3878" s="64"/>
      <c r="BP3878" s="64"/>
    </row>
    <row r="3879" spans="65:68" hidden="1">
      <c r="BM3879" s="68" t="s">
        <v>4124</v>
      </c>
      <c r="BO3879" s="64"/>
      <c r="BP3879" s="64"/>
    </row>
    <row r="3880" spans="65:68" hidden="1">
      <c r="BM3880" s="68" t="s">
        <v>4125</v>
      </c>
      <c r="BO3880" s="64"/>
      <c r="BP3880" s="64"/>
    </row>
    <row r="3881" spans="65:68" hidden="1">
      <c r="BM3881" s="68" t="s">
        <v>4126</v>
      </c>
      <c r="BO3881" s="64"/>
      <c r="BP3881" s="64"/>
    </row>
    <row r="3882" spans="65:68" hidden="1">
      <c r="BM3882" s="68" t="s">
        <v>4127</v>
      </c>
      <c r="BO3882" s="64"/>
      <c r="BP3882" s="64"/>
    </row>
    <row r="3883" spans="65:68" hidden="1">
      <c r="BM3883" s="68" t="s">
        <v>4128</v>
      </c>
      <c r="BO3883" s="64"/>
      <c r="BP3883" s="64"/>
    </row>
    <row r="3884" spans="65:68" hidden="1">
      <c r="BM3884" s="68" t="s">
        <v>4129</v>
      </c>
      <c r="BO3884" s="64"/>
      <c r="BP3884" s="64"/>
    </row>
    <row r="3885" spans="65:68" hidden="1">
      <c r="BM3885" s="68" t="s">
        <v>4130</v>
      </c>
      <c r="BO3885" s="64"/>
      <c r="BP3885" s="64"/>
    </row>
    <row r="3886" spans="65:68" hidden="1">
      <c r="BM3886" s="68" t="s">
        <v>4131</v>
      </c>
      <c r="BO3886" s="64"/>
      <c r="BP3886" s="64"/>
    </row>
    <row r="3887" spans="65:68" hidden="1">
      <c r="BM3887" s="68" t="s">
        <v>4132</v>
      </c>
      <c r="BO3887" s="64"/>
      <c r="BP3887" s="64"/>
    </row>
    <row r="3888" spans="65:68" hidden="1">
      <c r="BM3888" s="68" t="s">
        <v>4133</v>
      </c>
      <c r="BO3888" s="64"/>
      <c r="BP3888" s="64"/>
    </row>
    <row r="3889" spans="65:68" hidden="1">
      <c r="BM3889" s="68" t="s">
        <v>4134</v>
      </c>
      <c r="BO3889" s="64"/>
      <c r="BP3889" s="64"/>
    </row>
    <row r="3890" spans="65:68" hidden="1">
      <c r="BM3890" s="68" t="s">
        <v>4135</v>
      </c>
      <c r="BO3890" s="64"/>
      <c r="BP3890" s="64"/>
    </row>
    <row r="3891" spans="65:68" hidden="1">
      <c r="BM3891" s="68" t="s">
        <v>4136</v>
      </c>
      <c r="BO3891" s="64"/>
      <c r="BP3891" s="64"/>
    </row>
    <row r="3892" spans="65:68" hidden="1">
      <c r="BM3892" s="68" t="s">
        <v>4137</v>
      </c>
      <c r="BO3892" s="64"/>
      <c r="BP3892" s="64"/>
    </row>
    <row r="3893" spans="65:68" hidden="1">
      <c r="BM3893" s="68" t="s">
        <v>4138</v>
      </c>
      <c r="BO3893" s="64"/>
      <c r="BP3893" s="64"/>
    </row>
    <row r="3894" spans="65:68" hidden="1">
      <c r="BM3894" s="68" t="s">
        <v>4139</v>
      </c>
      <c r="BO3894" s="64"/>
      <c r="BP3894" s="64"/>
    </row>
    <row r="3895" spans="65:68" hidden="1">
      <c r="BM3895" s="68" t="s">
        <v>4140</v>
      </c>
      <c r="BO3895" s="64"/>
      <c r="BP3895" s="64"/>
    </row>
    <row r="3896" spans="65:68" hidden="1">
      <c r="BM3896" s="68" t="s">
        <v>4141</v>
      </c>
      <c r="BO3896" s="64"/>
      <c r="BP3896" s="64"/>
    </row>
    <row r="3897" spans="65:68" hidden="1">
      <c r="BM3897" s="68" t="s">
        <v>4142</v>
      </c>
      <c r="BO3897" s="64"/>
      <c r="BP3897" s="64"/>
    </row>
    <row r="3898" spans="65:68" hidden="1">
      <c r="BM3898" s="68" t="s">
        <v>4143</v>
      </c>
      <c r="BO3898" s="64"/>
      <c r="BP3898" s="64"/>
    </row>
    <row r="3899" spans="65:68" hidden="1">
      <c r="BM3899" s="68" t="s">
        <v>4144</v>
      </c>
      <c r="BO3899" s="64"/>
      <c r="BP3899" s="64"/>
    </row>
    <row r="3900" spans="65:68" hidden="1">
      <c r="BM3900" s="68" t="s">
        <v>4145</v>
      </c>
      <c r="BO3900" s="64"/>
      <c r="BP3900" s="64"/>
    </row>
    <row r="3901" spans="65:68" hidden="1">
      <c r="BM3901" s="68" t="s">
        <v>4146</v>
      </c>
      <c r="BO3901" s="64"/>
      <c r="BP3901" s="64"/>
    </row>
    <row r="3902" spans="65:68" hidden="1">
      <c r="BM3902" s="68" t="s">
        <v>4147</v>
      </c>
      <c r="BO3902" s="64"/>
      <c r="BP3902" s="64"/>
    </row>
    <row r="3903" spans="65:68" hidden="1">
      <c r="BM3903" s="68" t="s">
        <v>4148</v>
      </c>
      <c r="BO3903" s="64"/>
      <c r="BP3903" s="64"/>
    </row>
    <row r="3904" spans="65:68" hidden="1">
      <c r="BM3904" s="68" t="s">
        <v>4149</v>
      </c>
      <c r="BO3904" s="64"/>
      <c r="BP3904" s="64"/>
    </row>
    <row r="3905" spans="65:68" hidden="1">
      <c r="BM3905" s="68" t="s">
        <v>4150</v>
      </c>
      <c r="BO3905" s="64"/>
      <c r="BP3905" s="64"/>
    </row>
    <row r="3906" spans="65:68" hidden="1">
      <c r="BM3906" s="68" t="s">
        <v>4151</v>
      </c>
      <c r="BO3906" s="64"/>
      <c r="BP3906" s="64"/>
    </row>
    <row r="3907" spans="65:68" hidden="1">
      <c r="BM3907" s="68" t="s">
        <v>4152</v>
      </c>
      <c r="BO3907" s="64"/>
      <c r="BP3907" s="64"/>
    </row>
    <row r="3908" spans="65:68" hidden="1">
      <c r="BM3908" s="68" t="s">
        <v>4153</v>
      </c>
      <c r="BO3908" s="64"/>
      <c r="BP3908" s="64"/>
    </row>
    <row r="3909" spans="65:68" hidden="1">
      <c r="BM3909" s="68" t="s">
        <v>4154</v>
      </c>
      <c r="BO3909" s="64"/>
      <c r="BP3909" s="64"/>
    </row>
    <row r="3910" spans="65:68" hidden="1">
      <c r="BM3910" s="68" t="s">
        <v>4155</v>
      </c>
      <c r="BO3910" s="64"/>
      <c r="BP3910" s="64"/>
    </row>
    <row r="3911" spans="65:68" hidden="1">
      <c r="BM3911" s="68" t="s">
        <v>4156</v>
      </c>
      <c r="BO3911" s="64"/>
      <c r="BP3911" s="64"/>
    </row>
    <row r="3912" spans="65:68" hidden="1">
      <c r="BM3912" s="68" t="s">
        <v>4157</v>
      </c>
      <c r="BO3912" s="64"/>
      <c r="BP3912" s="64"/>
    </row>
    <row r="3913" spans="65:68" hidden="1">
      <c r="BM3913" s="68" t="s">
        <v>270</v>
      </c>
      <c r="BO3913" s="64"/>
      <c r="BP3913" s="64"/>
    </row>
    <row r="3914" spans="65:68" hidden="1">
      <c r="BM3914" s="68" t="s">
        <v>4158</v>
      </c>
      <c r="BO3914" s="64"/>
      <c r="BP3914" s="64"/>
    </row>
    <row r="3915" spans="65:68" hidden="1">
      <c r="BM3915" s="68" t="s">
        <v>4159</v>
      </c>
      <c r="BO3915" s="64"/>
      <c r="BP3915" s="64"/>
    </row>
    <row r="3916" spans="65:68" hidden="1">
      <c r="BM3916" s="68" t="s">
        <v>4160</v>
      </c>
      <c r="BO3916" s="64"/>
      <c r="BP3916" s="64"/>
    </row>
    <row r="3917" spans="65:68" hidden="1">
      <c r="BM3917" s="68" t="s">
        <v>4161</v>
      </c>
      <c r="BO3917" s="64"/>
      <c r="BP3917" s="64"/>
    </row>
    <row r="3918" spans="65:68" hidden="1">
      <c r="BM3918" s="68" t="s">
        <v>4162</v>
      </c>
      <c r="BO3918" s="64"/>
      <c r="BP3918" s="64"/>
    </row>
    <row r="3919" spans="65:68" hidden="1">
      <c r="BM3919" s="68" t="s">
        <v>4163</v>
      </c>
      <c r="BO3919" s="64"/>
      <c r="BP3919" s="64"/>
    </row>
    <row r="3920" spans="65:68" hidden="1">
      <c r="BM3920" s="68" t="s">
        <v>4164</v>
      </c>
      <c r="BO3920" s="64"/>
      <c r="BP3920" s="64"/>
    </row>
    <row r="3921" spans="65:68" hidden="1">
      <c r="BM3921" s="68" t="s">
        <v>4165</v>
      </c>
      <c r="BO3921" s="64"/>
      <c r="BP3921" s="64"/>
    </row>
    <row r="3922" spans="65:68" hidden="1">
      <c r="BM3922" s="68" t="s">
        <v>4166</v>
      </c>
      <c r="BO3922" s="64"/>
      <c r="BP3922" s="64"/>
    </row>
    <row r="3923" spans="65:68" hidden="1">
      <c r="BM3923" s="68" t="s">
        <v>4167</v>
      </c>
      <c r="BO3923" s="64"/>
      <c r="BP3923" s="64"/>
    </row>
    <row r="3924" spans="65:68" hidden="1">
      <c r="BM3924" s="68" t="s">
        <v>4168</v>
      </c>
      <c r="BO3924" s="64"/>
      <c r="BP3924" s="64"/>
    </row>
    <row r="3925" spans="65:68" hidden="1">
      <c r="BM3925" s="68" t="s">
        <v>4169</v>
      </c>
      <c r="BO3925" s="64"/>
      <c r="BP3925" s="64"/>
    </row>
    <row r="3926" spans="65:68" hidden="1">
      <c r="BM3926" s="68" t="s">
        <v>4170</v>
      </c>
      <c r="BO3926" s="64"/>
      <c r="BP3926" s="64"/>
    </row>
    <row r="3927" spans="65:68" hidden="1">
      <c r="BM3927" s="68" t="s">
        <v>4171</v>
      </c>
      <c r="BO3927" s="64"/>
      <c r="BP3927" s="64"/>
    </row>
    <row r="3928" spans="65:68" hidden="1">
      <c r="BM3928" s="68" t="s">
        <v>4172</v>
      </c>
      <c r="BO3928" s="64"/>
      <c r="BP3928" s="64"/>
    </row>
    <row r="3929" spans="65:68" hidden="1">
      <c r="BM3929" s="68" t="s">
        <v>4173</v>
      </c>
      <c r="BO3929" s="64"/>
      <c r="BP3929" s="64"/>
    </row>
    <row r="3930" spans="65:68" hidden="1">
      <c r="BM3930" s="68" t="s">
        <v>267</v>
      </c>
      <c r="BO3930" s="64"/>
      <c r="BP3930" s="64"/>
    </row>
    <row r="3931" spans="65:68" hidden="1">
      <c r="BM3931" s="68" t="s">
        <v>4174</v>
      </c>
      <c r="BO3931" s="64"/>
      <c r="BP3931" s="64"/>
    </row>
    <row r="3932" spans="65:68" hidden="1">
      <c r="BM3932" s="68" t="s">
        <v>4175</v>
      </c>
      <c r="BO3932" s="64"/>
      <c r="BP3932" s="64"/>
    </row>
    <row r="3933" spans="65:68" hidden="1">
      <c r="BM3933" s="68" t="s">
        <v>4176</v>
      </c>
      <c r="BO3933" s="64"/>
      <c r="BP3933" s="64"/>
    </row>
    <row r="3934" spans="65:68" hidden="1">
      <c r="BM3934" s="68" t="s">
        <v>4177</v>
      </c>
      <c r="BO3934" s="64"/>
      <c r="BP3934" s="64"/>
    </row>
    <row r="3935" spans="65:68" hidden="1">
      <c r="BM3935" s="68" t="s">
        <v>4178</v>
      </c>
      <c r="BO3935" s="64"/>
      <c r="BP3935" s="64"/>
    </row>
    <row r="3936" spans="65:68" hidden="1">
      <c r="BM3936" s="68" t="s">
        <v>4179</v>
      </c>
      <c r="BO3936" s="64"/>
      <c r="BP3936" s="64"/>
    </row>
    <row r="3937" spans="65:68" hidden="1">
      <c r="BM3937" s="68" t="s">
        <v>4180</v>
      </c>
      <c r="BO3937" s="64"/>
      <c r="BP3937" s="64"/>
    </row>
    <row r="3938" spans="65:68" hidden="1">
      <c r="BM3938" s="68" t="s">
        <v>4181</v>
      </c>
      <c r="BO3938" s="64"/>
      <c r="BP3938" s="64"/>
    </row>
    <row r="3939" spans="65:68" hidden="1">
      <c r="BM3939" s="68" t="s">
        <v>4182</v>
      </c>
      <c r="BO3939" s="64"/>
      <c r="BP3939" s="64"/>
    </row>
    <row r="3940" spans="65:68" hidden="1">
      <c r="BM3940" s="68" t="s">
        <v>4183</v>
      </c>
      <c r="BO3940" s="64"/>
      <c r="BP3940" s="64"/>
    </row>
    <row r="3941" spans="65:68" hidden="1">
      <c r="BM3941" s="68" t="s">
        <v>4184</v>
      </c>
      <c r="BO3941" s="64"/>
      <c r="BP3941" s="64"/>
    </row>
    <row r="3942" spans="65:68" hidden="1">
      <c r="BM3942" s="68" t="s">
        <v>4185</v>
      </c>
      <c r="BO3942" s="64"/>
      <c r="BP3942" s="64"/>
    </row>
    <row r="3943" spans="65:68" hidden="1">
      <c r="BM3943" s="68" t="s">
        <v>4186</v>
      </c>
      <c r="BO3943" s="64"/>
      <c r="BP3943" s="64"/>
    </row>
    <row r="3944" spans="65:68" hidden="1">
      <c r="BM3944" s="68" t="s">
        <v>4187</v>
      </c>
      <c r="BO3944" s="64"/>
      <c r="BP3944" s="64"/>
    </row>
    <row r="3945" spans="65:68" hidden="1">
      <c r="BM3945" s="68" t="s">
        <v>4188</v>
      </c>
      <c r="BO3945" s="64"/>
      <c r="BP3945" s="64"/>
    </row>
    <row r="3946" spans="65:68" hidden="1">
      <c r="BM3946" s="68" t="s">
        <v>4189</v>
      </c>
      <c r="BO3946" s="64"/>
      <c r="BP3946" s="64"/>
    </row>
    <row r="3947" spans="65:68" hidden="1">
      <c r="BM3947" s="68" t="s">
        <v>4190</v>
      </c>
      <c r="BO3947" s="64"/>
      <c r="BP3947" s="64"/>
    </row>
    <row r="3948" spans="65:68" hidden="1">
      <c r="BM3948" s="68" t="s">
        <v>4191</v>
      </c>
      <c r="BO3948" s="64"/>
      <c r="BP3948" s="64"/>
    </row>
    <row r="3949" spans="65:68" hidden="1">
      <c r="BM3949" s="68" t="s">
        <v>4192</v>
      </c>
      <c r="BO3949" s="64"/>
      <c r="BP3949" s="64"/>
    </row>
    <row r="3950" spans="65:68" hidden="1">
      <c r="BM3950" s="68" t="s">
        <v>4193</v>
      </c>
      <c r="BO3950" s="64"/>
      <c r="BP3950" s="64"/>
    </row>
    <row r="3951" spans="65:68" hidden="1">
      <c r="BM3951" s="68" t="s">
        <v>4194</v>
      </c>
      <c r="BO3951" s="64"/>
      <c r="BP3951" s="64"/>
    </row>
    <row r="3952" spans="65:68" hidden="1">
      <c r="BM3952" s="68" t="s">
        <v>47</v>
      </c>
      <c r="BO3952" s="64"/>
      <c r="BP3952" s="64"/>
    </row>
    <row r="3953" spans="65:68" hidden="1">
      <c r="BM3953" s="68" t="s">
        <v>4195</v>
      </c>
      <c r="BO3953" s="64"/>
      <c r="BP3953" s="64"/>
    </row>
    <row r="3954" spans="65:68" hidden="1">
      <c r="BM3954" s="68" t="s">
        <v>4196</v>
      </c>
      <c r="BO3954" s="64"/>
      <c r="BP3954" s="64"/>
    </row>
    <row r="3955" spans="65:68" hidden="1">
      <c r="BM3955" s="68" t="s">
        <v>4197</v>
      </c>
      <c r="BO3955" s="64"/>
      <c r="BP3955" s="64"/>
    </row>
    <row r="3956" spans="65:68" hidden="1">
      <c r="BM3956" s="68" t="s">
        <v>4198</v>
      </c>
      <c r="BO3956" s="64"/>
      <c r="BP3956" s="64"/>
    </row>
    <row r="3957" spans="65:68" hidden="1">
      <c r="BM3957" s="68" t="s">
        <v>4199</v>
      </c>
      <c r="BO3957" s="64"/>
      <c r="BP3957" s="64"/>
    </row>
    <row r="3958" spans="65:68" hidden="1">
      <c r="BM3958" s="68" t="s">
        <v>4200</v>
      </c>
      <c r="BO3958" s="64"/>
      <c r="BP3958" s="64"/>
    </row>
    <row r="3959" spans="65:68" hidden="1">
      <c r="BM3959" s="68" t="s">
        <v>4201</v>
      </c>
      <c r="BO3959" s="64"/>
      <c r="BP3959" s="64"/>
    </row>
    <row r="3960" spans="65:68" hidden="1">
      <c r="BM3960" s="68" t="s">
        <v>4202</v>
      </c>
      <c r="BO3960" s="64"/>
      <c r="BP3960" s="64"/>
    </row>
    <row r="3961" spans="65:68" hidden="1">
      <c r="BM3961" s="68" t="s">
        <v>4203</v>
      </c>
      <c r="BO3961" s="64"/>
      <c r="BP3961" s="64"/>
    </row>
    <row r="3962" spans="65:68" hidden="1">
      <c r="BM3962" s="68" t="s">
        <v>4204</v>
      </c>
      <c r="BO3962" s="64"/>
      <c r="BP3962" s="64"/>
    </row>
    <row r="3963" spans="65:68" hidden="1">
      <c r="BM3963" s="68" t="s">
        <v>4205</v>
      </c>
      <c r="BO3963" s="64"/>
      <c r="BP3963" s="64"/>
    </row>
    <row r="3964" spans="65:68" hidden="1">
      <c r="BM3964" s="68" t="s">
        <v>4206</v>
      </c>
      <c r="BO3964" s="64"/>
      <c r="BP3964" s="64"/>
    </row>
    <row r="3965" spans="65:68" hidden="1">
      <c r="BM3965" s="68" t="s">
        <v>4207</v>
      </c>
      <c r="BO3965" s="64"/>
      <c r="BP3965" s="64"/>
    </row>
    <row r="3966" spans="65:68" hidden="1">
      <c r="BM3966" s="68" t="s">
        <v>4208</v>
      </c>
      <c r="BO3966" s="64"/>
      <c r="BP3966" s="64"/>
    </row>
    <row r="3967" spans="65:68" hidden="1">
      <c r="BM3967" s="68" t="s">
        <v>4209</v>
      </c>
      <c r="BO3967" s="64"/>
      <c r="BP3967" s="64"/>
    </row>
    <row r="3968" spans="65:68" hidden="1">
      <c r="BM3968" s="68" t="s">
        <v>4210</v>
      </c>
      <c r="BO3968" s="64"/>
      <c r="BP3968" s="64"/>
    </row>
    <row r="3969" spans="65:68" hidden="1">
      <c r="BM3969" s="68" t="s">
        <v>4211</v>
      </c>
      <c r="BO3969" s="64"/>
      <c r="BP3969" s="64"/>
    </row>
    <row r="3970" spans="65:68" hidden="1">
      <c r="BM3970" s="68" t="s">
        <v>4212</v>
      </c>
      <c r="BO3970" s="64"/>
      <c r="BP3970" s="64"/>
    </row>
    <row r="3971" spans="65:68" hidden="1">
      <c r="BM3971" s="68" t="s">
        <v>4213</v>
      </c>
      <c r="BO3971" s="64"/>
      <c r="BP3971" s="64"/>
    </row>
    <row r="3972" spans="65:68" hidden="1">
      <c r="BM3972" s="68" t="s">
        <v>4214</v>
      </c>
      <c r="BO3972" s="64"/>
      <c r="BP3972" s="64"/>
    </row>
    <row r="3973" spans="65:68" hidden="1">
      <c r="BM3973" s="68" t="s">
        <v>4215</v>
      </c>
      <c r="BO3973" s="64"/>
      <c r="BP3973" s="64"/>
    </row>
    <row r="3974" spans="65:68" hidden="1">
      <c r="BM3974" s="68" t="s">
        <v>4216</v>
      </c>
      <c r="BO3974" s="64"/>
      <c r="BP3974" s="64"/>
    </row>
    <row r="3975" spans="65:68" hidden="1">
      <c r="BM3975" s="68" t="s">
        <v>4217</v>
      </c>
      <c r="BO3975" s="64"/>
      <c r="BP3975" s="64"/>
    </row>
    <row r="3976" spans="65:68" hidden="1">
      <c r="BM3976" s="68" t="s">
        <v>4218</v>
      </c>
      <c r="BO3976" s="64"/>
      <c r="BP3976" s="64"/>
    </row>
    <row r="3977" spans="65:68" hidden="1">
      <c r="BM3977" s="68" t="s">
        <v>4219</v>
      </c>
      <c r="BO3977" s="64"/>
      <c r="BP3977" s="64"/>
    </row>
    <row r="3978" spans="65:68" hidden="1">
      <c r="BM3978" s="68" t="s">
        <v>4220</v>
      </c>
      <c r="BO3978" s="64"/>
      <c r="BP3978" s="64"/>
    </row>
    <row r="3979" spans="65:68" hidden="1">
      <c r="BM3979" s="68" t="s">
        <v>4221</v>
      </c>
      <c r="BO3979" s="64"/>
      <c r="BP3979" s="64"/>
    </row>
    <row r="3980" spans="65:68" hidden="1">
      <c r="BM3980" s="68" t="s">
        <v>4222</v>
      </c>
      <c r="BO3980" s="64"/>
      <c r="BP3980" s="64"/>
    </row>
    <row r="3981" spans="65:68" hidden="1">
      <c r="BM3981" s="68" t="s">
        <v>16</v>
      </c>
      <c r="BO3981" s="64"/>
      <c r="BP3981" s="64"/>
    </row>
    <row r="3982" spans="65:68" hidden="1">
      <c r="BM3982" s="68" t="s">
        <v>4223</v>
      </c>
      <c r="BO3982" s="64"/>
      <c r="BP3982" s="64"/>
    </row>
    <row r="3983" spans="65:68" hidden="1">
      <c r="BM3983" s="68" t="s">
        <v>4224</v>
      </c>
      <c r="BO3983" s="64"/>
      <c r="BP3983" s="64"/>
    </row>
    <row r="3984" spans="65:68" hidden="1">
      <c r="BM3984" s="68" t="s">
        <v>4225</v>
      </c>
      <c r="BO3984" s="64"/>
      <c r="BP3984" s="64"/>
    </row>
    <row r="3985" spans="65:68" hidden="1">
      <c r="BM3985" s="68" t="s">
        <v>4226</v>
      </c>
      <c r="BO3985" s="64"/>
      <c r="BP3985" s="64"/>
    </row>
    <row r="3986" spans="65:68" hidden="1">
      <c r="BM3986" s="68" t="s">
        <v>4227</v>
      </c>
      <c r="BO3986" s="64"/>
      <c r="BP3986" s="64"/>
    </row>
    <row r="3987" spans="65:68" hidden="1">
      <c r="BM3987" s="68" t="s">
        <v>4228</v>
      </c>
      <c r="BO3987" s="64"/>
      <c r="BP3987" s="64"/>
    </row>
    <row r="3988" spans="65:68" hidden="1">
      <c r="BM3988" s="68" t="s">
        <v>4229</v>
      </c>
      <c r="BO3988" s="64"/>
      <c r="BP3988" s="64"/>
    </row>
    <row r="3989" spans="65:68" hidden="1">
      <c r="BM3989" s="68" t="s">
        <v>4230</v>
      </c>
      <c r="BO3989" s="64"/>
      <c r="BP3989" s="64"/>
    </row>
    <row r="3990" spans="65:68" hidden="1">
      <c r="BM3990" s="68" t="s">
        <v>4231</v>
      </c>
      <c r="BO3990" s="64"/>
      <c r="BP3990" s="64"/>
    </row>
    <row r="3991" spans="65:68" hidden="1">
      <c r="BM3991" s="68" t="s">
        <v>4232</v>
      </c>
      <c r="BO3991" s="64"/>
      <c r="BP3991" s="64"/>
    </row>
    <row r="3992" spans="65:68" hidden="1">
      <c r="BM3992" s="68" t="s">
        <v>4233</v>
      </c>
      <c r="BO3992" s="64"/>
      <c r="BP3992" s="64"/>
    </row>
    <row r="3993" spans="65:68" hidden="1">
      <c r="BM3993" s="68" t="s">
        <v>4234</v>
      </c>
      <c r="BO3993" s="64"/>
      <c r="BP3993" s="64"/>
    </row>
    <row r="3994" spans="65:68" hidden="1">
      <c r="BM3994" s="68" t="s">
        <v>4235</v>
      </c>
      <c r="BO3994" s="64"/>
      <c r="BP3994" s="64"/>
    </row>
    <row r="3995" spans="65:68" hidden="1">
      <c r="BM3995" s="68" t="s">
        <v>4236</v>
      </c>
      <c r="BO3995" s="64"/>
      <c r="BP3995" s="64"/>
    </row>
    <row r="3996" spans="65:68" hidden="1">
      <c r="BM3996" s="68" t="s">
        <v>4237</v>
      </c>
      <c r="BO3996" s="64"/>
      <c r="BP3996" s="64"/>
    </row>
    <row r="3997" spans="65:68" hidden="1">
      <c r="BM3997" s="68" t="s">
        <v>4238</v>
      </c>
      <c r="BO3997" s="64"/>
      <c r="BP3997" s="64"/>
    </row>
    <row r="3998" spans="65:68" hidden="1">
      <c r="BM3998" s="68" t="s">
        <v>4239</v>
      </c>
      <c r="BO3998" s="64"/>
      <c r="BP3998" s="64"/>
    </row>
    <row r="3999" spans="65:68" hidden="1">
      <c r="BM3999" s="68" t="s">
        <v>4240</v>
      </c>
      <c r="BO3999" s="64"/>
      <c r="BP3999" s="64"/>
    </row>
    <row r="4000" spans="65:68" hidden="1">
      <c r="BM4000" s="68" t="s">
        <v>260</v>
      </c>
      <c r="BO4000" s="64"/>
      <c r="BP4000" s="64"/>
    </row>
    <row r="4001" spans="65:68" hidden="1">
      <c r="BM4001" s="68" t="s">
        <v>4241</v>
      </c>
      <c r="BO4001" s="64"/>
      <c r="BP4001" s="64"/>
    </row>
    <row r="4002" spans="65:68" hidden="1">
      <c r="BM4002" s="68" t="s">
        <v>4242</v>
      </c>
      <c r="BO4002" s="64"/>
      <c r="BP4002" s="64"/>
    </row>
    <row r="4003" spans="65:68" hidden="1">
      <c r="BM4003" s="68" t="s">
        <v>4243</v>
      </c>
      <c r="BO4003" s="64"/>
      <c r="BP4003" s="64"/>
    </row>
    <row r="4004" spans="65:68" hidden="1">
      <c r="BM4004" s="68" t="s">
        <v>4244</v>
      </c>
      <c r="BO4004" s="64"/>
      <c r="BP4004" s="64"/>
    </row>
    <row r="4005" spans="65:68" hidden="1">
      <c r="BM4005" s="68" t="s">
        <v>4245</v>
      </c>
      <c r="BO4005" s="64"/>
      <c r="BP4005" s="64"/>
    </row>
    <row r="4006" spans="65:68" hidden="1">
      <c r="BM4006" s="68" t="s">
        <v>4246</v>
      </c>
      <c r="BO4006" s="64"/>
      <c r="BP4006" s="64"/>
    </row>
    <row r="4007" spans="65:68" hidden="1">
      <c r="BM4007" s="68" t="s">
        <v>4247</v>
      </c>
      <c r="BO4007" s="64"/>
      <c r="BP4007" s="64"/>
    </row>
    <row r="4008" spans="65:68" hidden="1">
      <c r="BM4008" s="68" t="s">
        <v>4248</v>
      </c>
      <c r="BO4008" s="64"/>
      <c r="BP4008" s="64"/>
    </row>
    <row r="4009" spans="65:68" hidden="1">
      <c r="BM4009" s="68" t="s">
        <v>4249</v>
      </c>
      <c r="BO4009" s="64"/>
      <c r="BP4009" s="64"/>
    </row>
    <row r="4010" spans="65:68" hidden="1">
      <c r="BM4010" s="68" t="s">
        <v>4250</v>
      </c>
      <c r="BO4010" s="64"/>
      <c r="BP4010" s="64"/>
    </row>
    <row r="4011" spans="65:68" hidden="1">
      <c r="BM4011" s="68" t="s">
        <v>4251</v>
      </c>
      <c r="BO4011" s="64"/>
      <c r="BP4011" s="64"/>
    </row>
    <row r="4012" spans="65:68" hidden="1">
      <c r="BM4012" s="68" t="s">
        <v>4252</v>
      </c>
      <c r="BO4012" s="64"/>
      <c r="BP4012" s="64"/>
    </row>
    <row r="4013" spans="65:68" hidden="1">
      <c r="BM4013" s="68" t="s">
        <v>4253</v>
      </c>
      <c r="BO4013" s="64"/>
      <c r="BP4013" s="64"/>
    </row>
    <row r="4014" spans="65:68" hidden="1">
      <c r="BM4014" s="68" t="s">
        <v>4254</v>
      </c>
      <c r="BO4014" s="64"/>
      <c r="BP4014" s="64"/>
    </row>
    <row r="4015" spans="65:68" hidden="1">
      <c r="BM4015" s="68" t="s">
        <v>4255</v>
      </c>
      <c r="BO4015" s="64"/>
      <c r="BP4015" s="64"/>
    </row>
    <row r="4016" spans="65:68" hidden="1">
      <c r="BM4016" s="68" t="s">
        <v>4256</v>
      </c>
      <c r="BO4016" s="64"/>
      <c r="BP4016" s="64"/>
    </row>
    <row r="4017" spans="65:68" hidden="1">
      <c r="BM4017" s="68" t="s">
        <v>187</v>
      </c>
      <c r="BO4017" s="64"/>
      <c r="BP4017" s="64"/>
    </row>
    <row r="4018" spans="65:68" hidden="1">
      <c r="BM4018" s="68" t="s">
        <v>4257</v>
      </c>
      <c r="BO4018" s="64"/>
      <c r="BP4018" s="64"/>
    </row>
    <row r="4019" spans="65:68" hidden="1">
      <c r="BM4019" s="68" t="s">
        <v>4258</v>
      </c>
      <c r="BO4019" s="64"/>
      <c r="BP4019" s="64"/>
    </row>
    <row r="4020" spans="65:68" hidden="1">
      <c r="BM4020" s="68" t="s">
        <v>4259</v>
      </c>
      <c r="BO4020" s="64"/>
      <c r="BP4020" s="64"/>
    </row>
    <row r="4021" spans="65:68" hidden="1">
      <c r="BM4021" s="68" t="s">
        <v>65</v>
      </c>
      <c r="BO4021" s="64"/>
      <c r="BP4021" s="64"/>
    </row>
    <row r="4022" spans="65:68" hidden="1">
      <c r="BM4022" s="68" t="s">
        <v>4260</v>
      </c>
      <c r="BO4022" s="64"/>
      <c r="BP4022" s="64"/>
    </row>
    <row r="4023" spans="65:68" hidden="1">
      <c r="BM4023" s="68" t="s">
        <v>4261</v>
      </c>
      <c r="BO4023" s="64"/>
      <c r="BP4023" s="64"/>
    </row>
    <row r="4024" spans="65:68" hidden="1">
      <c r="BM4024" s="68" t="s">
        <v>4262</v>
      </c>
      <c r="BO4024" s="64"/>
      <c r="BP4024" s="64"/>
    </row>
    <row r="4025" spans="65:68" hidden="1">
      <c r="BM4025" s="68" t="s">
        <v>261</v>
      </c>
      <c r="BO4025" s="64"/>
      <c r="BP4025" s="64"/>
    </row>
    <row r="4026" spans="65:68" hidden="1">
      <c r="BM4026" s="68" t="s">
        <v>4263</v>
      </c>
      <c r="BO4026" s="64"/>
      <c r="BP4026" s="64"/>
    </row>
    <row r="4027" spans="65:68" hidden="1">
      <c r="BM4027" s="68" t="s">
        <v>4264</v>
      </c>
      <c r="BO4027" s="64"/>
      <c r="BP4027" s="64"/>
    </row>
    <row r="4028" spans="65:68" hidden="1">
      <c r="BM4028" s="68" t="s">
        <v>4265</v>
      </c>
      <c r="BO4028" s="64"/>
      <c r="BP4028" s="64"/>
    </row>
    <row r="4029" spans="65:68" hidden="1">
      <c r="BM4029" s="68" t="s">
        <v>4266</v>
      </c>
      <c r="BO4029" s="64"/>
      <c r="BP4029" s="64"/>
    </row>
    <row r="4030" spans="65:68" hidden="1">
      <c r="BM4030" s="68" t="s">
        <v>4267</v>
      </c>
      <c r="BO4030" s="64"/>
      <c r="BP4030" s="64"/>
    </row>
    <row r="4031" spans="65:68" hidden="1">
      <c r="BM4031" s="68" t="s">
        <v>4268</v>
      </c>
      <c r="BO4031" s="64"/>
      <c r="BP4031" s="64"/>
    </row>
    <row r="4032" spans="65:68" hidden="1">
      <c r="BM4032" s="68" t="s">
        <v>4269</v>
      </c>
      <c r="BO4032" s="64"/>
      <c r="BP4032" s="64"/>
    </row>
    <row r="4033" spans="65:68" hidden="1">
      <c r="BM4033" s="68" t="s">
        <v>4270</v>
      </c>
      <c r="BO4033" s="64"/>
      <c r="BP4033" s="64"/>
    </row>
    <row r="4034" spans="65:68" hidden="1">
      <c r="BM4034" s="68" t="s">
        <v>4271</v>
      </c>
      <c r="BO4034" s="64"/>
      <c r="BP4034" s="64"/>
    </row>
    <row r="4035" spans="65:68" hidden="1">
      <c r="BM4035" s="68" t="s">
        <v>4272</v>
      </c>
      <c r="BO4035" s="64"/>
      <c r="BP4035" s="64"/>
    </row>
    <row r="4036" spans="65:68" hidden="1">
      <c r="BM4036" s="68" t="s">
        <v>4273</v>
      </c>
      <c r="BO4036" s="64"/>
      <c r="BP4036" s="64"/>
    </row>
    <row r="4037" spans="65:68" hidden="1">
      <c r="BM4037" s="68" t="s">
        <v>4274</v>
      </c>
      <c r="BO4037" s="64"/>
      <c r="BP4037" s="64"/>
    </row>
    <row r="4038" spans="65:68" hidden="1">
      <c r="BM4038" s="68" t="s">
        <v>4275</v>
      </c>
      <c r="BO4038" s="64"/>
      <c r="BP4038" s="64"/>
    </row>
    <row r="4039" spans="65:68" hidden="1">
      <c r="BM4039" s="68" t="s">
        <v>4276</v>
      </c>
      <c r="BO4039" s="64"/>
      <c r="BP4039" s="64"/>
    </row>
    <row r="4040" spans="65:68" hidden="1">
      <c r="BM4040" s="68" t="s">
        <v>4277</v>
      </c>
      <c r="BO4040" s="64"/>
      <c r="BP4040" s="64"/>
    </row>
    <row r="4041" spans="65:68" hidden="1">
      <c r="BM4041" s="68" t="s">
        <v>4278</v>
      </c>
      <c r="BO4041" s="64"/>
      <c r="BP4041" s="64"/>
    </row>
    <row r="4042" spans="65:68" hidden="1">
      <c r="BM4042" s="68" t="s">
        <v>4279</v>
      </c>
      <c r="BO4042" s="64"/>
      <c r="BP4042" s="64"/>
    </row>
    <row r="4043" spans="65:68" hidden="1">
      <c r="BM4043" s="68" t="s">
        <v>4280</v>
      </c>
      <c r="BO4043" s="64"/>
      <c r="BP4043" s="64"/>
    </row>
    <row r="4044" spans="65:68" hidden="1">
      <c r="BM4044" s="68" t="s">
        <v>4281</v>
      </c>
      <c r="BO4044" s="64"/>
      <c r="BP4044" s="64"/>
    </row>
    <row r="4045" spans="65:68" hidden="1">
      <c r="BM4045" s="68" t="s">
        <v>4282</v>
      </c>
      <c r="BO4045" s="64"/>
      <c r="BP4045" s="64"/>
    </row>
    <row r="4046" spans="65:68" hidden="1">
      <c r="BM4046" s="68" t="s">
        <v>4283</v>
      </c>
      <c r="BO4046" s="64"/>
      <c r="BP4046" s="64"/>
    </row>
    <row r="4047" spans="65:68" hidden="1">
      <c r="BM4047" s="68" t="s">
        <v>4284</v>
      </c>
      <c r="BO4047" s="64"/>
      <c r="BP4047" s="64"/>
    </row>
    <row r="4048" spans="65:68" hidden="1">
      <c r="BM4048" s="68" t="s">
        <v>4285</v>
      </c>
      <c r="BO4048" s="64"/>
      <c r="BP4048" s="64"/>
    </row>
    <row r="4049" spans="65:68" hidden="1">
      <c r="BM4049" s="68" t="s">
        <v>4286</v>
      </c>
      <c r="BO4049" s="64"/>
      <c r="BP4049" s="64"/>
    </row>
    <row r="4050" spans="65:68" hidden="1">
      <c r="BM4050" s="68" t="s">
        <v>4287</v>
      </c>
      <c r="BO4050" s="64"/>
      <c r="BP4050" s="64"/>
    </row>
    <row r="4051" spans="65:68" hidden="1">
      <c r="BM4051" s="68" t="s">
        <v>4288</v>
      </c>
      <c r="BO4051" s="64"/>
      <c r="BP4051" s="64"/>
    </row>
    <row r="4052" spans="65:68" hidden="1">
      <c r="BM4052" s="68" t="s">
        <v>4289</v>
      </c>
      <c r="BO4052" s="64"/>
      <c r="BP4052" s="64"/>
    </row>
    <row r="4053" spans="65:68" hidden="1">
      <c r="BM4053" s="68" t="s">
        <v>4290</v>
      </c>
      <c r="BO4053" s="64"/>
      <c r="BP4053" s="64"/>
    </row>
    <row r="4054" spans="65:68" hidden="1">
      <c r="BM4054" s="68" t="s">
        <v>4291</v>
      </c>
      <c r="BO4054" s="64"/>
      <c r="BP4054" s="64"/>
    </row>
    <row r="4055" spans="65:68" hidden="1">
      <c r="BM4055" s="68" t="s">
        <v>4292</v>
      </c>
      <c r="BO4055" s="64"/>
      <c r="BP4055" s="64"/>
    </row>
    <row r="4056" spans="65:68" hidden="1">
      <c r="BM4056" s="68" t="s">
        <v>4293</v>
      </c>
      <c r="BO4056" s="64"/>
      <c r="BP4056" s="64"/>
    </row>
    <row r="4057" spans="65:68" hidden="1">
      <c r="BM4057" s="68" t="s">
        <v>4294</v>
      </c>
      <c r="BO4057" s="64"/>
      <c r="BP4057" s="64"/>
    </row>
    <row r="4058" spans="65:68" hidden="1">
      <c r="BM4058" s="68" t="s">
        <v>4295</v>
      </c>
      <c r="BO4058" s="64"/>
      <c r="BP4058" s="64"/>
    </row>
    <row r="4059" spans="65:68" hidden="1">
      <c r="BM4059" s="68" t="s">
        <v>4296</v>
      </c>
      <c r="BO4059" s="64"/>
      <c r="BP4059" s="64"/>
    </row>
    <row r="4060" spans="65:68" hidden="1">
      <c r="BM4060" s="68" t="s">
        <v>4297</v>
      </c>
      <c r="BO4060" s="64"/>
      <c r="BP4060" s="64"/>
    </row>
    <row r="4061" spans="65:68" hidden="1">
      <c r="BM4061" s="68" t="s">
        <v>4298</v>
      </c>
      <c r="BO4061" s="64"/>
      <c r="BP4061" s="64"/>
    </row>
    <row r="4062" spans="65:68" hidden="1">
      <c r="BM4062" s="68" t="s">
        <v>4299</v>
      </c>
      <c r="BO4062" s="64"/>
      <c r="BP4062" s="64"/>
    </row>
    <row r="4063" spans="65:68" hidden="1">
      <c r="BM4063" s="68" t="s">
        <v>4300</v>
      </c>
      <c r="BO4063" s="64"/>
      <c r="BP4063" s="64"/>
    </row>
    <row r="4064" spans="65:68" hidden="1">
      <c r="BM4064" s="68" t="s">
        <v>4301</v>
      </c>
      <c r="BO4064" s="64"/>
      <c r="BP4064" s="64"/>
    </row>
    <row r="4065" spans="65:68" hidden="1">
      <c r="BM4065" s="68" t="s">
        <v>4302</v>
      </c>
      <c r="BO4065" s="64"/>
      <c r="BP4065" s="64"/>
    </row>
    <row r="4066" spans="65:68" hidden="1">
      <c r="BM4066" s="68" t="s">
        <v>4303</v>
      </c>
      <c r="BO4066" s="64"/>
      <c r="BP4066" s="64"/>
    </row>
    <row r="4067" spans="65:68" hidden="1">
      <c r="BM4067" s="68" t="s">
        <v>4304</v>
      </c>
      <c r="BO4067" s="64"/>
      <c r="BP4067" s="64"/>
    </row>
    <row r="4068" spans="65:68" hidden="1">
      <c r="BM4068" s="68" t="s">
        <v>4305</v>
      </c>
      <c r="BO4068" s="64"/>
      <c r="BP4068" s="64"/>
    </row>
    <row r="4069" spans="65:68" hidden="1">
      <c r="BM4069" s="68" t="s">
        <v>4306</v>
      </c>
      <c r="BO4069" s="64"/>
      <c r="BP4069" s="64"/>
    </row>
    <row r="4070" spans="65:68" hidden="1">
      <c r="BM4070" s="68" t="s">
        <v>4307</v>
      </c>
      <c r="BO4070" s="64"/>
      <c r="BP4070" s="64"/>
    </row>
    <row r="4071" spans="65:68" hidden="1">
      <c r="BM4071" s="68" t="s">
        <v>4308</v>
      </c>
      <c r="BO4071" s="64"/>
      <c r="BP4071" s="64"/>
    </row>
    <row r="4072" spans="65:68" hidden="1">
      <c r="BM4072" s="68" t="s">
        <v>4309</v>
      </c>
      <c r="BO4072" s="64"/>
      <c r="BP4072" s="64"/>
    </row>
    <row r="4073" spans="65:68" hidden="1">
      <c r="BM4073" s="68" t="s">
        <v>4310</v>
      </c>
      <c r="BO4073" s="64"/>
      <c r="BP4073" s="64"/>
    </row>
    <row r="4074" spans="65:68" hidden="1">
      <c r="BM4074" s="68" t="s">
        <v>4311</v>
      </c>
      <c r="BO4074" s="64"/>
      <c r="BP4074" s="64"/>
    </row>
    <row r="4075" spans="65:68" hidden="1">
      <c r="BM4075" s="68" t="s">
        <v>4312</v>
      </c>
      <c r="BO4075" s="64"/>
      <c r="BP4075" s="64"/>
    </row>
    <row r="4076" spans="65:68" hidden="1">
      <c r="BM4076" s="68" t="s">
        <v>4313</v>
      </c>
      <c r="BO4076" s="64"/>
      <c r="BP4076" s="64"/>
    </row>
    <row r="4077" spans="65:68" hidden="1">
      <c r="BM4077" s="68" t="s">
        <v>4314</v>
      </c>
      <c r="BO4077" s="64"/>
      <c r="BP4077" s="64"/>
    </row>
    <row r="4078" spans="65:68" hidden="1">
      <c r="BM4078" s="68" t="s">
        <v>4315</v>
      </c>
      <c r="BO4078" s="64"/>
      <c r="BP4078" s="64"/>
    </row>
    <row r="4079" spans="65:68" hidden="1">
      <c r="BM4079" s="68" t="s">
        <v>4316</v>
      </c>
      <c r="BO4079" s="64"/>
      <c r="BP4079" s="64"/>
    </row>
    <row r="4080" spans="65:68" hidden="1">
      <c r="BM4080" s="68" t="s">
        <v>4317</v>
      </c>
      <c r="BO4080" s="64"/>
      <c r="BP4080" s="64"/>
    </row>
    <row r="4081" spans="65:68" hidden="1">
      <c r="BM4081" s="68" t="s">
        <v>4318</v>
      </c>
      <c r="BO4081" s="64"/>
      <c r="BP4081" s="64"/>
    </row>
    <row r="4082" spans="65:68" hidden="1">
      <c r="BM4082" s="68" t="s">
        <v>4319</v>
      </c>
      <c r="BO4082" s="64"/>
      <c r="BP4082" s="64"/>
    </row>
    <row r="4083" spans="65:68" hidden="1">
      <c r="BM4083" s="68" t="s">
        <v>4320</v>
      </c>
      <c r="BO4083" s="64"/>
      <c r="BP4083" s="64"/>
    </row>
    <row r="4084" spans="65:68" hidden="1">
      <c r="BM4084" s="68" t="s">
        <v>4321</v>
      </c>
      <c r="BO4084" s="64"/>
      <c r="BP4084" s="64"/>
    </row>
    <row r="4085" spans="65:68" hidden="1">
      <c r="BM4085" s="68" t="s">
        <v>4322</v>
      </c>
      <c r="BO4085" s="64"/>
      <c r="BP4085" s="64"/>
    </row>
    <row r="4086" spans="65:68" hidden="1">
      <c r="BM4086" s="68" t="s">
        <v>4323</v>
      </c>
      <c r="BO4086" s="64"/>
      <c r="BP4086" s="64"/>
    </row>
    <row r="4087" spans="65:68" hidden="1">
      <c r="BM4087" s="68" t="s">
        <v>4324</v>
      </c>
      <c r="BO4087" s="64"/>
      <c r="BP4087" s="64"/>
    </row>
    <row r="4088" spans="65:68" hidden="1">
      <c r="BM4088" s="68" t="s">
        <v>4325</v>
      </c>
      <c r="BO4088" s="64"/>
      <c r="BP4088" s="64"/>
    </row>
    <row r="4089" spans="65:68" hidden="1">
      <c r="BM4089" s="68" t="s">
        <v>4326</v>
      </c>
      <c r="BO4089" s="64"/>
      <c r="BP4089" s="64"/>
    </row>
    <row r="4090" spans="65:68" hidden="1">
      <c r="BM4090" s="68" t="s">
        <v>4327</v>
      </c>
      <c r="BO4090" s="64"/>
      <c r="BP4090" s="64"/>
    </row>
    <row r="4091" spans="65:68" hidden="1">
      <c r="BM4091" s="68" t="s">
        <v>4328</v>
      </c>
      <c r="BO4091" s="64"/>
      <c r="BP4091" s="64"/>
    </row>
    <row r="4092" spans="65:68" hidden="1">
      <c r="BM4092" s="68" t="s">
        <v>4329</v>
      </c>
      <c r="BO4092" s="64"/>
      <c r="BP4092" s="64"/>
    </row>
    <row r="4093" spans="65:68" hidden="1">
      <c r="BM4093" s="68" t="s">
        <v>4330</v>
      </c>
      <c r="BO4093" s="64"/>
      <c r="BP4093" s="64"/>
    </row>
    <row r="4094" spans="65:68" hidden="1">
      <c r="BM4094" s="68" t="s">
        <v>4331</v>
      </c>
      <c r="BO4094" s="64"/>
      <c r="BP4094" s="64"/>
    </row>
    <row r="4095" spans="65:68" hidden="1">
      <c r="BM4095" s="68" t="s">
        <v>4332</v>
      </c>
      <c r="BO4095" s="64"/>
      <c r="BP4095" s="64"/>
    </row>
    <row r="4096" spans="65:68" hidden="1">
      <c r="BM4096" s="68" t="s">
        <v>4333</v>
      </c>
      <c r="BO4096" s="64"/>
      <c r="BP4096" s="64"/>
    </row>
    <row r="4097" spans="65:68" hidden="1">
      <c r="BM4097" s="68" t="s">
        <v>4334</v>
      </c>
      <c r="BO4097" s="64"/>
      <c r="BP4097" s="64"/>
    </row>
    <row r="4098" spans="65:68" hidden="1">
      <c r="BM4098" s="68" t="s">
        <v>4335</v>
      </c>
      <c r="BO4098" s="64"/>
      <c r="BP4098" s="64"/>
    </row>
    <row r="4099" spans="65:68" hidden="1">
      <c r="BM4099" s="68" t="s">
        <v>4336</v>
      </c>
      <c r="BO4099" s="64"/>
      <c r="BP4099" s="64"/>
    </row>
    <row r="4100" spans="65:68" hidden="1">
      <c r="BM4100" s="68" t="s">
        <v>4337</v>
      </c>
      <c r="BO4100" s="64"/>
      <c r="BP4100" s="64"/>
    </row>
    <row r="4101" spans="65:68" hidden="1">
      <c r="BM4101" s="68" t="s">
        <v>4338</v>
      </c>
      <c r="BO4101" s="64"/>
      <c r="BP4101" s="64"/>
    </row>
    <row r="4102" spans="65:68" hidden="1">
      <c r="BM4102" s="68" t="s">
        <v>4339</v>
      </c>
      <c r="BO4102" s="64"/>
      <c r="BP4102" s="64"/>
    </row>
    <row r="4103" spans="65:68" hidden="1">
      <c r="BM4103" s="68" t="s">
        <v>4340</v>
      </c>
      <c r="BO4103" s="64"/>
      <c r="BP4103" s="64"/>
    </row>
    <row r="4104" spans="65:68" hidden="1">
      <c r="BM4104" s="68" t="s">
        <v>4341</v>
      </c>
      <c r="BO4104" s="64"/>
      <c r="BP4104" s="64"/>
    </row>
    <row r="4105" spans="65:68" hidden="1">
      <c r="BM4105" s="68" t="s">
        <v>4342</v>
      </c>
      <c r="BO4105" s="64"/>
      <c r="BP4105" s="64"/>
    </row>
    <row r="4106" spans="65:68" hidden="1">
      <c r="BM4106" s="68" t="s">
        <v>4343</v>
      </c>
      <c r="BO4106" s="64"/>
      <c r="BP4106" s="64"/>
    </row>
    <row r="4107" spans="65:68" hidden="1">
      <c r="BM4107" s="68" t="s">
        <v>4344</v>
      </c>
      <c r="BO4107" s="64"/>
      <c r="BP4107" s="64"/>
    </row>
    <row r="4108" spans="65:68" hidden="1">
      <c r="BM4108" s="68" t="s">
        <v>4345</v>
      </c>
      <c r="BO4108" s="64"/>
      <c r="BP4108" s="64"/>
    </row>
    <row r="4109" spans="65:68" hidden="1">
      <c r="BM4109" s="68" t="s">
        <v>4346</v>
      </c>
      <c r="BO4109" s="64"/>
      <c r="BP4109" s="64"/>
    </row>
    <row r="4110" spans="65:68" hidden="1">
      <c r="BM4110" s="68" t="s">
        <v>184</v>
      </c>
      <c r="BO4110" s="64"/>
      <c r="BP4110" s="64"/>
    </row>
    <row r="4111" spans="65:68" hidden="1">
      <c r="BM4111" s="68" t="s">
        <v>268</v>
      </c>
      <c r="BO4111" s="64"/>
      <c r="BP4111" s="64"/>
    </row>
    <row r="4112" spans="65:68" hidden="1">
      <c r="BM4112" s="68" t="s">
        <v>4347</v>
      </c>
      <c r="BO4112" s="64"/>
      <c r="BP4112" s="64"/>
    </row>
    <row r="4113" spans="65:68" hidden="1">
      <c r="BM4113" s="68" t="s">
        <v>4348</v>
      </c>
      <c r="BO4113" s="64"/>
      <c r="BP4113" s="64"/>
    </row>
    <row r="4114" spans="65:68" hidden="1">
      <c r="BM4114" s="68" t="s">
        <v>4349</v>
      </c>
      <c r="BO4114" s="64"/>
      <c r="BP4114" s="64"/>
    </row>
    <row r="4115" spans="65:68" hidden="1">
      <c r="BM4115" s="68" t="s">
        <v>4350</v>
      </c>
      <c r="BO4115" s="64"/>
      <c r="BP4115" s="64"/>
    </row>
    <row r="4116" spans="65:68" hidden="1">
      <c r="BM4116" s="68" t="s">
        <v>4351</v>
      </c>
      <c r="BO4116" s="64"/>
      <c r="BP4116" s="64"/>
    </row>
    <row r="4117" spans="65:68" hidden="1">
      <c r="BM4117" s="68" t="s">
        <v>4352</v>
      </c>
      <c r="BO4117" s="64"/>
      <c r="BP4117" s="64"/>
    </row>
    <row r="4118" spans="65:68" hidden="1">
      <c r="BM4118" s="68" t="s">
        <v>4353</v>
      </c>
      <c r="BO4118" s="64"/>
      <c r="BP4118" s="64"/>
    </row>
    <row r="4119" spans="65:68" hidden="1">
      <c r="BM4119" s="68" t="s">
        <v>4354</v>
      </c>
      <c r="BO4119" s="64"/>
      <c r="BP4119" s="64"/>
    </row>
    <row r="4120" spans="65:68" hidden="1">
      <c r="BM4120" s="68" t="s">
        <v>4355</v>
      </c>
      <c r="BO4120" s="64"/>
      <c r="BP4120" s="64"/>
    </row>
    <row r="4121" spans="65:68" hidden="1">
      <c r="BM4121" s="68" t="s">
        <v>4356</v>
      </c>
      <c r="BO4121" s="64"/>
      <c r="BP4121" s="64"/>
    </row>
    <row r="4122" spans="65:68" hidden="1">
      <c r="BM4122" s="68" t="s">
        <v>4357</v>
      </c>
      <c r="BO4122" s="64"/>
      <c r="BP4122" s="64"/>
    </row>
    <row r="4123" spans="65:68" hidden="1">
      <c r="BM4123" s="68" t="s">
        <v>4358</v>
      </c>
      <c r="BO4123" s="64"/>
      <c r="BP4123" s="64"/>
    </row>
    <row r="4124" spans="65:68" hidden="1">
      <c r="BM4124" s="68" t="s">
        <v>4359</v>
      </c>
      <c r="BO4124" s="64"/>
      <c r="BP4124" s="64"/>
    </row>
    <row r="4125" spans="65:68" hidden="1">
      <c r="BM4125" s="68" t="s">
        <v>4360</v>
      </c>
      <c r="BO4125" s="64"/>
      <c r="BP4125" s="64"/>
    </row>
    <row r="4126" spans="65:68" hidden="1">
      <c r="BM4126" s="68" t="s">
        <v>4361</v>
      </c>
      <c r="BO4126" s="64"/>
      <c r="BP4126" s="64"/>
    </row>
    <row r="4127" spans="65:68" hidden="1">
      <c r="BM4127" s="68" t="s">
        <v>4362</v>
      </c>
      <c r="BO4127" s="64"/>
      <c r="BP4127" s="64"/>
    </row>
    <row r="4128" spans="65:68" hidden="1">
      <c r="BM4128" s="68" t="s">
        <v>4363</v>
      </c>
      <c r="BO4128" s="64"/>
      <c r="BP4128" s="64"/>
    </row>
    <row r="4129" spans="65:68" hidden="1">
      <c r="BM4129" s="68" t="s">
        <v>4364</v>
      </c>
      <c r="BO4129" s="64"/>
      <c r="BP4129" s="64"/>
    </row>
    <row r="4130" spans="65:68" hidden="1">
      <c r="BM4130" s="68" t="s">
        <v>4365</v>
      </c>
      <c r="BO4130" s="64"/>
      <c r="BP4130" s="64"/>
    </row>
    <row r="4131" spans="65:68" hidden="1">
      <c r="BM4131" s="68" t="s">
        <v>4366</v>
      </c>
      <c r="BO4131" s="64"/>
      <c r="BP4131" s="64"/>
    </row>
    <row r="4132" spans="65:68" hidden="1">
      <c r="BM4132" s="68" t="s">
        <v>4367</v>
      </c>
      <c r="BO4132" s="64"/>
      <c r="BP4132" s="64"/>
    </row>
    <row r="4133" spans="65:68" hidden="1">
      <c r="BM4133" s="68" t="s">
        <v>4368</v>
      </c>
      <c r="BO4133" s="64"/>
      <c r="BP4133" s="64"/>
    </row>
    <row r="4134" spans="65:68" hidden="1">
      <c r="BM4134" s="68" t="s">
        <v>4369</v>
      </c>
      <c r="BO4134" s="64"/>
      <c r="BP4134" s="64"/>
    </row>
    <row r="4135" spans="65:68" hidden="1">
      <c r="BM4135" s="68" t="s">
        <v>4370</v>
      </c>
      <c r="BO4135" s="64"/>
      <c r="BP4135" s="64"/>
    </row>
    <row r="4136" spans="65:68" hidden="1">
      <c r="BM4136" s="68" t="s">
        <v>4371</v>
      </c>
      <c r="BO4136" s="64"/>
      <c r="BP4136" s="64"/>
    </row>
    <row r="4137" spans="65:68" hidden="1">
      <c r="BM4137" s="68" t="s">
        <v>4372</v>
      </c>
      <c r="BO4137" s="64"/>
      <c r="BP4137" s="64"/>
    </row>
    <row r="4138" spans="65:68" hidden="1">
      <c r="BM4138" s="68" t="s">
        <v>4373</v>
      </c>
      <c r="BO4138" s="64"/>
      <c r="BP4138" s="64"/>
    </row>
    <row r="4139" spans="65:68" hidden="1">
      <c r="BM4139" s="68" t="s">
        <v>4374</v>
      </c>
      <c r="BO4139" s="64"/>
      <c r="BP4139" s="64"/>
    </row>
    <row r="4140" spans="65:68" hidden="1">
      <c r="BM4140" s="68" t="s">
        <v>4375</v>
      </c>
      <c r="BO4140" s="64"/>
      <c r="BP4140" s="64"/>
    </row>
    <row r="4141" spans="65:68" hidden="1">
      <c r="BM4141" s="68" t="s">
        <v>4376</v>
      </c>
      <c r="BO4141" s="64"/>
      <c r="BP4141" s="64"/>
    </row>
    <row r="4142" spans="65:68" hidden="1">
      <c r="BM4142" s="68" t="s">
        <v>4377</v>
      </c>
      <c r="BO4142" s="64"/>
      <c r="BP4142" s="64"/>
    </row>
    <row r="4143" spans="65:68" hidden="1">
      <c r="BM4143" s="68" t="s">
        <v>4378</v>
      </c>
      <c r="BO4143" s="64"/>
      <c r="BP4143" s="64"/>
    </row>
    <row r="4144" spans="65:68" hidden="1">
      <c r="BM4144" s="68" t="s">
        <v>4379</v>
      </c>
      <c r="BO4144" s="64"/>
      <c r="BP4144" s="64"/>
    </row>
    <row r="4145" spans="65:68" hidden="1">
      <c r="BM4145" s="68" t="s">
        <v>4380</v>
      </c>
      <c r="BO4145" s="64"/>
      <c r="BP4145" s="64"/>
    </row>
    <row r="4146" spans="65:68" hidden="1">
      <c r="BM4146" s="68" t="s">
        <v>4381</v>
      </c>
      <c r="BO4146" s="64"/>
      <c r="BP4146" s="64"/>
    </row>
    <row r="4147" spans="65:68" hidden="1">
      <c r="BM4147" s="68" t="s">
        <v>4382</v>
      </c>
      <c r="BO4147" s="64"/>
      <c r="BP4147" s="64"/>
    </row>
    <row r="4148" spans="65:68" hidden="1">
      <c r="BM4148" s="68" t="s">
        <v>4383</v>
      </c>
      <c r="BO4148" s="64"/>
      <c r="BP4148" s="64"/>
    </row>
    <row r="4149" spans="65:68" hidden="1">
      <c r="BM4149" s="68" t="s">
        <v>4384</v>
      </c>
      <c r="BO4149" s="64"/>
      <c r="BP4149" s="64"/>
    </row>
    <row r="4150" spans="65:68" hidden="1">
      <c r="BM4150" s="68" t="s">
        <v>4385</v>
      </c>
      <c r="BO4150" s="64"/>
      <c r="BP4150" s="64"/>
    </row>
    <row r="4151" spans="65:68" hidden="1">
      <c r="BM4151" s="68" t="s">
        <v>4386</v>
      </c>
      <c r="BO4151" s="64"/>
      <c r="BP4151" s="64"/>
    </row>
    <row r="4152" spans="65:68" hidden="1">
      <c r="BM4152" s="68" t="s">
        <v>4387</v>
      </c>
      <c r="BO4152" s="64"/>
      <c r="BP4152" s="64"/>
    </row>
    <row r="4153" spans="65:68" hidden="1">
      <c r="BM4153" s="68" t="s">
        <v>4388</v>
      </c>
      <c r="BO4153" s="64"/>
      <c r="BP4153" s="64"/>
    </row>
    <row r="4154" spans="65:68" hidden="1">
      <c r="BM4154" s="68" t="s">
        <v>4389</v>
      </c>
      <c r="BO4154" s="64"/>
      <c r="BP4154" s="64"/>
    </row>
    <row r="4155" spans="65:68" hidden="1">
      <c r="BM4155" s="68" t="s">
        <v>4390</v>
      </c>
      <c r="BO4155" s="64"/>
      <c r="BP4155" s="64"/>
    </row>
    <row r="4156" spans="65:68" hidden="1">
      <c r="BM4156" s="68" t="s">
        <v>4391</v>
      </c>
      <c r="BO4156" s="64"/>
      <c r="BP4156" s="64"/>
    </row>
    <row r="4157" spans="65:68" hidden="1">
      <c r="BM4157" s="68" t="s">
        <v>4392</v>
      </c>
      <c r="BO4157" s="64"/>
      <c r="BP4157" s="64"/>
    </row>
    <row r="4158" spans="65:68" hidden="1">
      <c r="BM4158" s="68" t="s">
        <v>4393</v>
      </c>
      <c r="BO4158" s="64"/>
      <c r="BP4158" s="64"/>
    </row>
    <row r="4159" spans="65:68" hidden="1">
      <c r="BM4159" s="68" t="s">
        <v>4394</v>
      </c>
      <c r="BO4159" s="64"/>
      <c r="BP4159" s="64"/>
    </row>
    <row r="4160" spans="65:68" hidden="1">
      <c r="BM4160" s="68" t="s">
        <v>4395</v>
      </c>
      <c r="BO4160" s="64"/>
      <c r="BP4160" s="64"/>
    </row>
    <row r="4161" spans="65:68" hidden="1">
      <c r="BM4161" s="68" t="s">
        <v>4396</v>
      </c>
      <c r="BO4161" s="64"/>
      <c r="BP4161" s="64"/>
    </row>
    <row r="4162" spans="65:68" hidden="1">
      <c r="BM4162" s="68" t="s">
        <v>4397</v>
      </c>
      <c r="BO4162" s="64"/>
      <c r="BP4162" s="64"/>
    </row>
    <row r="4163" spans="65:68" hidden="1">
      <c r="BM4163" s="68" t="s">
        <v>4398</v>
      </c>
      <c r="BO4163" s="64"/>
      <c r="BP4163" s="64"/>
    </row>
    <row r="4164" spans="65:68" hidden="1">
      <c r="BM4164" s="68" t="s">
        <v>4399</v>
      </c>
      <c r="BO4164" s="64"/>
      <c r="BP4164" s="64"/>
    </row>
    <row r="4165" spans="65:68" hidden="1">
      <c r="BM4165" s="68" t="s">
        <v>4400</v>
      </c>
      <c r="BO4165" s="64"/>
      <c r="BP4165" s="64"/>
    </row>
    <row r="4166" spans="65:68" hidden="1">
      <c r="BM4166" s="68" t="s">
        <v>4401</v>
      </c>
      <c r="BO4166" s="64"/>
      <c r="BP4166" s="64"/>
    </row>
    <row r="4167" spans="65:68" hidden="1">
      <c r="BM4167" s="68" t="s">
        <v>4402</v>
      </c>
      <c r="BO4167" s="64"/>
      <c r="BP4167" s="64"/>
    </row>
    <row r="4168" spans="65:68" hidden="1">
      <c r="BM4168" s="68" t="s">
        <v>4403</v>
      </c>
      <c r="BO4168" s="64"/>
      <c r="BP4168" s="64"/>
    </row>
    <row r="4169" spans="65:68" hidden="1">
      <c r="BM4169" s="68" t="s">
        <v>4404</v>
      </c>
      <c r="BO4169" s="64"/>
      <c r="BP4169" s="64"/>
    </row>
    <row r="4170" spans="65:68" hidden="1">
      <c r="BM4170" s="68" t="s">
        <v>4405</v>
      </c>
      <c r="BO4170" s="64"/>
      <c r="BP4170" s="64"/>
    </row>
    <row r="4171" spans="65:68" hidden="1">
      <c r="BM4171" s="68" t="s">
        <v>4406</v>
      </c>
      <c r="BO4171" s="64"/>
      <c r="BP4171" s="64"/>
    </row>
    <row r="4172" spans="65:68" hidden="1">
      <c r="BM4172" s="68" t="s">
        <v>4407</v>
      </c>
      <c r="BO4172" s="64"/>
      <c r="BP4172" s="64"/>
    </row>
    <row r="4173" spans="65:68" hidden="1">
      <c r="BM4173" s="68" t="s">
        <v>4408</v>
      </c>
      <c r="BO4173" s="64"/>
      <c r="BP4173" s="64"/>
    </row>
    <row r="4174" spans="65:68" hidden="1">
      <c r="BM4174" s="68" t="s">
        <v>4409</v>
      </c>
      <c r="BO4174" s="64"/>
      <c r="BP4174" s="64"/>
    </row>
    <row r="4175" spans="65:68" hidden="1">
      <c r="BM4175" s="68" t="s">
        <v>4410</v>
      </c>
      <c r="BO4175" s="64"/>
      <c r="BP4175" s="64"/>
    </row>
    <row r="4176" spans="65:68" hidden="1">
      <c r="BM4176" s="68" t="s">
        <v>4411</v>
      </c>
      <c r="BO4176" s="64"/>
      <c r="BP4176" s="64"/>
    </row>
    <row r="4177" spans="65:68" hidden="1">
      <c r="BM4177" s="68" t="s">
        <v>4412</v>
      </c>
      <c r="BO4177" s="64"/>
      <c r="BP4177" s="64"/>
    </row>
    <row r="4178" spans="65:68" hidden="1">
      <c r="BM4178" s="68" t="s">
        <v>4413</v>
      </c>
      <c r="BO4178" s="64"/>
      <c r="BP4178" s="64"/>
    </row>
    <row r="4179" spans="65:68" hidden="1">
      <c r="BM4179" s="68" t="s">
        <v>4414</v>
      </c>
      <c r="BO4179" s="64"/>
      <c r="BP4179" s="64"/>
    </row>
    <row r="4180" spans="65:68" hidden="1">
      <c r="BM4180" s="68" t="s">
        <v>4415</v>
      </c>
      <c r="BO4180" s="64"/>
      <c r="BP4180" s="64"/>
    </row>
    <row r="4181" spans="65:68" hidden="1">
      <c r="BM4181" s="68" t="s">
        <v>4416</v>
      </c>
      <c r="BO4181" s="64"/>
      <c r="BP4181" s="64"/>
    </row>
    <row r="4182" spans="65:68" hidden="1">
      <c r="BM4182" s="68" t="s">
        <v>4417</v>
      </c>
      <c r="BO4182" s="64"/>
      <c r="BP4182" s="64"/>
    </row>
    <row r="4183" spans="65:68" hidden="1">
      <c r="BM4183" s="68" t="s">
        <v>4418</v>
      </c>
      <c r="BO4183" s="64"/>
      <c r="BP4183" s="64"/>
    </row>
    <row r="4184" spans="65:68" hidden="1">
      <c r="BM4184" s="68" t="s">
        <v>4419</v>
      </c>
      <c r="BO4184" s="64"/>
      <c r="BP4184" s="64"/>
    </row>
    <row r="4185" spans="65:68" hidden="1">
      <c r="BM4185" s="68" t="s">
        <v>4420</v>
      </c>
      <c r="BO4185" s="64"/>
      <c r="BP4185" s="64"/>
    </row>
    <row r="4186" spans="65:68" hidden="1">
      <c r="BM4186" s="68" t="s">
        <v>4421</v>
      </c>
      <c r="BO4186" s="64"/>
      <c r="BP4186" s="64"/>
    </row>
    <row r="4187" spans="65:68" hidden="1">
      <c r="BM4187" s="68" t="s">
        <v>4422</v>
      </c>
      <c r="BO4187" s="64"/>
      <c r="BP4187" s="64"/>
    </row>
    <row r="4188" spans="65:68" hidden="1">
      <c r="BM4188" s="68" t="s">
        <v>4423</v>
      </c>
      <c r="BO4188" s="64"/>
      <c r="BP4188" s="64"/>
    </row>
    <row r="4189" spans="65:68" hidden="1">
      <c r="BM4189" s="68" t="s">
        <v>4424</v>
      </c>
      <c r="BO4189" s="64"/>
      <c r="BP4189" s="64"/>
    </row>
    <row r="4190" spans="65:68" hidden="1">
      <c r="BM4190" s="68" t="s">
        <v>4425</v>
      </c>
      <c r="BO4190" s="64"/>
      <c r="BP4190" s="64"/>
    </row>
    <row r="4191" spans="65:68" hidden="1">
      <c r="BM4191" s="68" t="s">
        <v>4426</v>
      </c>
      <c r="BO4191" s="64"/>
      <c r="BP4191" s="64"/>
    </row>
    <row r="4192" spans="65:68" hidden="1">
      <c r="BM4192" s="68" t="s">
        <v>4427</v>
      </c>
      <c r="BO4192" s="64"/>
      <c r="BP4192" s="64"/>
    </row>
    <row r="4193" spans="65:68" hidden="1">
      <c r="BM4193" s="68" t="s">
        <v>4428</v>
      </c>
      <c r="BO4193" s="64"/>
      <c r="BP4193" s="64"/>
    </row>
    <row r="4194" spans="65:68" hidden="1">
      <c r="BM4194" s="68" t="s">
        <v>4429</v>
      </c>
      <c r="BO4194" s="64"/>
      <c r="BP4194" s="64"/>
    </row>
    <row r="4195" spans="65:68" hidden="1">
      <c r="BM4195" s="68" t="s">
        <v>4430</v>
      </c>
      <c r="BO4195" s="64"/>
      <c r="BP4195" s="64"/>
    </row>
    <row r="4196" spans="65:68" hidden="1">
      <c r="BM4196" s="68" t="s">
        <v>4431</v>
      </c>
      <c r="BO4196" s="64"/>
      <c r="BP4196" s="64"/>
    </row>
    <row r="4197" spans="65:68" hidden="1">
      <c r="BM4197" s="68" t="s">
        <v>4432</v>
      </c>
      <c r="BO4197" s="64"/>
      <c r="BP4197" s="64"/>
    </row>
    <row r="4198" spans="65:68" hidden="1">
      <c r="BM4198" s="68" t="s">
        <v>4433</v>
      </c>
      <c r="BO4198" s="64"/>
      <c r="BP4198" s="64"/>
    </row>
    <row r="4199" spans="65:68" hidden="1">
      <c r="BM4199" s="68" t="s">
        <v>4434</v>
      </c>
      <c r="BO4199" s="64"/>
      <c r="BP4199" s="64"/>
    </row>
    <row r="4200" spans="65:68" hidden="1">
      <c r="BM4200" s="68" t="s">
        <v>4435</v>
      </c>
      <c r="BO4200" s="64"/>
      <c r="BP4200" s="64"/>
    </row>
    <row r="4201" spans="65:68" hidden="1">
      <c r="BM4201" s="68" t="s">
        <v>4436</v>
      </c>
      <c r="BO4201" s="64"/>
      <c r="BP4201" s="64"/>
    </row>
    <row r="4202" spans="65:68" hidden="1">
      <c r="BM4202" s="68" t="s">
        <v>4437</v>
      </c>
      <c r="BO4202" s="64"/>
      <c r="BP4202" s="64"/>
    </row>
    <row r="4203" spans="65:68" hidden="1">
      <c r="BM4203" s="68" t="s">
        <v>4438</v>
      </c>
      <c r="BO4203" s="64"/>
      <c r="BP4203" s="64"/>
    </row>
    <row r="4204" spans="65:68" hidden="1">
      <c r="BM4204" s="68" t="s">
        <v>4439</v>
      </c>
      <c r="BO4204" s="64"/>
      <c r="BP4204" s="64"/>
    </row>
    <row r="4205" spans="65:68" hidden="1">
      <c r="BM4205" s="68" t="s">
        <v>4440</v>
      </c>
      <c r="BO4205" s="64"/>
      <c r="BP4205" s="64"/>
    </row>
    <row r="4206" spans="65:68" hidden="1">
      <c r="BM4206" s="68" t="s">
        <v>4441</v>
      </c>
      <c r="BO4206" s="64"/>
      <c r="BP4206" s="64"/>
    </row>
    <row r="4207" spans="65:68" hidden="1">
      <c r="BM4207" s="68" t="s">
        <v>4442</v>
      </c>
      <c r="BO4207" s="64"/>
      <c r="BP4207" s="64"/>
    </row>
    <row r="4208" spans="65:68" hidden="1">
      <c r="BM4208" s="68" t="s">
        <v>4443</v>
      </c>
      <c r="BO4208" s="64"/>
      <c r="BP4208" s="64"/>
    </row>
    <row r="4209" spans="65:68" hidden="1">
      <c r="BM4209" s="68" t="s">
        <v>4444</v>
      </c>
      <c r="BO4209" s="64"/>
      <c r="BP4209" s="64"/>
    </row>
    <row r="4210" spans="65:68" hidden="1">
      <c r="BM4210" s="68" t="s">
        <v>4445</v>
      </c>
      <c r="BO4210" s="64"/>
      <c r="BP4210" s="64"/>
    </row>
    <row r="4211" spans="65:68" hidden="1">
      <c r="BM4211" s="68" t="s">
        <v>4446</v>
      </c>
      <c r="BO4211" s="64"/>
      <c r="BP4211" s="64"/>
    </row>
    <row r="4212" spans="65:68" hidden="1">
      <c r="BM4212" s="68" t="s">
        <v>4447</v>
      </c>
      <c r="BO4212" s="64"/>
      <c r="BP4212" s="64"/>
    </row>
    <row r="4213" spans="65:68" hidden="1">
      <c r="BM4213" s="68" t="s">
        <v>4448</v>
      </c>
      <c r="BO4213" s="64"/>
      <c r="BP4213" s="64"/>
    </row>
    <row r="4214" spans="65:68" hidden="1">
      <c r="BM4214" s="68" t="s">
        <v>4449</v>
      </c>
      <c r="BO4214" s="64"/>
      <c r="BP4214" s="64"/>
    </row>
    <row r="4215" spans="65:68" hidden="1">
      <c r="BM4215" s="68" t="s">
        <v>4450</v>
      </c>
      <c r="BO4215" s="64"/>
      <c r="BP4215" s="64"/>
    </row>
    <row r="4216" spans="65:68" hidden="1">
      <c r="BM4216" s="68" t="s">
        <v>4451</v>
      </c>
      <c r="BO4216" s="64"/>
      <c r="BP4216" s="64"/>
    </row>
    <row r="4217" spans="65:68" hidden="1">
      <c r="BM4217" s="68" t="s">
        <v>4452</v>
      </c>
      <c r="BO4217" s="64"/>
      <c r="BP4217" s="64"/>
    </row>
    <row r="4218" spans="65:68" hidden="1">
      <c r="BM4218" s="68" t="s">
        <v>4453</v>
      </c>
      <c r="BO4218" s="64"/>
      <c r="BP4218" s="64"/>
    </row>
    <row r="4219" spans="65:68" hidden="1">
      <c r="BM4219" s="68" t="s">
        <v>4454</v>
      </c>
      <c r="BO4219" s="64"/>
      <c r="BP4219" s="64"/>
    </row>
    <row r="4220" spans="65:68" hidden="1">
      <c r="BM4220" s="68" t="s">
        <v>4455</v>
      </c>
      <c r="BO4220" s="64"/>
      <c r="BP4220" s="64"/>
    </row>
    <row r="4221" spans="65:68" hidden="1">
      <c r="BM4221" s="68" t="s">
        <v>4456</v>
      </c>
      <c r="BO4221" s="64"/>
      <c r="BP4221" s="64"/>
    </row>
    <row r="4222" spans="65:68" hidden="1">
      <c r="BM4222" s="68" t="s">
        <v>4457</v>
      </c>
      <c r="BO4222" s="64"/>
      <c r="BP4222" s="64"/>
    </row>
    <row r="4223" spans="65:68" hidden="1">
      <c r="BM4223" s="68" t="s">
        <v>4458</v>
      </c>
      <c r="BO4223" s="64"/>
      <c r="BP4223" s="64"/>
    </row>
    <row r="4224" spans="65:68" hidden="1">
      <c r="BM4224" s="68" t="s">
        <v>4459</v>
      </c>
      <c r="BO4224" s="64"/>
      <c r="BP4224" s="64"/>
    </row>
    <row r="4225" spans="65:68" hidden="1">
      <c r="BM4225" s="68" t="s">
        <v>4460</v>
      </c>
      <c r="BO4225" s="64"/>
      <c r="BP4225" s="64"/>
    </row>
    <row r="4226" spans="65:68" hidden="1">
      <c r="BM4226" s="68" t="s">
        <v>4461</v>
      </c>
      <c r="BO4226" s="64"/>
      <c r="BP4226" s="64"/>
    </row>
    <row r="4227" spans="65:68" hidden="1">
      <c r="BM4227" s="68" t="s">
        <v>4462</v>
      </c>
      <c r="BO4227" s="64"/>
      <c r="BP4227" s="64"/>
    </row>
    <row r="4228" spans="65:68" hidden="1">
      <c r="BM4228" s="68" t="s">
        <v>4463</v>
      </c>
      <c r="BO4228" s="64"/>
      <c r="BP4228" s="64"/>
    </row>
    <row r="4229" spans="65:68" hidden="1">
      <c r="BM4229" s="68" t="s">
        <v>4464</v>
      </c>
      <c r="BO4229" s="64"/>
      <c r="BP4229" s="64"/>
    </row>
    <row r="4230" spans="65:68" hidden="1">
      <c r="BM4230" s="68" t="s">
        <v>4465</v>
      </c>
      <c r="BO4230" s="64"/>
      <c r="BP4230" s="64"/>
    </row>
    <row r="4231" spans="65:68" hidden="1">
      <c r="BM4231" s="68" t="s">
        <v>4466</v>
      </c>
      <c r="BO4231" s="64"/>
      <c r="BP4231" s="64"/>
    </row>
    <row r="4232" spans="65:68" hidden="1">
      <c r="BM4232" s="68" t="s">
        <v>4467</v>
      </c>
      <c r="BO4232" s="64"/>
      <c r="BP4232" s="64"/>
    </row>
    <row r="4233" spans="65:68" hidden="1">
      <c r="BM4233" s="68" t="s">
        <v>4468</v>
      </c>
      <c r="BO4233" s="64"/>
      <c r="BP4233" s="64"/>
    </row>
    <row r="4234" spans="65:68" hidden="1">
      <c r="BM4234" s="68" t="s">
        <v>4469</v>
      </c>
      <c r="BO4234" s="64"/>
      <c r="BP4234" s="64"/>
    </row>
    <row r="4235" spans="65:68" hidden="1">
      <c r="BM4235" s="68" t="s">
        <v>4470</v>
      </c>
      <c r="BO4235" s="64"/>
      <c r="BP4235" s="64"/>
    </row>
    <row r="4236" spans="65:68" hidden="1">
      <c r="BM4236" s="68" t="s">
        <v>4471</v>
      </c>
      <c r="BO4236" s="64"/>
      <c r="BP4236" s="64"/>
    </row>
    <row r="4237" spans="65:68" hidden="1">
      <c r="BM4237" s="68" t="s">
        <v>4472</v>
      </c>
      <c r="BO4237" s="64"/>
      <c r="BP4237" s="64"/>
    </row>
    <row r="4238" spans="65:68" hidden="1">
      <c r="BM4238" s="68" t="s">
        <v>4473</v>
      </c>
      <c r="BO4238" s="64"/>
      <c r="BP4238" s="64"/>
    </row>
    <row r="4239" spans="65:68" hidden="1">
      <c r="BM4239" s="68" t="s">
        <v>4474</v>
      </c>
      <c r="BO4239" s="64"/>
      <c r="BP4239" s="64"/>
    </row>
    <row r="4240" spans="65:68" hidden="1">
      <c r="BM4240" s="68" t="s">
        <v>4475</v>
      </c>
      <c r="BO4240" s="64"/>
      <c r="BP4240" s="64"/>
    </row>
    <row r="4241" spans="65:68" hidden="1">
      <c r="BM4241" s="68" t="s">
        <v>4476</v>
      </c>
      <c r="BO4241" s="64"/>
      <c r="BP4241" s="64"/>
    </row>
    <row r="4242" spans="65:68" hidden="1">
      <c r="BM4242" s="68" t="s">
        <v>4477</v>
      </c>
      <c r="BO4242" s="64"/>
      <c r="BP4242" s="64"/>
    </row>
    <row r="4243" spans="65:68" hidden="1">
      <c r="BM4243" s="68" t="s">
        <v>4478</v>
      </c>
      <c r="BO4243" s="64"/>
      <c r="BP4243" s="64"/>
    </row>
    <row r="4244" spans="65:68" hidden="1">
      <c r="BM4244" s="68" t="s">
        <v>4479</v>
      </c>
      <c r="BO4244" s="64"/>
      <c r="BP4244" s="64"/>
    </row>
    <row r="4245" spans="65:68" hidden="1">
      <c r="BM4245" s="68" t="s">
        <v>4480</v>
      </c>
      <c r="BO4245" s="64"/>
      <c r="BP4245" s="64"/>
    </row>
    <row r="4246" spans="65:68" hidden="1">
      <c r="BM4246" s="68" t="s">
        <v>4481</v>
      </c>
      <c r="BO4246" s="64"/>
      <c r="BP4246" s="64"/>
    </row>
    <row r="4247" spans="65:68" hidden="1">
      <c r="BM4247" s="68" t="s">
        <v>4482</v>
      </c>
      <c r="BO4247" s="64"/>
      <c r="BP4247" s="64"/>
    </row>
    <row r="4248" spans="65:68" hidden="1">
      <c r="BM4248" s="68" t="s">
        <v>4483</v>
      </c>
      <c r="BO4248" s="64"/>
      <c r="BP4248" s="64"/>
    </row>
    <row r="4249" spans="65:68" hidden="1">
      <c r="BM4249" s="68" t="s">
        <v>4484</v>
      </c>
      <c r="BO4249" s="64"/>
      <c r="BP4249" s="64"/>
    </row>
    <row r="4250" spans="65:68" hidden="1">
      <c r="BM4250" s="68" t="s">
        <v>4485</v>
      </c>
      <c r="BO4250" s="64"/>
      <c r="BP4250" s="64"/>
    </row>
    <row r="4251" spans="65:68" hidden="1">
      <c r="BM4251" s="68" t="s">
        <v>4486</v>
      </c>
      <c r="BO4251" s="64"/>
      <c r="BP4251" s="64"/>
    </row>
    <row r="4252" spans="65:68" hidden="1">
      <c r="BM4252" s="68" t="s">
        <v>4487</v>
      </c>
      <c r="BO4252" s="64"/>
      <c r="BP4252" s="64"/>
    </row>
    <row r="4253" spans="65:68" hidden="1">
      <c r="BM4253" s="68" t="s">
        <v>4488</v>
      </c>
      <c r="BO4253" s="64"/>
      <c r="BP4253" s="64"/>
    </row>
    <row r="4254" spans="65:68" hidden="1">
      <c r="BM4254" s="68" t="s">
        <v>4489</v>
      </c>
      <c r="BO4254" s="64"/>
      <c r="BP4254" s="64"/>
    </row>
    <row r="4255" spans="65:68" hidden="1">
      <c r="BM4255" s="68" t="s">
        <v>4490</v>
      </c>
      <c r="BO4255" s="64"/>
      <c r="BP4255" s="64"/>
    </row>
    <row r="4256" spans="65:68" hidden="1">
      <c r="BM4256" s="68" t="s">
        <v>4491</v>
      </c>
      <c r="BO4256" s="64"/>
      <c r="BP4256" s="64"/>
    </row>
    <row r="4257" spans="65:68" hidden="1">
      <c r="BM4257" s="68" t="s">
        <v>4492</v>
      </c>
      <c r="BO4257" s="64"/>
      <c r="BP4257" s="64"/>
    </row>
    <row r="4258" spans="65:68" hidden="1">
      <c r="BM4258" s="68" t="s">
        <v>4493</v>
      </c>
      <c r="BO4258" s="64"/>
      <c r="BP4258" s="64"/>
    </row>
    <row r="4259" spans="65:68" hidden="1">
      <c r="BM4259" s="68" t="s">
        <v>4494</v>
      </c>
      <c r="BO4259" s="64"/>
      <c r="BP4259" s="64"/>
    </row>
    <row r="4260" spans="65:68" hidden="1">
      <c r="BM4260" s="68" t="s">
        <v>4495</v>
      </c>
      <c r="BO4260" s="64"/>
      <c r="BP4260" s="64"/>
    </row>
    <row r="4261" spans="65:68" hidden="1">
      <c r="BM4261" s="68" t="s">
        <v>4496</v>
      </c>
      <c r="BO4261" s="64"/>
      <c r="BP4261" s="64"/>
    </row>
    <row r="4262" spans="65:68" hidden="1">
      <c r="BM4262" s="68" t="s">
        <v>4497</v>
      </c>
      <c r="BO4262" s="64"/>
      <c r="BP4262" s="64"/>
    </row>
    <row r="4263" spans="65:68" hidden="1">
      <c r="BM4263" s="68" t="s">
        <v>4498</v>
      </c>
      <c r="BO4263" s="64"/>
      <c r="BP4263" s="64"/>
    </row>
    <row r="4264" spans="65:68" hidden="1">
      <c r="BM4264" s="68" t="s">
        <v>4499</v>
      </c>
      <c r="BO4264" s="64"/>
      <c r="BP4264" s="64"/>
    </row>
    <row r="4265" spans="65:68" hidden="1">
      <c r="BM4265" s="68" t="s">
        <v>4500</v>
      </c>
      <c r="BO4265" s="64"/>
      <c r="BP4265" s="64"/>
    </row>
    <row r="4266" spans="65:68" hidden="1">
      <c r="BM4266" s="68" t="s">
        <v>4501</v>
      </c>
      <c r="BO4266" s="64"/>
      <c r="BP4266" s="64"/>
    </row>
    <row r="4267" spans="65:68" hidden="1">
      <c r="BM4267" s="68" t="s">
        <v>4502</v>
      </c>
      <c r="BO4267" s="64"/>
      <c r="BP4267" s="64"/>
    </row>
    <row r="4268" spans="65:68" hidden="1">
      <c r="BM4268" s="68" t="s">
        <v>4503</v>
      </c>
      <c r="BO4268" s="64"/>
      <c r="BP4268" s="64"/>
    </row>
    <row r="4269" spans="65:68" hidden="1">
      <c r="BM4269" s="68" t="s">
        <v>4504</v>
      </c>
      <c r="BO4269" s="64"/>
      <c r="BP4269" s="64"/>
    </row>
    <row r="4270" spans="65:68" hidden="1">
      <c r="BM4270" s="68" t="s">
        <v>4505</v>
      </c>
      <c r="BO4270" s="64"/>
      <c r="BP4270" s="64"/>
    </row>
    <row r="4271" spans="65:68" hidden="1">
      <c r="BM4271" s="68" t="s">
        <v>4506</v>
      </c>
      <c r="BO4271" s="64"/>
      <c r="BP4271" s="64"/>
    </row>
    <row r="4272" spans="65:68" hidden="1">
      <c r="BM4272" s="68" t="s">
        <v>4507</v>
      </c>
      <c r="BO4272" s="64"/>
      <c r="BP4272" s="64"/>
    </row>
    <row r="4273" spans="65:68" hidden="1">
      <c r="BM4273" s="68" t="s">
        <v>4508</v>
      </c>
      <c r="BO4273" s="64"/>
      <c r="BP4273" s="64"/>
    </row>
    <row r="4274" spans="65:68" hidden="1">
      <c r="BM4274" s="68" t="s">
        <v>4509</v>
      </c>
      <c r="BO4274" s="64"/>
      <c r="BP4274" s="64"/>
    </row>
    <row r="4275" spans="65:68" hidden="1">
      <c r="BM4275" s="68" t="s">
        <v>4510</v>
      </c>
      <c r="BO4275" s="64"/>
      <c r="BP4275" s="64"/>
    </row>
    <row r="4276" spans="65:68" hidden="1">
      <c r="BM4276" s="68" t="s">
        <v>4511</v>
      </c>
      <c r="BO4276" s="64"/>
      <c r="BP4276" s="64"/>
    </row>
    <row r="4277" spans="65:68" hidden="1">
      <c r="BM4277" s="68" t="s">
        <v>4512</v>
      </c>
      <c r="BO4277" s="64"/>
      <c r="BP4277" s="64"/>
    </row>
    <row r="4278" spans="65:68" hidden="1">
      <c r="BM4278" s="68" t="s">
        <v>4513</v>
      </c>
      <c r="BO4278" s="64"/>
      <c r="BP4278" s="64"/>
    </row>
    <row r="4279" spans="65:68" hidden="1">
      <c r="BM4279" s="68" t="s">
        <v>4514</v>
      </c>
      <c r="BO4279" s="64"/>
      <c r="BP4279" s="64"/>
    </row>
    <row r="4280" spans="65:68" hidden="1">
      <c r="BM4280" s="68" t="s">
        <v>4515</v>
      </c>
      <c r="BO4280" s="64"/>
      <c r="BP4280" s="64"/>
    </row>
    <row r="4281" spans="65:68" hidden="1">
      <c r="BM4281" s="68" t="s">
        <v>4516</v>
      </c>
      <c r="BO4281" s="64"/>
      <c r="BP4281" s="64"/>
    </row>
    <row r="4282" spans="65:68" hidden="1">
      <c r="BM4282" s="68" t="s">
        <v>4517</v>
      </c>
      <c r="BO4282" s="64"/>
      <c r="BP4282" s="64"/>
    </row>
    <row r="4283" spans="65:68" hidden="1">
      <c r="BM4283" s="68" t="s">
        <v>4518</v>
      </c>
      <c r="BO4283" s="64"/>
      <c r="BP4283" s="64"/>
    </row>
    <row r="4284" spans="65:68" hidden="1">
      <c r="BM4284" s="68" t="s">
        <v>4519</v>
      </c>
      <c r="BO4284" s="64"/>
      <c r="BP4284" s="64"/>
    </row>
    <row r="4285" spans="65:68" hidden="1">
      <c r="BM4285" s="68" t="s">
        <v>4520</v>
      </c>
      <c r="BO4285" s="64"/>
      <c r="BP4285" s="64"/>
    </row>
    <row r="4286" spans="65:68" hidden="1">
      <c r="BM4286" s="68" t="s">
        <v>4521</v>
      </c>
      <c r="BO4286" s="64"/>
      <c r="BP4286" s="64"/>
    </row>
    <row r="4287" spans="65:68" hidden="1">
      <c r="BM4287" s="68" t="s">
        <v>4522</v>
      </c>
      <c r="BO4287" s="64"/>
      <c r="BP4287" s="64"/>
    </row>
    <row r="4288" spans="65:68" hidden="1">
      <c r="BM4288" s="68" t="s">
        <v>4523</v>
      </c>
      <c r="BO4288" s="64"/>
      <c r="BP4288" s="64"/>
    </row>
    <row r="4289" spans="65:68" hidden="1">
      <c r="BM4289" s="68" t="s">
        <v>4524</v>
      </c>
      <c r="BO4289" s="64"/>
      <c r="BP4289" s="64"/>
    </row>
    <row r="4290" spans="65:68" hidden="1">
      <c r="BM4290" s="68" t="s">
        <v>4525</v>
      </c>
      <c r="BO4290" s="64"/>
      <c r="BP4290" s="64"/>
    </row>
    <row r="4291" spans="65:68" hidden="1">
      <c r="BM4291" s="68" t="s">
        <v>4526</v>
      </c>
      <c r="BO4291" s="64"/>
      <c r="BP4291" s="64"/>
    </row>
    <row r="4292" spans="65:68" hidden="1">
      <c r="BM4292" s="68" t="s">
        <v>4527</v>
      </c>
      <c r="BO4292" s="64"/>
      <c r="BP4292" s="64"/>
    </row>
    <row r="4293" spans="65:68" hidden="1">
      <c r="BM4293" s="68" t="s">
        <v>4528</v>
      </c>
      <c r="BO4293" s="64"/>
      <c r="BP4293" s="64"/>
    </row>
    <row r="4294" spans="65:68" hidden="1">
      <c r="BM4294" s="68" t="s">
        <v>4529</v>
      </c>
      <c r="BO4294" s="64"/>
      <c r="BP4294" s="64"/>
    </row>
    <row r="4295" spans="65:68" hidden="1">
      <c r="BM4295" s="68" t="s">
        <v>4530</v>
      </c>
      <c r="BO4295" s="64"/>
      <c r="BP4295" s="64"/>
    </row>
    <row r="4296" spans="65:68" hidden="1">
      <c r="BM4296" s="68" t="s">
        <v>4531</v>
      </c>
      <c r="BO4296" s="64"/>
      <c r="BP4296" s="64"/>
    </row>
    <row r="4297" spans="65:68" hidden="1">
      <c r="BM4297" s="68" t="s">
        <v>4532</v>
      </c>
      <c r="BO4297" s="64"/>
      <c r="BP4297" s="64"/>
    </row>
    <row r="4298" spans="65:68" hidden="1">
      <c r="BM4298" s="68" t="s">
        <v>4533</v>
      </c>
      <c r="BO4298" s="64"/>
      <c r="BP4298" s="64"/>
    </row>
    <row r="4299" spans="65:68" hidden="1">
      <c r="BM4299" s="68" t="s">
        <v>4534</v>
      </c>
      <c r="BO4299" s="64"/>
      <c r="BP4299" s="64"/>
    </row>
    <row r="4300" spans="65:68" hidden="1">
      <c r="BM4300" s="68" t="s">
        <v>4535</v>
      </c>
      <c r="BO4300" s="64"/>
      <c r="BP4300" s="64"/>
    </row>
    <row r="4301" spans="65:68" hidden="1">
      <c r="BM4301" s="68" t="s">
        <v>4536</v>
      </c>
      <c r="BO4301" s="64"/>
      <c r="BP4301" s="64"/>
    </row>
    <row r="4302" spans="65:68" hidden="1">
      <c r="BM4302" s="68" t="s">
        <v>4537</v>
      </c>
      <c r="BO4302" s="64"/>
      <c r="BP4302" s="64"/>
    </row>
    <row r="4303" spans="65:68" hidden="1">
      <c r="BM4303" s="68" t="s">
        <v>4538</v>
      </c>
      <c r="BO4303" s="64"/>
      <c r="BP4303" s="64"/>
    </row>
    <row r="4304" spans="65:68" hidden="1">
      <c r="BM4304" s="68" t="s">
        <v>4539</v>
      </c>
      <c r="BO4304" s="64"/>
      <c r="BP4304" s="64"/>
    </row>
    <row r="4305" spans="65:68" hidden="1">
      <c r="BM4305" s="68" t="s">
        <v>4540</v>
      </c>
      <c r="BO4305" s="64"/>
      <c r="BP4305" s="64"/>
    </row>
    <row r="4306" spans="65:68" hidden="1">
      <c r="BM4306" s="68" t="s">
        <v>4541</v>
      </c>
      <c r="BO4306" s="64"/>
      <c r="BP4306" s="64"/>
    </row>
    <row r="4307" spans="65:68" hidden="1">
      <c r="BM4307" s="68" t="s">
        <v>4542</v>
      </c>
      <c r="BO4307" s="64"/>
      <c r="BP4307" s="64"/>
    </row>
    <row r="4308" spans="65:68" hidden="1">
      <c r="BM4308" s="68" t="s">
        <v>4543</v>
      </c>
      <c r="BO4308" s="64"/>
      <c r="BP4308" s="64"/>
    </row>
    <row r="4309" spans="65:68" hidden="1">
      <c r="BM4309" s="68" t="s">
        <v>4544</v>
      </c>
      <c r="BO4309" s="64"/>
      <c r="BP4309" s="64"/>
    </row>
    <row r="4310" spans="65:68" hidden="1">
      <c r="BM4310" s="68" t="s">
        <v>4545</v>
      </c>
      <c r="BO4310" s="64"/>
      <c r="BP4310" s="64"/>
    </row>
    <row r="4311" spans="65:68" hidden="1">
      <c r="BM4311" s="68" t="s">
        <v>4546</v>
      </c>
      <c r="BO4311" s="64"/>
      <c r="BP4311" s="64"/>
    </row>
    <row r="4312" spans="65:68" hidden="1">
      <c r="BM4312" s="68" t="s">
        <v>4547</v>
      </c>
      <c r="BO4312" s="64"/>
      <c r="BP4312" s="64"/>
    </row>
    <row r="4313" spans="65:68" hidden="1">
      <c r="BM4313" s="68" t="s">
        <v>4548</v>
      </c>
      <c r="BO4313" s="64"/>
      <c r="BP4313" s="64"/>
    </row>
    <row r="4314" spans="65:68" hidden="1">
      <c r="BM4314" s="68" t="s">
        <v>4549</v>
      </c>
      <c r="BO4314" s="64"/>
      <c r="BP4314" s="64"/>
    </row>
    <row r="4315" spans="65:68" hidden="1">
      <c r="BM4315" s="68" t="s">
        <v>4550</v>
      </c>
      <c r="BO4315" s="64"/>
      <c r="BP4315" s="64"/>
    </row>
    <row r="4316" spans="65:68" hidden="1">
      <c r="BM4316" s="68" t="s">
        <v>4551</v>
      </c>
      <c r="BO4316" s="64"/>
      <c r="BP4316" s="64"/>
    </row>
    <row r="4317" spans="65:68" hidden="1">
      <c r="BM4317" s="68" t="s">
        <v>252</v>
      </c>
      <c r="BO4317" s="64"/>
      <c r="BP4317" s="64"/>
    </row>
    <row r="4318" spans="65:68" hidden="1">
      <c r="BM4318" s="68" t="s">
        <v>4552</v>
      </c>
      <c r="BO4318" s="64"/>
      <c r="BP4318" s="64"/>
    </row>
    <row r="4319" spans="65:68" hidden="1">
      <c r="BM4319" s="68" t="s">
        <v>4553</v>
      </c>
      <c r="BO4319" s="64"/>
      <c r="BP4319" s="64"/>
    </row>
    <row r="4320" spans="65:68" hidden="1">
      <c r="BM4320" s="68" t="s">
        <v>4554</v>
      </c>
      <c r="BO4320" s="64"/>
      <c r="BP4320" s="64"/>
    </row>
    <row r="4321" spans="65:68" hidden="1">
      <c r="BM4321" s="68" t="s">
        <v>4555</v>
      </c>
      <c r="BO4321" s="64"/>
      <c r="BP4321" s="64"/>
    </row>
    <row r="4322" spans="65:68" hidden="1">
      <c r="BM4322" s="68" t="s">
        <v>4556</v>
      </c>
      <c r="BO4322" s="64"/>
      <c r="BP4322" s="64"/>
    </row>
    <row r="4323" spans="65:68" hidden="1">
      <c r="BM4323" s="68" t="s">
        <v>4557</v>
      </c>
      <c r="BO4323" s="64"/>
      <c r="BP4323" s="64"/>
    </row>
    <row r="4324" spans="65:68" hidden="1">
      <c r="BM4324" s="68" t="s">
        <v>4558</v>
      </c>
      <c r="BO4324" s="64"/>
      <c r="BP4324" s="64"/>
    </row>
    <row r="4325" spans="65:68" hidden="1">
      <c r="BM4325" s="68" t="s">
        <v>4559</v>
      </c>
      <c r="BO4325" s="64"/>
      <c r="BP4325" s="64"/>
    </row>
    <row r="4326" spans="65:68" hidden="1">
      <c r="BM4326" s="68" t="s">
        <v>4560</v>
      </c>
      <c r="BO4326" s="64"/>
      <c r="BP4326" s="64"/>
    </row>
    <row r="4327" spans="65:68" hidden="1">
      <c r="BM4327" s="68" t="s">
        <v>4561</v>
      </c>
      <c r="BO4327" s="64"/>
      <c r="BP4327" s="64"/>
    </row>
    <row r="4328" spans="65:68" hidden="1">
      <c r="BM4328" s="68" t="s">
        <v>4562</v>
      </c>
      <c r="BO4328" s="64"/>
      <c r="BP4328" s="64"/>
    </row>
    <row r="4329" spans="65:68" hidden="1">
      <c r="BM4329" s="68" t="s">
        <v>4563</v>
      </c>
      <c r="BO4329" s="64"/>
      <c r="BP4329" s="64"/>
    </row>
    <row r="4330" spans="65:68" hidden="1">
      <c r="BM4330" s="68" t="s">
        <v>168</v>
      </c>
      <c r="BO4330" s="64"/>
      <c r="BP4330" s="64"/>
    </row>
    <row r="4331" spans="65:68" hidden="1">
      <c r="BM4331" s="68" t="s">
        <v>4564</v>
      </c>
      <c r="BO4331" s="64"/>
      <c r="BP4331" s="64"/>
    </row>
    <row r="4332" spans="65:68" hidden="1">
      <c r="BM4332" s="68" t="s">
        <v>4565</v>
      </c>
      <c r="BO4332" s="64"/>
      <c r="BP4332" s="64"/>
    </row>
    <row r="4333" spans="65:68" hidden="1">
      <c r="BM4333" s="68" t="s">
        <v>4566</v>
      </c>
      <c r="BO4333" s="64"/>
      <c r="BP4333" s="64"/>
    </row>
    <row r="4334" spans="65:68" hidden="1">
      <c r="BM4334" s="68" t="s">
        <v>4567</v>
      </c>
      <c r="BO4334" s="64"/>
      <c r="BP4334" s="64"/>
    </row>
    <row r="4335" spans="65:68" hidden="1">
      <c r="BM4335" s="68" t="s">
        <v>4568</v>
      </c>
      <c r="BO4335" s="64"/>
      <c r="BP4335" s="64"/>
    </row>
    <row r="4336" spans="65:68" hidden="1">
      <c r="BM4336" s="68" t="s">
        <v>4569</v>
      </c>
      <c r="BO4336" s="64"/>
      <c r="BP4336" s="64"/>
    </row>
    <row r="4337" spans="65:68" hidden="1">
      <c r="BM4337" s="68" t="s">
        <v>4570</v>
      </c>
      <c r="BO4337" s="64"/>
      <c r="BP4337" s="64"/>
    </row>
    <row r="4338" spans="65:68" hidden="1">
      <c r="BM4338" s="68" t="s">
        <v>4571</v>
      </c>
      <c r="BO4338" s="64"/>
      <c r="BP4338" s="64"/>
    </row>
    <row r="4339" spans="65:68" hidden="1">
      <c r="BM4339" s="68" t="s">
        <v>4572</v>
      </c>
      <c r="BO4339" s="64"/>
      <c r="BP4339" s="64"/>
    </row>
    <row r="4340" spans="65:68" hidden="1">
      <c r="BM4340" s="68" t="s">
        <v>4573</v>
      </c>
      <c r="BO4340" s="64"/>
      <c r="BP4340" s="64"/>
    </row>
    <row r="4341" spans="65:68" hidden="1">
      <c r="BM4341" s="68" t="s">
        <v>4574</v>
      </c>
      <c r="BO4341" s="64"/>
      <c r="BP4341" s="64"/>
    </row>
    <row r="4342" spans="65:68" hidden="1">
      <c r="BM4342" s="68" t="s">
        <v>4575</v>
      </c>
      <c r="BO4342" s="64"/>
      <c r="BP4342" s="64"/>
    </row>
    <row r="4343" spans="65:68" hidden="1">
      <c r="BM4343" s="68" t="s">
        <v>4576</v>
      </c>
      <c r="BO4343" s="64"/>
      <c r="BP4343" s="64"/>
    </row>
    <row r="4344" spans="65:68" hidden="1">
      <c r="BM4344" s="68" t="s">
        <v>4577</v>
      </c>
      <c r="BO4344" s="64"/>
      <c r="BP4344" s="64"/>
    </row>
    <row r="4345" spans="65:68" hidden="1">
      <c r="BM4345" s="68" t="s">
        <v>4578</v>
      </c>
      <c r="BO4345" s="64"/>
      <c r="BP4345" s="64"/>
    </row>
    <row r="4346" spans="65:68" hidden="1">
      <c r="BM4346" s="68" t="s">
        <v>4579</v>
      </c>
      <c r="BO4346" s="64"/>
      <c r="BP4346" s="64"/>
    </row>
    <row r="4347" spans="65:68" hidden="1">
      <c r="BM4347" s="68" t="s">
        <v>4580</v>
      </c>
      <c r="BO4347" s="64"/>
      <c r="BP4347" s="64"/>
    </row>
    <row r="4348" spans="65:68" hidden="1">
      <c r="BM4348" s="68" t="s">
        <v>4581</v>
      </c>
      <c r="BO4348" s="64"/>
      <c r="BP4348" s="64"/>
    </row>
    <row r="4349" spans="65:68" hidden="1">
      <c r="BM4349" s="68" t="s">
        <v>4582</v>
      </c>
      <c r="BO4349" s="64"/>
      <c r="BP4349" s="64"/>
    </row>
    <row r="4350" spans="65:68" hidden="1">
      <c r="BM4350" s="68" t="s">
        <v>4583</v>
      </c>
      <c r="BO4350" s="64"/>
      <c r="BP4350" s="64"/>
    </row>
    <row r="4351" spans="65:68" hidden="1">
      <c r="BM4351" s="68" t="s">
        <v>4584</v>
      </c>
      <c r="BO4351" s="64"/>
      <c r="BP4351" s="64"/>
    </row>
    <row r="4352" spans="65:68" hidden="1">
      <c r="BM4352" s="68" t="s">
        <v>4585</v>
      </c>
      <c r="BO4352" s="64"/>
      <c r="BP4352" s="64"/>
    </row>
    <row r="4353" spans="65:68" hidden="1">
      <c r="BM4353" s="68" t="s">
        <v>4586</v>
      </c>
      <c r="BO4353" s="64"/>
      <c r="BP4353" s="64"/>
    </row>
    <row r="4354" spans="65:68" hidden="1">
      <c r="BM4354" s="68" t="s">
        <v>4587</v>
      </c>
      <c r="BO4354" s="64"/>
      <c r="BP4354" s="64"/>
    </row>
    <row r="4355" spans="65:68" hidden="1">
      <c r="BM4355" s="68" t="s">
        <v>4588</v>
      </c>
      <c r="BO4355" s="64"/>
      <c r="BP4355" s="64"/>
    </row>
    <row r="4356" spans="65:68" hidden="1">
      <c r="BM4356" s="68" t="s">
        <v>4589</v>
      </c>
      <c r="BO4356" s="64"/>
      <c r="BP4356" s="64"/>
    </row>
    <row r="4357" spans="65:68" hidden="1">
      <c r="BM4357" s="68" t="s">
        <v>4590</v>
      </c>
      <c r="BO4357" s="64"/>
      <c r="BP4357" s="64"/>
    </row>
    <row r="4358" spans="65:68" hidden="1">
      <c r="BM4358" s="68" t="s">
        <v>4591</v>
      </c>
      <c r="BO4358" s="64"/>
      <c r="BP4358" s="64"/>
    </row>
    <row r="4359" spans="65:68" hidden="1">
      <c r="BM4359" s="68" t="s">
        <v>4592</v>
      </c>
      <c r="BO4359" s="64"/>
      <c r="BP4359" s="64"/>
    </row>
    <row r="4360" spans="65:68" hidden="1">
      <c r="BM4360" s="68" t="s">
        <v>4593</v>
      </c>
      <c r="BO4360" s="64"/>
      <c r="BP4360" s="64"/>
    </row>
    <row r="4361" spans="65:68" hidden="1">
      <c r="BM4361" s="68" t="s">
        <v>4594</v>
      </c>
      <c r="BO4361" s="64"/>
      <c r="BP4361" s="64"/>
    </row>
    <row r="4362" spans="65:68" hidden="1">
      <c r="BM4362" s="68" t="s">
        <v>4595</v>
      </c>
      <c r="BO4362" s="64"/>
      <c r="BP4362" s="64"/>
    </row>
    <row r="4363" spans="65:68" hidden="1">
      <c r="BM4363" s="68" t="s">
        <v>4596</v>
      </c>
      <c r="BO4363" s="64"/>
      <c r="BP4363" s="64"/>
    </row>
    <row r="4364" spans="65:68" hidden="1">
      <c r="BM4364" s="68" t="s">
        <v>4597</v>
      </c>
      <c r="BO4364" s="64"/>
      <c r="BP4364" s="64"/>
    </row>
    <row r="4365" spans="65:68" hidden="1">
      <c r="BM4365" s="68" t="s">
        <v>4598</v>
      </c>
      <c r="BO4365" s="64"/>
      <c r="BP4365" s="64"/>
    </row>
    <row r="4366" spans="65:68" hidden="1">
      <c r="BM4366" s="68" t="s">
        <v>4599</v>
      </c>
      <c r="BO4366" s="64"/>
      <c r="BP4366" s="64"/>
    </row>
    <row r="4367" spans="65:68" hidden="1">
      <c r="BM4367" s="68" t="s">
        <v>4600</v>
      </c>
      <c r="BO4367" s="64"/>
      <c r="BP4367" s="64"/>
    </row>
    <row r="4368" spans="65:68" hidden="1">
      <c r="BM4368" s="68" t="s">
        <v>4601</v>
      </c>
      <c r="BO4368" s="64"/>
      <c r="BP4368" s="64"/>
    </row>
    <row r="4369" spans="65:68" hidden="1">
      <c r="BM4369" s="68" t="s">
        <v>4602</v>
      </c>
      <c r="BO4369" s="64"/>
      <c r="BP4369" s="64"/>
    </row>
    <row r="4370" spans="65:68" hidden="1">
      <c r="BM4370" s="68" t="s">
        <v>4603</v>
      </c>
      <c r="BO4370" s="64"/>
      <c r="BP4370" s="64"/>
    </row>
    <row r="4371" spans="65:68" hidden="1">
      <c r="BM4371" s="68" t="s">
        <v>94</v>
      </c>
      <c r="BO4371" s="64"/>
      <c r="BP4371" s="64"/>
    </row>
    <row r="4372" spans="65:68" hidden="1">
      <c r="BM4372" s="68" t="s">
        <v>4604</v>
      </c>
      <c r="BO4372" s="64"/>
      <c r="BP4372" s="64"/>
    </row>
    <row r="4373" spans="65:68" hidden="1">
      <c r="BM4373" s="68" t="s">
        <v>4605</v>
      </c>
      <c r="BO4373" s="64"/>
      <c r="BP4373" s="64"/>
    </row>
    <row r="4374" spans="65:68" hidden="1">
      <c r="BM4374" s="68" t="s">
        <v>4606</v>
      </c>
      <c r="BO4374" s="64"/>
      <c r="BP4374" s="64"/>
    </row>
    <row r="4375" spans="65:68" hidden="1">
      <c r="BM4375" s="68" t="s">
        <v>4607</v>
      </c>
      <c r="BO4375" s="64"/>
      <c r="BP4375" s="64"/>
    </row>
    <row r="4376" spans="65:68" hidden="1">
      <c r="BM4376" s="68" t="s">
        <v>4608</v>
      </c>
      <c r="BO4376" s="64"/>
      <c r="BP4376" s="64"/>
    </row>
    <row r="4377" spans="65:68" hidden="1">
      <c r="BM4377" s="68" t="s">
        <v>4609</v>
      </c>
      <c r="BO4377" s="64"/>
      <c r="BP4377" s="64"/>
    </row>
    <row r="4378" spans="65:68" hidden="1">
      <c r="BM4378" s="68" t="s">
        <v>4610</v>
      </c>
      <c r="BO4378" s="64"/>
      <c r="BP4378" s="64"/>
    </row>
    <row r="4379" spans="65:68" hidden="1">
      <c r="BM4379" s="68" t="s">
        <v>4611</v>
      </c>
      <c r="BO4379" s="64"/>
      <c r="BP4379" s="64"/>
    </row>
    <row r="4380" spans="65:68" hidden="1">
      <c r="BM4380" s="68" t="s">
        <v>4612</v>
      </c>
      <c r="BO4380" s="64"/>
      <c r="BP4380" s="64"/>
    </row>
    <row r="4381" spans="65:68" hidden="1">
      <c r="BM4381" s="68" t="s">
        <v>4613</v>
      </c>
      <c r="BO4381" s="64"/>
      <c r="BP4381" s="64"/>
    </row>
    <row r="4382" spans="65:68" hidden="1">
      <c r="BM4382" s="68" t="s">
        <v>4614</v>
      </c>
      <c r="BO4382" s="64"/>
      <c r="BP4382" s="64"/>
    </row>
    <row r="4383" spans="65:68" hidden="1">
      <c r="BM4383" s="68" t="s">
        <v>4615</v>
      </c>
      <c r="BO4383" s="64"/>
      <c r="BP4383" s="64"/>
    </row>
    <row r="4384" spans="65:68" hidden="1">
      <c r="BM4384" s="68" t="s">
        <v>4616</v>
      </c>
      <c r="BO4384" s="64"/>
      <c r="BP4384" s="64"/>
    </row>
    <row r="4385" spans="65:68" hidden="1">
      <c r="BM4385" s="68" t="s">
        <v>4617</v>
      </c>
      <c r="BO4385" s="64"/>
      <c r="BP4385" s="64"/>
    </row>
    <row r="4386" spans="65:68" hidden="1">
      <c r="BM4386" s="68" t="s">
        <v>4618</v>
      </c>
      <c r="BO4386" s="64"/>
      <c r="BP4386" s="64"/>
    </row>
    <row r="4387" spans="65:68" hidden="1">
      <c r="BM4387" s="68" t="s">
        <v>4619</v>
      </c>
      <c r="BO4387" s="64"/>
      <c r="BP4387" s="64"/>
    </row>
    <row r="4388" spans="65:68" hidden="1">
      <c r="BM4388" s="68" t="s">
        <v>4620</v>
      </c>
      <c r="BO4388" s="64"/>
      <c r="BP4388" s="64"/>
    </row>
    <row r="4389" spans="65:68" hidden="1">
      <c r="BM4389" s="68" t="s">
        <v>4621</v>
      </c>
      <c r="BO4389" s="64"/>
      <c r="BP4389" s="64"/>
    </row>
    <row r="4390" spans="65:68" hidden="1">
      <c r="BM4390" s="68" t="s">
        <v>4622</v>
      </c>
      <c r="BO4390" s="64"/>
      <c r="BP4390" s="64"/>
    </row>
    <row r="4391" spans="65:68" hidden="1">
      <c r="BM4391" s="68" t="s">
        <v>4623</v>
      </c>
      <c r="BO4391" s="64"/>
      <c r="BP4391" s="64"/>
    </row>
    <row r="4392" spans="65:68" hidden="1">
      <c r="BM4392" s="68" t="s">
        <v>4624</v>
      </c>
      <c r="BO4392" s="64"/>
      <c r="BP4392" s="64"/>
    </row>
    <row r="4393" spans="65:68" hidden="1">
      <c r="BM4393" s="68" t="s">
        <v>4625</v>
      </c>
      <c r="BO4393" s="64"/>
      <c r="BP4393" s="64"/>
    </row>
    <row r="4394" spans="65:68" hidden="1">
      <c r="BM4394" s="68" t="s">
        <v>4626</v>
      </c>
      <c r="BO4394" s="64"/>
      <c r="BP4394" s="64"/>
    </row>
    <row r="4395" spans="65:68" hidden="1">
      <c r="BM4395" s="68" t="s">
        <v>4627</v>
      </c>
      <c r="BO4395" s="64"/>
      <c r="BP4395" s="64"/>
    </row>
    <row r="4396" spans="65:68" hidden="1">
      <c r="BM4396" s="68" t="s">
        <v>4628</v>
      </c>
      <c r="BO4396" s="64"/>
      <c r="BP4396" s="64"/>
    </row>
    <row r="4397" spans="65:68" hidden="1">
      <c r="BM4397" s="68" t="s">
        <v>4629</v>
      </c>
      <c r="BO4397" s="64"/>
      <c r="BP4397" s="64"/>
    </row>
    <row r="4398" spans="65:68" hidden="1">
      <c r="BM4398" s="68" t="s">
        <v>4630</v>
      </c>
      <c r="BO4398" s="64"/>
      <c r="BP4398" s="64"/>
    </row>
    <row r="4399" spans="65:68" hidden="1">
      <c r="BM4399" s="68" t="s">
        <v>4631</v>
      </c>
      <c r="BO4399" s="64"/>
      <c r="BP4399" s="64"/>
    </row>
    <row r="4400" spans="65:68" hidden="1">
      <c r="BM4400" s="68" t="s">
        <v>4632</v>
      </c>
      <c r="BO4400" s="64"/>
      <c r="BP4400" s="64"/>
    </row>
    <row r="4401" spans="65:68" hidden="1">
      <c r="BM4401" s="68" t="s">
        <v>4633</v>
      </c>
      <c r="BO4401" s="64"/>
      <c r="BP4401" s="64"/>
    </row>
    <row r="4402" spans="65:68" hidden="1">
      <c r="BM4402" s="68" t="s">
        <v>4634</v>
      </c>
      <c r="BO4402" s="64"/>
      <c r="BP4402" s="64"/>
    </row>
    <row r="4403" spans="65:68" hidden="1">
      <c r="BM4403" s="68" t="s">
        <v>4635</v>
      </c>
      <c r="BO4403" s="64"/>
      <c r="BP4403" s="64"/>
    </row>
    <row r="4404" spans="65:68" hidden="1">
      <c r="BM4404" s="68" t="s">
        <v>4636</v>
      </c>
      <c r="BO4404" s="64"/>
      <c r="BP4404" s="64"/>
    </row>
    <row r="4405" spans="65:68" hidden="1">
      <c r="BM4405" s="68" t="s">
        <v>4637</v>
      </c>
      <c r="BO4405" s="64"/>
      <c r="BP4405" s="64"/>
    </row>
    <row r="4406" spans="65:68" hidden="1">
      <c r="BM4406" s="68" t="s">
        <v>4638</v>
      </c>
      <c r="BO4406" s="64"/>
      <c r="BP4406" s="64"/>
    </row>
    <row r="4407" spans="65:68" hidden="1">
      <c r="BM4407" s="68" t="s">
        <v>4639</v>
      </c>
      <c r="BO4407" s="64"/>
      <c r="BP4407" s="64"/>
    </row>
    <row r="4408" spans="65:68" hidden="1">
      <c r="BM4408" s="68" t="s">
        <v>4640</v>
      </c>
      <c r="BO4408" s="64"/>
      <c r="BP4408" s="64"/>
    </row>
    <row r="4409" spans="65:68" hidden="1">
      <c r="BM4409" s="68" t="s">
        <v>4641</v>
      </c>
      <c r="BO4409" s="64"/>
      <c r="BP4409" s="64"/>
    </row>
    <row r="4410" spans="65:68" hidden="1">
      <c r="BM4410" s="68" t="s">
        <v>4642</v>
      </c>
      <c r="BO4410" s="64"/>
      <c r="BP4410" s="64"/>
    </row>
    <row r="4411" spans="65:68" hidden="1">
      <c r="BM4411" s="68" t="s">
        <v>4643</v>
      </c>
      <c r="BO4411" s="64"/>
      <c r="BP4411" s="64"/>
    </row>
    <row r="4412" spans="65:68" hidden="1">
      <c r="BM4412" s="68" t="s">
        <v>4644</v>
      </c>
      <c r="BO4412" s="64"/>
      <c r="BP4412" s="64"/>
    </row>
    <row r="4413" spans="65:68" hidden="1">
      <c r="BM4413" s="68" t="s">
        <v>4645</v>
      </c>
      <c r="BO4413" s="64"/>
      <c r="BP4413" s="64"/>
    </row>
    <row r="4414" spans="65:68" hidden="1">
      <c r="BM4414" s="68" t="s">
        <v>4646</v>
      </c>
      <c r="BO4414" s="64"/>
      <c r="BP4414" s="64"/>
    </row>
    <row r="4415" spans="65:68" hidden="1">
      <c r="BM4415" s="68" t="s">
        <v>4647</v>
      </c>
      <c r="BO4415" s="64"/>
      <c r="BP4415" s="64"/>
    </row>
    <row r="4416" spans="65:68" hidden="1">
      <c r="BM4416" s="68" t="s">
        <v>4648</v>
      </c>
      <c r="BO4416" s="64"/>
      <c r="BP4416" s="64"/>
    </row>
    <row r="4417" spans="65:68" hidden="1">
      <c r="BM4417" s="68" t="s">
        <v>4649</v>
      </c>
      <c r="BO4417" s="64"/>
      <c r="BP4417" s="64"/>
    </row>
    <row r="4418" spans="65:68" hidden="1">
      <c r="BM4418" s="68" t="s">
        <v>4650</v>
      </c>
      <c r="BO4418" s="64"/>
      <c r="BP4418" s="64"/>
    </row>
    <row r="4419" spans="65:68" hidden="1">
      <c r="BM4419" s="68" t="s">
        <v>4651</v>
      </c>
      <c r="BO4419" s="64"/>
      <c r="BP4419" s="64"/>
    </row>
    <row r="4420" spans="65:68" hidden="1">
      <c r="BM4420" s="68" t="s">
        <v>4652</v>
      </c>
      <c r="BO4420" s="64"/>
      <c r="BP4420" s="64"/>
    </row>
    <row r="4421" spans="65:68" hidden="1">
      <c r="BM4421" s="68" t="s">
        <v>4653</v>
      </c>
      <c r="BO4421" s="64"/>
      <c r="BP4421" s="64"/>
    </row>
    <row r="4422" spans="65:68" hidden="1">
      <c r="BM4422" s="68" t="s">
        <v>4654</v>
      </c>
      <c r="BO4422" s="64"/>
      <c r="BP4422" s="64"/>
    </row>
    <row r="4423" spans="65:68" hidden="1">
      <c r="BM4423" s="68" t="s">
        <v>4655</v>
      </c>
      <c r="BO4423" s="64"/>
      <c r="BP4423" s="64"/>
    </row>
    <row r="4424" spans="65:68" hidden="1">
      <c r="BM4424" s="68" t="s">
        <v>4656</v>
      </c>
      <c r="BO4424" s="64"/>
      <c r="BP4424" s="64"/>
    </row>
    <row r="4425" spans="65:68" hidden="1">
      <c r="BM4425" s="68" t="s">
        <v>4657</v>
      </c>
      <c r="BO4425" s="64"/>
      <c r="BP4425" s="64"/>
    </row>
    <row r="4426" spans="65:68" hidden="1">
      <c r="BM4426" s="68" t="s">
        <v>4658</v>
      </c>
      <c r="BO4426" s="64"/>
      <c r="BP4426" s="64"/>
    </row>
    <row r="4427" spans="65:68" hidden="1">
      <c r="BM4427" s="68" t="s">
        <v>4659</v>
      </c>
      <c r="BO4427" s="64"/>
      <c r="BP4427" s="64"/>
    </row>
    <row r="4428" spans="65:68" hidden="1">
      <c r="BM4428" s="68" t="s">
        <v>4660</v>
      </c>
      <c r="BO4428" s="64"/>
      <c r="BP4428" s="64"/>
    </row>
    <row r="4429" spans="65:68" hidden="1">
      <c r="BM4429" s="68" t="s">
        <v>4661</v>
      </c>
      <c r="BO4429" s="64"/>
      <c r="BP4429" s="64"/>
    </row>
    <row r="4430" spans="65:68" hidden="1">
      <c r="BM4430" s="68" t="s">
        <v>4662</v>
      </c>
      <c r="BO4430" s="64"/>
      <c r="BP4430" s="64"/>
    </row>
    <row r="4431" spans="65:68" hidden="1">
      <c r="BM4431" s="68" t="s">
        <v>4663</v>
      </c>
      <c r="BO4431" s="64"/>
      <c r="BP4431" s="64"/>
    </row>
    <row r="4432" spans="65:68" hidden="1">
      <c r="BM4432" s="68" t="s">
        <v>4664</v>
      </c>
      <c r="BO4432" s="64"/>
      <c r="BP4432" s="64"/>
    </row>
    <row r="4433" spans="65:68" hidden="1">
      <c r="BM4433" s="68" t="s">
        <v>4665</v>
      </c>
      <c r="BO4433" s="64"/>
      <c r="BP4433" s="64"/>
    </row>
    <row r="4434" spans="65:68" hidden="1">
      <c r="BM4434" s="68" t="s">
        <v>4666</v>
      </c>
      <c r="BO4434" s="64"/>
      <c r="BP4434" s="64"/>
    </row>
    <row r="4435" spans="65:68" hidden="1">
      <c r="BM4435" s="68" t="s">
        <v>4667</v>
      </c>
      <c r="BO4435" s="64"/>
      <c r="BP4435" s="64"/>
    </row>
    <row r="4436" spans="65:68" hidden="1">
      <c r="BM4436" s="68" t="s">
        <v>4668</v>
      </c>
      <c r="BO4436" s="64"/>
      <c r="BP4436" s="64"/>
    </row>
    <row r="4437" spans="65:68" hidden="1">
      <c r="BM4437" s="68" t="s">
        <v>4669</v>
      </c>
      <c r="BO4437" s="64"/>
      <c r="BP4437" s="64"/>
    </row>
    <row r="4438" spans="65:68" hidden="1">
      <c r="BM4438" s="68" t="s">
        <v>4670</v>
      </c>
      <c r="BO4438" s="64"/>
      <c r="BP4438" s="64"/>
    </row>
    <row r="4439" spans="65:68" hidden="1">
      <c r="BM4439" s="68" t="s">
        <v>4671</v>
      </c>
      <c r="BO4439" s="64"/>
      <c r="BP4439" s="64"/>
    </row>
    <row r="4440" spans="65:68" hidden="1">
      <c r="BM4440" s="68" t="s">
        <v>4672</v>
      </c>
      <c r="BO4440" s="64"/>
      <c r="BP4440" s="64"/>
    </row>
    <row r="4441" spans="65:68" hidden="1">
      <c r="BM4441" s="68" t="s">
        <v>4673</v>
      </c>
      <c r="BO4441" s="64"/>
      <c r="BP4441" s="64"/>
    </row>
    <row r="4442" spans="65:68" hidden="1">
      <c r="BM4442" s="68" t="s">
        <v>4674</v>
      </c>
      <c r="BO4442" s="64"/>
      <c r="BP4442" s="64"/>
    </row>
    <row r="4443" spans="65:68" hidden="1">
      <c r="BM4443" s="68" t="s">
        <v>4675</v>
      </c>
      <c r="BO4443" s="64"/>
      <c r="BP4443" s="64"/>
    </row>
    <row r="4444" spans="65:68" hidden="1">
      <c r="BM4444" s="68" t="s">
        <v>4676</v>
      </c>
      <c r="BO4444" s="64"/>
      <c r="BP4444" s="64"/>
    </row>
    <row r="4445" spans="65:68" hidden="1">
      <c r="BM4445" s="68" t="s">
        <v>4677</v>
      </c>
      <c r="BO4445" s="64"/>
      <c r="BP4445" s="64"/>
    </row>
    <row r="4446" spans="65:68" hidden="1">
      <c r="BM4446" s="68" t="s">
        <v>4678</v>
      </c>
      <c r="BO4446" s="64"/>
      <c r="BP4446" s="64"/>
    </row>
    <row r="4447" spans="65:68" hidden="1">
      <c r="BM4447" s="68" t="s">
        <v>4679</v>
      </c>
      <c r="BO4447" s="64"/>
      <c r="BP4447" s="64"/>
    </row>
    <row r="4448" spans="65:68" hidden="1">
      <c r="BM4448" s="68" t="s">
        <v>4680</v>
      </c>
      <c r="BO4448" s="64"/>
      <c r="BP4448" s="64"/>
    </row>
    <row r="4449" spans="65:68" hidden="1">
      <c r="BM4449" s="68" t="s">
        <v>312</v>
      </c>
      <c r="BO4449" s="64"/>
      <c r="BP4449" s="64"/>
    </row>
    <row r="4450" spans="65:68" hidden="1">
      <c r="BM4450" s="68" t="s">
        <v>4681</v>
      </c>
      <c r="BO4450" s="64"/>
      <c r="BP4450" s="64"/>
    </row>
    <row r="4451" spans="65:68" hidden="1">
      <c r="BM4451" s="68" t="s">
        <v>4682</v>
      </c>
      <c r="BO4451" s="64"/>
      <c r="BP4451" s="64"/>
    </row>
    <row r="4452" spans="65:68" hidden="1">
      <c r="BM4452" s="68" t="s">
        <v>4683</v>
      </c>
      <c r="BO4452" s="64"/>
      <c r="BP4452" s="64"/>
    </row>
    <row r="4453" spans="65:68" hidden="1">
      <c r="BM4453" s="68" t="s">
        <v>4684</v>
      </c>
      <c r="BO4453" s="64"/>
      <c r="BP4453" s="64"/>
    </row>
    <row r="4454" spans="65:68" hidden="1">
      <c r="BM4454" s="68" t="s">
        <v>4685</v>
      </c>
      <c r="BO4454" s="64"/>
      <c r="BP4454" s="64"/>
    </row>
    <row r="4455" spans="65:68" hidden="1">
      <c r="BM4455" s="68" t="s">
        <v>4686</v>
      </c>
      <c r="BO4455" s="64"/>
      <c r="BP4455" s="64"/>
    </row>
    <row r="4456" spans="65:68" hidden="1">
      <c r="BM4456" s="68" t="s">
        <v>4687</v>
      </c>
      <c r="BO4456" s="64"/>
      <c r="BP4456" s="64"/>
    </row>
    <row r="4457" spans="65:68" hidden="1">
      <c r="BM4457" s="68" t="s">
        <v>4688</v>
      </c>
      <c r="BO4457" s="64"/>
      <c r="BP4457" s="64"/>
    </row>
    <row r="4458" spans="65:68" hidden="1">
      <c r="BM4458" s="68" t="s">
        <v>4689</v>
      </c>
      <c r="BO4458" s="64"/>
      <c r="BP4458" s="64"/>
    </row>
    <row r="4459" spans="65:68" hidden="1">
      <c r="BM4459" s="68" t="s">
        <v>4690</v>
      </c>
      <c r="BO4459" s="64"/>
      <c r="BP4459" s="64"/>
    </row>
    <row r="4460" spans="65:68" hidden="1">
      <c r="BM4460" s="68" t="s">
        <v>4691</v>
      </c>
      <c r="BO4460" s="64"/>
      <c r="BP4460" s="64"/>
    </row>
    <row r="4461" spans="65:68" hidden="1">
      <c r="BM4461" s="68" t="s">
        <v>4692</v>
      </c>
      <c r="BO4461" s="64"/>
      <c r="BP4461" s="64"/>
    </row>
    <row r="4462" spans="65:68" hidden="1">
      <c r="BM4462" s="68" t="s">
        <v>4693</v>
      </c>
      <c r="BO4462" s="64"/>
      <c r="BP4462" s="64"/>
    </row>
    <row r="4463" spans="65:68" hidden="1">
      <c r="BM4463" s="68" t="s">
        <v>4694</v>
      </c>
      <c r="BO4463" s="64"/>
      <c r="BP4463" s="64"/>
    </row>
    <row r="4464" spans="65:68" hidden="1">
      <c r="BM4464" s="68" t="s">
        <v>4695</v>
      </c>
      <c r="BO4464" s="64"/>
      <c r="BP4464" s="64"/>
    </row>
    <row r="4465" spans="65:68" hidden="1">
      <c r="BM4465" s="68" t="s">
        <v>4696</v>
      </c>
      <c r="BO4465" s="64"/>
      <c r="BP4465" s="64"/>
    </row>
    <row r="4466" spans="65:68" hidden="1">
      <c r="BM4466" s="68" t="s">
        <v>4697</v>
      </c>
      <c r="BO4466" s="64"/>
      <c r="BP4466" s="64"/>
    </row>
    <row r="4467" spans="65:68" hidden="1">
      <c r="BM4467" s="68" t="s">
        <v>4698</v>
      </c>
      <c r="BO4467" s="64"/>
      <c r="BP4467" s="64"/>
    </row>
    <row r="4468" spans="65:68" hidden="1">
      <c r="BM4468" s="68" t="s">
        <v>4699</v>
      </c>
      <c r="BO4468" s="64"/>
      <c r="BP4468" s="64"/>
    </row>
    <row r="4469" spans="65:68" hidden="1">
      <c r="BM4469" s="68" t="s">
        <v>4700</v>
      </c>
      <c r="BO4469" s="64"/>
      <c r="BP4469" s="64"/>
    </row>
    <row r="4470" spans="65:68" hidden="1">
      <c r="BM4470" s="68" t="s">
        <v>4701</v>
      </c>
      <c r="BO4470" s="64"/>
      <c r="BP4470" s="64"/>
    </row>
    <row r="4471" spans="65:68" hidden="1">
      <c r="BM4471" s="68" t="s">
        <v>4702</v>
      </c>
      <c r="BO4471" s="64"/>
      <c r="BP4471" s="64"/>
    </row>
    <row r="4472" spans="65:68" hidden="1">
      <c r="BM4472" s="68" t="s">
        <v>19</v>
      </c>
      <c r="BO4472" s="64"/>
      <c r="BP4472" s="64"/>
    </row>
    <row r="4473" spans="65:68" hidden="1">
      <c r="BM4473" s="68" t="s">
        <v>4703</v>
      </c>
      <c r="BO4473" s="64"/>
      <c r="BP4473" s="64"/>
    </row>
    <row r="4474" spans="65:68" hidden="1">
      <c r="BM4474" s="68" t="s">
        <v>4704</v>
      </c>
      <c r="BO4474" s="64"/>
      <c r="BP4474" s="64"/>
    </row>
    <row r="4475" spans="65:68" hidden="1">
      <c r="BM4475" s="68" t="s">
        <v>4705</v>
      </c>
      <c r="BO4475" s="64"/>
      <c r="BP4475" s="64"/>
    </row>
    <row r="4476" spans="65:68" hidden="1">
      <c r="BM4476" s="68" t="s">
        <v>4706</v>
      </c>
      <c r="BO4476" s="64"/>
      <c r="BP4476" s="64"/>
    </row>
    <row r="4477" spans="65:68" hidden="1">
      <c r="BM4477" s="68" t="s">
        <v>4707</v>
      </c>
      <c r="BO4477" s="64"/>
      <c r="BP4477" s="64"/>
    </row>
    <row r="4478" spans="65:68" hidden="1">
      <c r="BM4478" s="68" t="s">
        <v>4708</v>
      </c>
      <c r="BO4478" s="64"/>
      <c r="BP4478" s="64"/>
    </row>
    <row r="4479" spans="65:68" hidden="1">
      <c r="BM4479" s="68" t="s">
        <v>4709</v>
      </c>
      <c r="BO4479" s="64"/>
      <c r="BP4479" s="64"/>
    </row>
    <row r="4480" spans="65:68" hidden="1">
      <c r="BM4480" s="68" t="s">
        <v>4710</v>
      </c>
      <c r="BO4480" s="64"/>
      <c r="BP4480" s="64"/>
    </row>
    <row r="4481" spans="65:68" hidden="1">
      <c r="BM4481" s="68" t="s">
        <v>4711</v>
      </c>
      <c r="BO4481" s="64"/>
      <c r="BP4481" s="64"/>
    </row>
    <row r="4482" spans="65:68" hidden="1">
      <c r="BM4482" s="68" t="s">
        <v>4712</v>
      </c>
      <c r="BO4482" s="64"/>
      <c r="BP4482" s="64"/>
    </row>
    <row r="4483" spans="65:68" hidden="1">
      <c r="BM4483" s="68" t="s">
        <v>4713</v>
      </c>
      <c r="BO4483" s="64"/>
      <c r="BP4483" s="64"/>
    </row>
    <row r="4484" spans="65:68" hidden="1">
      <c r="BM4484" s="68" t="s">
        <v>4714</v>
      </c>
      <c r="BO4484" s="64"/>
      <c r="BP4484" s="64"/>
    </row>
    <row r="4485" spans="65:68" hidden="1">
      <c r="BM4485" s="68" t="s">
        <v>4715</v>
      </c>
      <c r="BO4485" s="64"/>
      <c r="BP4485" s="64"/>
    </row>
    <row r="4486" spans="65:68" hidden="1">
      <c r="BM4486" s="68" t="s">
        <v>4716</v>
      </c>
      <c r="BO4486" s="64"/>
      <c r="BP4486" s="64"/>
    </row>
    <row r="4487" spans="65:68" hidden="1">
      <c r="BM4487" s="68" t="s">
        <v>4717</v>
      </c>
      <c r="BO4487" s="64"/>
      <c r="BP4487" s="64"/>
    </row>
    <row r="4488" spans="65:68" hidden="1">
      <c r="BM4488" s="68" t="s">
        <v>4718</v>
      </c>
      <c r="BO4488" s="64"/>
      <c r="BP4488" s="64"/>
    </row>
    <row r="4489" spans="65:68" hidden="1">
      <c r="BM4489" s="68" t="s">
        <v>4719</v>
      </c>
      <c r="BO4489" s="64"/>
      <c r="BP4489" s="64"/>
    </row>
    <row r="4490" spans="65:68" hidden="1">
      <c r="BM4490" s="68" t="s">
        <v>4720</v>
      </c>
      <c r="BO4490" s="64"/>
      <c r="BP4490" s="64"/>
    </row>
    <row r="4491" spans="65:68" hidden="1">
      <c r="BM4491" s="68" t="s">
        <v>4721</v>
      </c>
      <c r="BO4491" s="64"/>
      <c r="BP4491" s="64"/>
    </row>
    <row r="4492" spans="65:68" hidden="1">
      <c r="BM4492" s="68" t="s">
        <v>4722</v>
      </c>
      <c r="BO4492" s="64"/>
      <c r="BP4492" s="64"/>
    </row>
    <row r="4493" spans="65:68" hidden="1">
      <c r="BM4493" s="68" t="s">
        <v>4723</v>
      </c>
      <c r="BO4493" s="64"/>
      <c r="BP4493" s="64"/>
    </row>
    <row r="4494" spans="65:68" hidden="1">
      <c r="BM4494" s="68" t="s">
        <v>4724</v>
      </c>
      <c r="BO4494" s="64"/>
      <c r="BP4494" s="64"/>
    </row>
    <row r="4495" spans="65:68" hidden="1">
      <c r="BM4495" s="68" t="s">
        <v>4725</v>
      </c>
      <c r="BO4495" s="64"/>
      <c r="BP4495" s="64"/>
    </row>
    <row r="4496" spans="65:68" hidden="1">
      <c r="BM4496" s="68" t="s">
        <v>4726</v>
      </c>
      <c r="BO4496" s="64"/>
      <c r="BP4496" s="64"/>
    </row>
    <row r="4497" spans="65:68" hidden="1">
      <c r="BM4497" s="68" t="s">
        <v>4727</v>
      </c>
      <c r="BO4497" s="64"/>
      <c r="BP4497" s="64"/>
    </row>
    <row r="4498" spans="65:68" hidden="1">
      <c r="BM4498" s="68" t="s">
        <v>4728</v>
      </c>
      <c r="BO4498" s="64"/>
      <c r="BP4498" s="64"/>
    </row>
    <row r="4499" spans="65:68" hidden="1">
      <c r="BM4499" s="68" t="s">
        <v>4729</v>
      </c>
      <c r="BO4499" s="64"/>
      <c r="BP4499" s="64"/>
    </row>
    <row r="4500" spans="65:68" hidden="1">
      <c r="BM4500" s="68" t="s">
        <v>4730</v>
      </c>
      <c r="BO4500" s="64"/>
      <c r="BP4500" s="64"/>
    </row>
    <row r="4501" spans="65:68" hidden="1">
      <c r="BM4501" s="68" t="s">
        <v>4731</v>
      </c>
      <c r="BO4501" s="64"/>
      <c r="BP4501" s="64"/>
    </row>
    <row r="4502" spans="65:68" hidden="1">
      <c r="BM4502" s="68" t="s">
        <v>4732</v>
      </c>
      <c r="BO4502" s="64"/>
      <c r="BP4502" s="64"/>
    </row>
    <row r="4503" spans="65:68" hidden="1">
      <c r="BM4503" s="68" t="s">
        <v>4733</v>
      </c>
      <c r="BO4503" s="64"/>
      <c r="BP4503" s="64"/>
    </row>
    <row r="4504" spans="65:68" hidden="1">
      <c r="BM4504" s="68" t="s">
        <v>204</v>
      </c>
      <c r="BO4504" s="64"/>
      <c r="BP4504" s="64"/>
    </row>
    <row r="4505" spans="65:68" hidden="1">
      <c r="BM4505" s="68" t="s">
        <v>4734</v>
      </c>
      <c r="BO4505" s="64"/>
      <c r="BP4505" s="64"/>
    </row>
    <row r="4506" spans="65:68" hidden="1">
      <c r="BM4506" s="68" t="s">
        <v>4735</v>
      </c>
      <c r="BO4506" s="64"/>
      <c r="BP4506" s="64"/>
    </row>
    <row r="4507" spans="65:68" hidden="1">
      <c r="BM4507" s="68" t="s">
        <v>4736</v>
      </c>
      <c r="BO4507" s="64"/>
      <c r="BP4507" s="64"/>
    </row>
    <row r="4508" spans="65:68" hidden="1">
      <c r="BM4508" s="68" t="s">
        <v>4737</v>
      </c>
      <c r="BO4508" s="64"/>
      <c r="BP4508" s="64"/>
    </row>
    <row r="4509" spans="65:68" hidden="1">
      <c r="BM4509" s="68" t="s">
        <v>4738</v>
      </c>
      <c r="BO4509" s="64"/>
      <c r="BP4509" s="64"/>
    </row>
    <row r="4510" spans="65:68" hidden="1">
      <c r="BM4510" s="68" t="s">
        <v>4739</v>
      </c>
      <c r="BO4510" s="64"/>
      <c r="BP4510" s="64"/>
    </row>
    <row r="4511" spans="65:68" hidden="1">
      <c r="BM4511" s="68" t="s">
        <v>188</v>
      </c>
      <c r="BO4511" s="64"/>
      <c r="BP4511" s="64"/>
    </row>
    <row r="4512" spans="65:68" hidden="1">
      <c r="BM4512" s="68" t="s">
        <v>4740</v>
      </c>
      <c r="BO4512" s="64"/>
      <c r="BP4512" s="64"/>
    </row>
    <row r="4513" spans="65:68" hidden="1">
      <c r="BM4513" s="68" t="s">
        <v>4741</v>
      </c>
      <c r="BO4513" s="64"/>
      <c r="BP4513" s="64"/>
    </row>
    <row r="4514" spans="65:68" hidden="1">
      <c r="BM4514" s="68" t="s">
        <v>4742</v>
      </c>
      <c r="BO4514" s="64"/>
      <c r="BP4514" s="64"/>
    </row>
    <row r="4515" spans="65:68" hidden="1">
      <c r="BM4515" s="68" t="s">
        <v>4743</v>
      </c>
      <c r="BO4515" s="64"/>
      <c r="BP4515" s="64"/>
    </row>
    <row r="4516" spans="65:68" hidden="1">
      <c r="BM4516" s="68" t="s">
        <v>4744</v>
      </c>
      <c r="BO4516" s="64"/>
      <c r="BP4516" s="64"/>
    </row>
    <row r="4517" spans="65:68" hidden="1">
      <c r="BM4517" s="68" t="s">
        <v>4745</v>
      </c>
      <c r="BO4517" s="64"/>
      <c r="BP4517" s="64"/>
    </row>
    <row r="4518" spans="65:68" hidden="1">
      <c r="BM4518" s="68" t="s">
        <v>4746</v>
      </c>
      <c r="BO4518" s="64"/>
      <c r="BP4518" s="64"/>
    </row>
    <row r="4519" spans="65:68" hidden="1">
      <c r="BM4519" s="68" t="s">
        <v>4747</v>
      </c>
      <c r="BO4519" s="64"/>
      <c r="BP4519" s="64"/>
    </row>
    <row r="4520" spans="65:68" hidden="1">
      <c r="BM4520" s="68" t="s">
        <v>4748</v>
      </c>
      <c r="BO4520" s="64"/>
      <c r="BP4520" s="64"/>
    </row>
    <row r="4521" spans="65:68" hidden="1">
      <c r="BM4521" s="68" t="s">
        <v>4749</v>
      </c>
      <c r="BO4521" s="64"/>
      <c r="BP4521" s="64"/>
    </row>
    <row r="4522" spans="65:68" hidden="1">
      <c r="BM4522" s="68" t="s">
        <v>4750</v>
      </c>
      <c r="BO4522" s="64"/>
      <c r="BP4522" s="64"/>
    </row>
    <row r="4523" spans="65:68" hidden="1">
      <c r="BM4523" s="68" t="s">
        <v>4751</v>
      </c>
      <c r="BO4523" s="64"/>
      <c r="BP4523" s="64"/>
    </row>
    <row r="4524" spans="65:68" hidden="1">
      <c r="BM4524" s="68" t="s">
        <v>4752</v>
      </c>
      <c r="BO4524" s="64"/>
      <c r="BP4524" s="64"/>
    </row>
    <row r="4525" spans="65:68" hidden="1">
      <c r="BM4525" s="68" t="s">
        <v>4753</v>
      </c>
      <c r="BO4525" s="64"/>
      <c r="BP4525" s="64"/>
    </row>
    <row r="4526" spans="65:68" hidden="1">
      <c r="BM4526" s="68" t="s">
        <v>4754</v>
      </c>
      <c r="BO4526" s="64"/>
      <c r="BP4526" s="64"/>
    </row>
    <row r="4527" spans="65:68" hidden="1">
      <c r="BM4527" s="68" t="s">
        <v>210</v>
      </c>
      <c r="BO4527" s="64"/>
      <c r="BP4527" s="64"/>
    </row>
    <row r="4528" spans="65:68" hidden="1">
      <c r="BM4528" s="68" t="s">
        <v>4755</v>
      </c>
      <c r="BO4528" s="64"/>
      <c r="BP4528" s="64"/>
    </row>
    <row r="4529" spans="65:68" hidden="1">
      <c r="BM4529" s="68" t="s">
        <v>4756</v>
      </c>
      <c r="BO4529" s="64"/>
      <c r="BP4529" s="64"/>
    </row>
    <row r="4530" spans="65:68" hidden="1">
      <c r="BM4530" s="68" t="s">
        <v>4757</v>
      </c>
      <c r="BO4530" s="64"/>
      <c r="BP4530" s="64"/>
    </row>
    <row r="4531" spans="65:68" hidden="1">
      <c r="BM4531" s="68" t="s">
        <v>4758</v>
      </c>
      <c r="BO4531" s="64"/>
      <c r="BP4531" s="64"/>
    </row>
    <row r="4532" spans="65:68" hidden="1">
      <c r="BM4532" s="68" t="s">
        <v>4759</v>
      </c>
      <c r="BO4532" s="64"/>
      <c r="BP4532" s="64"/>
    </row>
    <row r="4533" spans="65:68" hidden="1">
      <c r="BM4533" s="68" t="s">
        <v>4760</v>
      </c>
      <c r="BO4533" s="64"/>
      <c r="BP4533" s="64"/>
    </row>
    <row r="4534" spans="65:68" hidden="1">
      <c r="BM4534" s="68" t="s">
        <v>4761</v>
      </c>
      <c r="BO4534" s="64"/>
      <c r="BP4534" s="64"/>
    </row>
    <row r="4535" spans="65:68" hidden="1">
      <c r="BM4535" s="68" t="s">
        <v>4762</v>
      </c>
      <c r="BO4535" s="64"/>
      <c r="BP4535" s="64"/>
    </row>
    <row r="4536" spans="65:68" hidden="1">
      <c r="BM4536" s="68" t="s">
        <v>4763</v>
      </c>
      <c r="BO4536" s="64"/>
      <c r="BP4536" s="64"/>
    </row>
    <row r="4537" spans="65:68" hidden="1">
      <c r="BM4537" s="68" t="s">
        <v>4764</v>
      </c>
      <c r="BO4537" s="64"/>
      <c r="BP4537" s="64"/>
    </row>
    <row r="4538" spans="65:68" hidden="1">
      <c r="BM4538" s="68" t="s">
        <v>4765</v>
      </c>
      <c r="BO4538" s="64"/>
      <c r="BP4538" s="64"/>
    </row>
    <row r="4539" spans="65:68" hidden="1">
      <c r="BM4539" s="68" t="s">
        <v>4766</v>
      </c>
      <c r="BO4539" s="64"/>
      <c r="BP4539" s="64"/>
    </row>
    <row r="4540" spans="65:68" hidden="1">
      <c r="BM4540" s="68" t="s">
        <v>4767</v>
      </c>
      <c r="BO4540" s="64"/>
      <c r="BP4540" s="64"/>
    </row>
    <row r="4541" spans="65:68" hidden="1">
      <c r="BM4541" s="68" t="s">
        <v>4768</v>
      </c>
      <c r="BO4541" s="64"/>
      <c r="BP4541" s="64"/>
    </row>
    <row r="4542" spans="65:68" hidden="1">
      <c r="BM4542" s="68" t="s">
        <v>4769</v>
      </c>
      <c r="BO4542" s="64"/>
      <c r="BP4542" s="64"/>
    </row>
    <row r="4543" spans="65:68" hidden="1">
      <c r="BM4543" s="68" t="s">
        <v>4770</v>
      </c>
      <c r="BO4543" s="64"/>
      <c r="BP4543" s="64"/>
    </row>
    <row r="4544" spans="65:68" hidden="1">
      <c r="BM4544" s="68" t="s">
        <v>4771</v>
      </c>
      <c r="BO4544" s="64"/>
      <c r="BP4544" s="64"/>
    </row>
    <row r="4545" spans="65:68" hidden="1">
      <c r="BM4545" s="68" t="s">
        <v>4772</v>
      </c>
      <c r="BO4545" s="64"/>
      <c r="BP4545" s="64"/>
    </row>
    <row r="4546" spans="65:68" hidden="1">
      <c r="BM4546" s="68" t="s">
        <v>4773</v>
      </c>
      <c r="BO4546" s="64"/>
      <c r="BP4546" s="64"/>
    </row>
    <row r="4547" spans="65:68" hidden="1">
      <c r="BM4547" s="68" t="s">
        <v>4774</v>
      </c>
      <c r="BO4547" s="64"/>
      <c r="BP4547" s="64"/>
    </row>
    <row r="4548" spans="65:68" hidden="1">
      <c r="BM4548" s="68" t="s">
        <v>4775</v>
      </c>
      <c r="BO4548" s="64"/>
      <c r="BP4548" s="64"/>
    </row>
    <row r="4549" spans="65:68" hidden="1">
      <c r="BM4549" s="68" t="s">
        <v>4776</v>
      </c>
      <c r="BO4549" s="64"/>
      <c r="BP4549" s="64"/>
    </row>
    <row r="4550" spans="65:68" hidden="1">
      <c r="BM4550" s="68" t="s">
        <v>4777</v>
      </c>
      <c r="BO4550" s="64"/>
      <c r="BP4550" s="64"/>
    </row>
    <row r="4551" spans="65:68" hidden="1">
      <c r="BM4551" s="68" t="s">
        <v>4778</v>
      </c>
      <c r="BO4551" s="64"/>
      <c r="BP4551" s="64"/>
    </row>
    <row r="4552" spans="65:68" hidden="1">
      <c r="BM4552" s="68" t="s">
        <v>4779</v>
      </c>
      <c r="BO4552" s="64"/>
      <c r="BP4552" s="64"/>
    </row>
    <row r="4553" spans="65:68" hidden="1">
      <c r="BM4553" s="68" t="s">
        <v>4780</v>
      </c>
      <c r="BO4553" s="64"/>
      <c r="BP4553" s="64"/>
    </row>
    <row r="4554" spans="65:68" hidden="1">
      <c r="BM4554" s="68" t="s">
        <v>4781</v>
      </c>
      <c r="BO4554" s="64"/>
      <c r="BP4554" s="64"/>
    </row>
    <row r="4555" spans="65:68" hidden="1">
      <c r="BM4555" s="68" t="s">
        <v>4782</v>
      </c>
      <c r="BO4555" s="64"/>
      <c r="BP4555" s="64"/>
    </row>
    <row r="4556" spans="65:68" hidden="1">
      <c r="BM4556" s="68" t="s">
        <v>4783</v>
      </c>
      <c r="BO4556" s="64"/>
      <c r="BP4556" s="64"/>
    </row>
    <row r="4557" spans="65:68" hidden="1">
      <c r="BM4557" s="68" t="s">
        <v>4784</v>
      </c>
      <c r="BO4557" s="64"/>
      <c r="BP4557" s="64"/>
    </row>
    <row r="4558" spans="65:68" hidden="1">
      <c r="BM4558" s="68" t="s">
        <v>4785</v>
      </c>
      <c r="BO4558" s="64"/>
      <c r="BP4558" s="64"/>
    </row>
    <row r="4559" spans="65:68" hidden="1">
      <c r="BM4559" s="68" t="s">
        <v>4786</v>
      </c>
      <c r="BO4559" s="64"/>
      <c r="BP4559" s="64"/>
    </row>
    <row r="4560" spans="65:68" hidden="1">
      <c r="BM4560" s="68" t="s">
        <v>4787</v>
      </c>
      <c r="BO4560" s="64"/>
      <c r="BP4560" s="64"/>
    </row>
    <row r="4561" spans="65:68" hidden="1">
      <c r="BM4561" s="68" t="s">
        <v>4788</v>
      </c>
      <c r="BO4561" s="64"/>
      <c r="BP4561" s="64"/>
    </row>
    <row r="4562" spans="65:68" hidden="1">
      <c r="BM4562" s="68" t="s">
        <v>110</v>
      </c>
      <c r="BO4562" s="64"/>
      <c r="BP4562" s="64"/>
    </row>
    <row r="4563" spans="65:68" hidden="1">
      <c r="BM4563" s="68" t="s">
        <v>4789</v>
      </c>
      <c r="BO4563" s="64"/>
      <c r="BP4563" s="64"/>
    </row>
    <row r="4564" spans="65:68" hidden="1">
      <c r="BM4564" s="68" t="s">
        <v>4790</v>
      </c>
      <c r="BO4564" s="64"/>
      <c r="BP4564" s="64"/>
    </row>
    <row r="4565" spans="65:68" hidden="1">
      <c r="BM4565" s="68" t="s">
        <v>4791</v>
      </c>
      <c r="BO4565" s="64"/>
      <c r="BP4565" s="64"/>
    </row>
    <row r="4566" spans="65:68" hidden="1">
      <c r="BM4566" s="68" t="s">
        <v>4792</v>
      </c>
      <c r="BO4566" s="64"/>
      <c r="BP4566" s="64"/>
    </row>
    <row r="4567" spans="65:68" hidden="1">
      <c r="BM4567" s="68" t="s">
        <v>4793</v>
      </c>
      <c r="BO4567" s="64"/>
      <c r="BP4567" s="64"/>
    </row>
    <row r="4568" spans="65:68" hidden="1">
      <c r="BM4568" s="68" t="s">
        <v>4794</v>
      </c>
      <c r="BO4568" s="64"/>
      <c r="BP4568" s="64"/>
    </row>
    <row r="4569" spans="65:68" hidden="1">
      <c r="BM4569" s="68" t="s">
        <v>4795</v>
      </c>
      <c r="BO4569" s="64"/>
      <c r="BP4569" s="64"/>
    </row>
    <row r="4570" spans="65:68" hidden="1">
      <c r="BM4570" s="68" t="s">
        <v>4796</v>
      </c>
      <c r="BO4570" s="64"/>
      <c r="BP4570" s="64"/>
    </row>
    <row r="4571" spans="65:68" hidden="1">
      <c r="BM4571" s="68" t="s">
        <v>4797</v>
      </c>
      <c r="BO4571" s="64"/>
      <c r="BP4571" s="64"/>
    </row>
    <row r="4572" spans="65:68" hidden="1">
      <c r="BM4572" s="68" t="s">
        <v>4798</v>
      </c>
      <c r="BO4572" s="64"/>
      <c r="BP4572" s="64"/>
    </row>
    <row r="4573" spans="65:68" hidden="1">
      <c r="BM4573" s="68" t="s">
        <v>4799</v>
      </c>
      <c r="BO4573" s="64"/>
      <c r="BP4573" s="64"/>
    </row>
    <row r="4574" spans="65:68" hidden="1">
      <c r="BM4574" s="68" t="s">
        <v>4800</v>
      </c>
      <c r="BO4574" s="64"/>
      <c r="BP4574" s="64"/>
    </row>
    <row r="4575" spans="65:68" hidden="1">
      <c r="BM4575" s="68" t="s">
        <v>4801</v>
      </c>
      <c r="BO4575" s="64"/>
      <c r="BP4575" s="64"/>
    </row>
    <row r="4576" spans="65:68" hidden="1">
      <c r="BM4576" s="68" t="s">
        <v>4802</v>
      </c>
      <c r="BO4576" s="64"/>
      <c r="BP4576" s="64"/>
    </row>
    <row r="4577" spans="65:68" hidden="1">
      <c r="BM4577" s="68" t="s">
        <v>4803</v>
      </c>
      <c r="BO4577" s="64"/>
      <c r="BP4577" s="64"/>
    </row>
    <row r="4578" spans="65:68" hidden="1">
      <c r="BM4578" s="68" t="s">
        <v>4804</v>
      </c>
      <c r="BO4578" s="64"/>
      <c r="BP4578" s="64"/>
    </row>
    <row r="4579" spans="65:68" hidden="1">
      <c r="BM4579" s="68" t="s">
        <v>4805</v>
      </c>
      <c r="BO4579" s="64"/>
      <c r="BP4579" s="64"/>
    </row>
    <row r="4580" spans="65:68" hidden="1">
      <c r="BM4580" s="68" t="s">
        <v>4806</v>
      </c>
      <c r="BO4580" s="64"/>
      <c r="BP4580" s="64"/>
    </row>
    <row r="4581" spans="65:68" hidden="1">
      <c r="BM4581" s="68" t="s">
        <v>4807</v>
      </c>
      <c r="BO4581" s="64"/>
      <c r="BP4581" s="64"/>
    </row>
    <row r="4582" spans="65:68" hidden="1">
      <c r="BM4582" s="68" t="s">
        <v>4808</v>
      </c>
      <c r="BO4582" s="64"/>
      <c r="BP4582" s="64"/>
    </row>
    <row r="4583" spans="65:68" hidden="1">
      <c r="BM4583" s="68" t="s">
        <v>4809</v>
      </c>
      <c r="BO4583" s="64"/>
      <c r="BP4583" s="64"/>
    </row>
    <row r="4584" spans="65:68" hidden="1">
      <c r="BM4584" s="68" t="s">
        <v>4810</v>
      </c>
      <c r="BO4584" s="64"/>
      <c r="BP4584" s="64"/>
    </row>
    <row r="4585" spans="65:68" hidden="1">
      <c r="BM4585" s="68" t="s">
        <v>285</v>
      </c>
      <c r="BO4585" s="64"/>
      <c r="BP4585" s="64"/>
    </row>
    <row r="4586" spans="65:68" hidden="1">
      <c r="BM4586" s="68" t="s">
        <v>4811</v>
      </c>
      <c r="BO4586" s="64"/>
      <c r="BP4586" s="64"/>
    </row>
    <row r="4587" spans="65:68" hidden="1">
      <c r="BM4587" s="68" t="s">
        <v>4812</v>
      </c>
      <c r="BO4587" s="64"/>
      <c r="BP4587" s="64"/>
    </row>
    <row r="4588" spans="65:68" hidden="1">
      <c r="BM4588" s="68" t="s">
        <v>4813</v>
      </c>
      <c r="BO4588" s="64"/>
      <c r="BP4588" s="64"/>
    </row>
    <row r="4589" spans="65:68" hidden="1">
      <c r="BM4589" s="68" t="s">
        <v>4814</v>
      </c>
      <c r="BO4589" s="64"/>
      <c r="BP4589" s="64"/>
    </row>
    <row r="4590" spans="65:68" hidden="1">
      <c r="BM4590" s="68" t="s">
        <v>4815</v>
      </c>
      <c r="BO4590" s="64"/>
      <c r="BP4590" s="64"/>
    </row>
    <row r="4591" spans="65:68" hidden="1">
      <c r="BM4591" s="68" t="s">
        <v>4816</v>
      </c>
      <c r="BO4591" s="64"/>
      <c r="BP4591" s="64"/>
    </row>
    <row r="4592" spans="65:68" hidden="1">
      <c r="BM4592" s="68" t="s">
        <v>4817</v>
      </c>
      <c r="BO4592" s="64"/>
      <c r="BP4592" s="64"/>
    </row>
    <row r="4593" spans="65:68" hidden="1">
      <c r="BM4593" s="68" t="s">
        <v>4818</v>
      </c>
      <c r="BO4593" s="64"/>
      <c r="BP4593" s="64"/>
    </row>
    <row r="4594" spans="65:68" hidden="1">
      <c r="BM4594" s="68" t="s">
        <v>4819</v>
      </c>
      <c r="BO4594" s="64"/>
      <c r="BP4594" s="64"/>
    </row>
    <row r="4595" spans="65:68" hidden="1">
      <c r="BM4595" s="68" t="s">
        <v>4820</v>
      </c>
      <c r="BO4595" s="64"/>
      <c r="BP4595" s="64"/>
    </row>
    <row r="4596" spans="65:68" hidden="1">
      <c r="BM4596" s="68" t="s">
        <v>4821</v>
      </c>
      <c r="BO4596" s="64"/>
      <c r="BP4596" s="64"/>
    </row>
    <row r="4597" spans="65:68" hidden="1">
      <c r="BM4597" s="68" t="s">
        <v>4822</v>
      </c>
      <c r="BO4597" s="64"/>
      <c r="BP4597" s="64"/>
    </row>
    <row r="4598" spans="65:68" hidden="1">
      <c r="BM4598" s="68" t="s">
        <v>4823</v>
      </c>
      <c r="BO4598" s="64"/>
      <c r="BP4598" s="64"/>
    </row>
    <row r="4599" spans="65:68" hidden="1">
      <c r="BM4599" s="68" t="s">
        <v>4824</v>
      </c>
      <c r="BO4599" s="64"/>
      <c r="BP4599" s="64"/>
    </row>
    <row r="4600" spans="65:68" hidden="1">
      <c r="BM4600" s="68" t="s">
        <v>4825</v>
      </c>
      <c r="BO4600" s="64"/>
      <c r="BP4600" s="64"/>
    </row>
    <row r="4601" spans="65:68" hidden="1">
      <c r="BM4601" s="68" t="s">
        <v>4826</v>
      </c>
      <c r="BO4601" s="64"/>
      <c r="BP4601" s="64"/>
    </row>
    <row r="4602" spans="65:68" hidden="1">
      <c r="BM4602" s="68" t="s">
        <v>4827</v>
      </c>
      <c r="BO4602" s="64"/>
      <c r="BP4602" s="64"/>
    </row>
    <row r="4603" spans="65:68" hidden="1">
      <c r="BM4603" s="68" t="s">
        <v>4828</v>
      </c>
      <c r="BO4603" s="64"/>
      <c r="BP4603" s="64"/>
    </row>
    <row r="4604" spans="65:68" hidden="1">
      <c r="BM4604" s="68" t="s">
        <v>4829</v>
      </c>
      <c r="BO4604" s="64"/>
      <c r="BP4604" s="64"/>
    </row>
    <row r="4605" spans="65:68" hidden="1">
      <c r="BM4605" s="68" t="s">
        <v>4830</v>
      </c>
      <c r="BO4605" s="64"/>
      <c r="BP4605" s="64"/>
    </row>
    <row r="4606" spans="65:68" hidden="1">
      <c r="BM4606" s="68" t="s">
        <v>4831</v>
      </c>
      <c r="BO4606" s="64"/>
      <c r="BP4606" s="64"/>
    </row>
    <row r="4607" spans="65:68" hidden="1">
      <c r="BM4607" s="68" t="s">
        <v>4832</v>
      </c>
      <c r="BO4607" s="64"/>
      <c r="BP4607" s="64"/>
    </row>
    <row r="4608" spans="65:68" hidden="1">
      <c r="BM4608" s="68" t="s">
        <v>4833</v>
      </c>
      <c r="BO4608" s="64"/>
      <c r="BP4608" s="64"/>
    </row>
    <row r="4609" spans="65:68" hidden="1">
      <c r="BM4609" s="68" t="s">
        <v>4834</v>
      </c>
      <c r="BO4609" s="64"/>
      <c r="BP4609" s="64"/>
    </row>
    <row r="4610" spans="65:68" hidden="1">
      <c r="BM4610" s="68" t="s">
        <v>4835</v>
      </c>
      <c r="BO4610" s="64"/>
      <c r="BP4610" s="64"/>
    </row>
    <row r="4611" spans="65:68" hidden="1">
      <c r="BM4611" s="68" t="s">
        <v>4836</v>
      </c>
      <c r="BO4611" s="64"/>
      <c r="BP4611" s="64"/>
    </row>
    <row r="4612" spans="65:68" hidden="1">
      <c r="BM4612" s="68" t="s">
        <v>4837</v>
      </c>
      <c r="BO4612" s="64"/>
      <c r="BP4612" s="64"/>
    </row>
    <row r="4613" spans="65:68" hidden="1">
      <c r="BM4613" s="68" t="s">
        <v>4838</v>
      </c>
      <c r="BO4613" s="64"/>
      <c r="BP4613" s="64"/>
    </row>
    <row r="4614" spans="65:68" hidden="1">
      <c r="BM4614" s="68" t="s">
        <v>4839</v>
      </c>
      <c r="BO4614" s="64"/>
      <c r="BP4614" s="64"/>
    </row>
    <row r="4615" spans="65:68" hidden="1">
      <c r="BM4615" s="68" t="s">
        <v>4840</v>
      </c>
      <c r="BO4615" s="64"/>
      <c r="BP4615" s="64"/>
    </row>
    <row r="4616" spans="65:68" hidden="1">
      <c r="BM4616" s="68" t="s">
        <v>4841</v>
      </c>
      <c r="BO4616" s="64"/>
      <c r="BP4616" s="64"/>
    </row>
    <row r="4617" spans="65:68" hidden="1">
      <c r="BM4617" s="68" t="s">
        <v>4842</v>
      </c>
      <c r="BO4617" s="64"/>
      <c r="BP4617" s="64"/>
    </row>
    <row r="4618" spans="65:68" hidden="1">
      <c r="BM4618" s="68" t="s">
        <v>4843</v>
      </c>
      <c r="BO4618" s="64"/>
      <c r="BP4618" s="64"/>
    </row>
    <row r="4619" spans="65:68" hidden="1">
      <c r="BM4619" s="68" t="s">
        <v>4844</v>
      </c>
      <c r="BO4619" s="64"/>
      <c r="BP4619" s="64"/>
    </row>
    <row r="4620" spans="65:68" hidden="1">
      <c r="BM4620" s="68" t="s">
        <v>4845</v>
      </c>
      <c r="BO4620" s="64"/>
      <c r="BP4620" s="64"/>
    </row>
    <row r="4621" spans="65:68" hidden="1">
      <c r="BM4621" s="68" t="s">
        <v>4846</v>
      </c>
      <c r="BO4621" s="64"/>
      <c r="BP4621" s="64"/>
    </row>
    <row r="4622" spans="65:68" hidden="1">
      <c r="BM4622" s="68" t="s">
        <v>4847</v>
      </c>
      <c r="BO4622" s="64"/>
      <c r="BP4622" s="64"/>
    </row>
    <row r="4623" spans="65:68" hidden="1">
      <c r="BM4623" s="68" t="s">
        <v>4848</v>
      </c>
      <c r="BO4623" s="64"/>
      <c r="BP4623" s="64"/>
    </row>
    <row r="4624" spans="65:68" hidden="1">
      <c r="BM4624" s="68" t="s">
        <v>4849</v>
      </c>
      <c r="BO4624" s="64"/>
      <c r="BP4624" s="64"/>
    </row>
    <row r="4625" spans="65:68" hidden="1">
      <c r="BM4625" s="68" t="s">
        <v>4850</v>
      </c>
      <c r="BO4625" s="64"/>
      <c r="BP4625" s="64"/>
    </row>
    <row r="4626" spans="65:68" hidden="1">
      <c r="BM4626" s="68" t="s">
        <v>4851</v>
      </c>
      <c r="BO4626" s="64"/>
      <c r="BP4626" s="64"/>
    </row>
    <row r="4627" spans="65:68" hidden="1">
      <c r="BM4627" s="68" t="s">
        <v>4852</v>
      </c>
      <c r="BO4627" s="64"/>
      <c r="BP4627" s="64"/>
    </row>
    <row r="4628" spans="65:68" hidden="1">
      <c r="BM4628" s="68" t="s">
        <v>4853</v>
      </c>
      <c r="BO4628" s="64"/>
      <c r="BP4628" s="64"/>
    </row>
    <row r="4629" spans="65:68" hidden="1">
      <c r="BM4629" s="68" t="s">
        <v>4854</v>
      </c>
      <c r="BO4629" s="64"/>
      <c r="BP4629" s="64"/>
    </row>
    <row r="4630" spans="65:68" hidden="1">
      <c r="BM4630" s="68" t="s">
        <v>4855</v>
      </c>
      <c r="BO4630" s="64"/>
      <c r="BP4630" s="64"/>
    </row>
    <row r="4631" spans="65:68" hidden="1">
      <c r="BM4631" s="68" t="s">
        <v>4856</v>
      </c>
      <c r="BO4631" s="64"/>
      <c r="BP4631" s="64"/>
    </row>
    <row r="4632" spans="65:68" hidden="1">
      <c r="BM4632" s="68" t="s">
        <v>4857</v>
      </c>
      <c r="BO4632" s="64"/>
      <c r="BP4632" s="64"/>
    </row>
    <row r="4633" spans="65:68" hidden="1">
      <c r="BM4633" s="68" t="s">
        <v>4858</v>
      </c>
      <c r="BO4633" s="64"/>
      <c r="BP4633" s="64"/>
    </row>
    <row r="4634" spans="65:68" hidden="1">
      <c r="BM4634" s="68" t="s">
        <v>4859</v>
      </c>
      <c r="BO4634" s="64"/>
      <c r="BP4634" s="64"/>
    </row>
    <row r="4635" spans="65:68" hidden="1">
      <c r="BM4635" s="68" t="s">
        <v>4860</v>
      </c>
      <c r="BO4635" s="64"/>
      <c r="BP4635" s="64"/>
    </row>
    <row r="4636" spans="65:68" hidden="1">
      <c r="BM4636" s="68" t="s">
        <v>4861</v>
      </c>
      <c r="BO4636" s="64"/>
      <c r="BP4636" s="64"/>
    </row>
    <row r="4637" spans="65:68" hidden="1">
      <c r="BM4637" s="68" t="s">
        <v>4862</v>
      </c>
      <c r="BO4637" s="64"/>
      <c r="BP4637" s="64"/>
    </row>
    <row r="4638" spans="65:68" hidden="1">
      <c r="BM4638" s="68" t="s">
        <v>4863</v>
      </c>
      <c r="BO4638" s="64"/>
      <c r="BP4638" s="64"/>
    </row>
    <row r="4639" spans="65:68" hidden="1">
      <c r="BM4639" s="68" t="s">
        <v>4864</v>
      </c>
      <c r="BO4639" s="64"/>
      <c r="BP4639" s="64"/>
    </row>
    <row r="4640" spans="65:68" hidden="1">
      <c r="BM4640" s="68" t="s">
        <v>4865</v>
      </c>
      <c r="BO4640" s="64"/>
      <c r="BP4640" s="64"/>
    </row>
    <row r="4641" spans="65:68" hidden="1">
      <c r="BM4641" s="68" t="s">
        <v>4866</v>
      </c>
      <c r="BO4641" s="64"/>
      <c r="BP4641" s="64"/>
    </row>
    <row r="4642" spans="65:68" hidden="1">
      <c r="BM4642" s="68" t="s">
        <v>4867</v>
      </c>
      <c r="BO4642" s="64"/>
      <c r="BP4642" s="64"/>
    </row>
    <row r="4643" spans="65:68" hidden="1">
      <c r="BM4643" s="68" t="s">
        <v>4868</v>
      </c>
      <c r="BO4643" s="64"/>
      <c r="BP4643" s="64"/>
    </row>
    <row r="4644" spans="65:68" hidden="1">
      <c r="BM4644" s="68" t="s">
        <v>4869</v>
      </c>
      <c r="BO4644" s="64"/>
      <c r="BP4644" s="64"/>
    </row>
    <row r="4645" spans="65:68" hidden="1">
      <c r="BM4645" s="68" t="s">
        <v>4870</v>
      </c>
      <c r="BO4645" s="64"/>
      <c r="BP4645" s="64"/>
    </row>
    <row r="4646" spans="65:68" hidden="1">
      <c r="BM4646" s="68" t="s">
        <v>4871</v>
      </c>
      <c r="BO4646" s="64"/>
      <c r="BP4646" s="64"/>
    </row>
    <row r="4647" spans="65:68" hidden="1">
      <c r="BM4647" s="68" t="s">
        <v>4872</v>
      </c>
      <c r="BO4647" s="64"/>
      <c r="BP4647" s="64"/>
    </row>
    <row r="4648" spans="65:68" hidden="1">
      <c r="BM4648" s="68" t="s">
        <v>4873</v>
      </c>
      <c r="BO4648" s="64"/>
      <c r="BP4648" s="64"/>
    </row>
    <row r="4649" spans="65:68" hidden="1">
      <c r="BM4649" s="68" t="s">
        <v>4874</v>
      </c>
      <c r="BO4649" s="64"/>
      <c r="BP4649" s="64"/>
    </row>
    <row r="4650" spans="65:68" hidden="1">
      <c r="BM4650" s="68" t="s">
        <v>4875</v>
      </c>
      <c r="BO4650" s="64"/>
      <c r="BP4650" s="64"/>
    </row>
    <row r="4651" spans="65:68" hidden="1">
      <c r="BM4651" s="68" t="s">
        <v>4876</v>
      </c>
      <c r="BO4651" s="64"/>
      <c r="BP4651" s="64"/>
    </row>
    <row r="4652" spans="65:68" hidden="1">
      <c r="BM4652" s="68" t="s">
        <v>4877</v>
      </c>
      <c r="BO4652" s="64"/>
      <c r="BP4652" s="64"/>
    </row>
    <row r="4653" spans="65:68" hidden="1">
      <c r="BM4653" s="68" t="s">
        <v>4878</v>
      </c>
      <c r="BO4653" s="64"/>
      <c r="BP4653" s="64"/>
    </row>
    <row r="4654" spans="65:68" hidden="1">
      <c r="BM4654" s="68" t="s">
        <v>4879</v>
      </c>
      <c r="BO4654" s="64"/>
      <c r="BP4654" s="64"/>
    </row>
    <row r="4655" spans="65:68" hidden="1">
      <c r="BM4655" s="68" t="s">
        <v>4880</v>
      </c>
      <c r="BO4655" s="64"/>
      <c r="BP4655" s="64"/>
    </row>
    <row r="4656" spans="65:68" hidden="1">
      <c r="BM4656" s="68" t="s">
        <v>4881</v>
      </c>
      <c r="BO4656" s="64"/>
      <c r="BP4656" s="64"/>
    </row>
    <row r="4657" spans="65:68" hidden="1">
      <c r="BM4657" s="68" t="s">
        <v>4882</v>
      </c>
      <c r="BO4657" s="64"/>
      <c r="BP4657" s="64"/>
    </row>
    <row r="4658" spans="65:68" hidden="1">
      <c r="BM4658" s="68" t="s">
        <v>4883</v>
      </c>
      <c r="BO4658" s="64"/>
      <c r="BP4658" s="64"/>
    </row>
    <row r="4659" spans="65:68" hidden="1">
      <c r="BM4659" s="68" t="s">
        <v>4884</v>
      </c>
      <c r="BO4659" s="64"/>
      <c r="BP4659" s="64"/>
    </row>
    <row r="4660" spans="65:68" hidden="1">
      <c r="BM4660" s="68" t="s">
        <v>4885</v>
      </c>
      <c r="BO4660" s="64"/>
      <c r="BP4660" s="64"/>
    </row>
    <row r="4661" spans="65:68" hidden="1">
      <c r="BM4661" s="68" t="s">
        <v>4886</v>
      </c>
      <c r="BO4661" s="64"/>
      <c r="BP4661" s="64"/>
    </row>
    <row r="4662" spans="65:68" hidden="1">
      <c r="BM4662" s="68" t="s">
        <v>4887</v>
      </c>
      <c r="BO4662" s="64"/>
      <c r="BP4662" s="64"/>
    </row>
    <row r="4663" spans="65:68" hidden="1">
      <c r="BM4663" s="68" t="s">
        <v>4888</v>
      </c>
      <c r="BO4663" s="64"/>
      <c r="BP4663" s="64"/>
    </row>
    <row r="4664" spans="65:68" hidden="1">
      <c r="BM4664" s="68" t="s">
        <v>4889</v>
      </c>
      <c r="BO4664" s="64"/>
      <c r="BP4664" s="64"/>
    </row>
    <row r="4665" spans="65:68" hidden="1">
      <c r="BM4665" s="68" t="s">
        <v>4890</v>
      </c>
      <c r="BO4665" s="64"/>
      <c r="BP4665" s="64"/>
    </row>
    <row r="4666" spans="65:68" hidden="1">
      <c r="BM4666" s="68" t="s">
        <v>4891</v>
      </c>
      <c r="BO4666" s="64"/>
      <c r="BP4666" s="64"/>
    </row>
    <row r="4667" spans="65:68" hidden="1">
      <c r="BM4667" s="68" t="s">
        <v>4892</v>
      </c>
      <c r="BO4667" s="64"/>
      <c r="BP4667" s="64"/>
    </row>
    <row r="4668" spans="65:68" hidden="1">
      <c r="BM4668" s="68" t="s">
        <v>4893</v>
      </c>
      <c r="BO4668" s="64"/>
      <c r="BP4668" s="64"/>
    </row>
    <row r="4669" spans="65:68" hidden="1">
      <c r="BM4669" s="68" t="s">
        <v>4894</v>
      </c>
      <c r="BO4669" s="64"/>
      <c r="BP4669" s="64"/>
    </row>
    <row r="4670" spans="65:68" hidden="1">
      <c r="BM4670" s="68" t="s">
        <v>4895</v>
      </c>
      <c r="BO4670" s="64"/>
      <c r="BP4670" s="64"/>
    </row>
    <row r="4671" spans="65:68" hidden="1">
      <c r="BM4671" s="68" t="s">
        <v>4896</v>
      </c>
      <c r="BO4671" s="64"/>
      <c r="BP4671" s="64"/>
    </row>
    <row r="4672" spans="65:68" hidden="1">
      <c r="BM4672" s="68" t="s">
        <v>4897</v>
      </c>
      <c r="BO4672" s="64"/>
      <c r="BP4672" s="64"/>
    </row>
    <row r="4673" spans="65:68" hidden="1">
      <c r="BM4673" s="68" t="s">
        <v>4898</v>
      </c>
      <c r="BO4673" s="64"/>
      <c r="BP4673" s="64"/>
    </row>
    <row r="4674" spans="65:68" hidden="1">
      <c r="BM4674" s="68" t="s">
        <v>4899</v>
      </c>
      <c r="BO4674" s="64"/>
      <c r="BP4674" s="64"/>
    </row>
    <row r="4675" spans="65:68" hidden="1">
      <c r="BM4675" s="68" t="s">
        <v>4900</v>
      </c>
      <c r="BO4675" s="64"/>
      <c r="BP4675" s="64"/>
    </row>
    <row r="4676" spans="65:68" hidden="1">
      <c r="BM4676" s="68" t="s">
        <v>4901</v>
      </c>
      <c r="BO4676" s="64"/>
      <c r="BP4676" s="64"/>
    </row>
    <row r="4677" spans="65:68" hidden="1">
      <c r="BM4677" s="68" t="s">
        <v>4902</v>
      </c>
      <c r="BO4677" s="64"/>
      <c r="BP4677" s="64"/>
    </row>
    <row r="4678" spans="65:68" hidden="1">
      <c r="BM4678" s="68" t="s">
        <v>4903</v>
      </c>
      <c r="BO4678" s="64"/>
      <c r="BP4678" s="64"/>
    </row>
    <row r="4679" spans="65:68" hidden="1">
      <c r="BM4679" s="68" t="s">
        <v>4904</v>
      </c>
      <c r="BO4679" s="64"/>
      <c r="BP4679" s="64"/>
    </row>
    <row r="4680" spans="65:68" hidden="1">
      <c r="BM4680" s="68" t="s">
        <v>4905</v>
      </c>
      <c r="BO4680" s="64"/>
      <c r="BP4680" s="64"/>
    </row>
    <row r="4681" spans="65:68" hidden="1">
      <c r="BM4681" s="68" t="s">
        <v>4906</v>
      </c>
      <c r="BO4681" s="64"/>
      <c r="BP4681" s="64"/>
    </row>
    <row r="4682" spans="65:68" hidden="1">
      <c r="BM4682" s="68" t="s">
        <v>4907</v>
      </c>
      <c r="BO4682" s="64"/>
      <c r="BP4682" s="64"/>
    </row>
    <row r="4683" spans="65:68" hidden="1">
      <c r="BM4683" s="68" t="s">
        <v>4908</v>
      </c>
      <c r="BO4683" s="64"/>
      <c r="BP4683" s="64"/>
    </row>
    <row r="4684" spans="65:68" hidden="1">
      <c r="BM4684" s="68" t="s">
        <v>4909</v>
      </c>
      <c r="BO4684" s="64"/>
      <c r="BP4684" s="64"/>
    </row>
    <row r="4685" spans="65:68" hidden="1">
      <c r="BM4685" s="68" t="s">
        <v>4910</v>
      </c>
      <c r="BO4685" s="64"/>
      <c r="BP4685" s="64"/>
    </row>
    <row r="4686" spans="65:68" hidden="1">
      <c r="BM4686" s="68" t="s">
        <v>4911</v>
      </c>
      <c r="BO4686" s="64"/>
      <c r="BP4686" s="64"/>
    </row>
    <row r="4687" spans="65:68" hidden="1">
      <c r="BM4687" s="68" t="s">
        <v>4912</v>
      </c>
      <c r="BO4687" s="64"/>
      <c r="BP4687" s="64"/>
    </row>
    <row r="4688" spans="65:68" hidden="1">
      <c r="BM4688" s="68" t="s">
        <v>4913</v>
      </c>
      <c r="BO4688" s="64"/>
      <c r="BP4688" s="64"/>
    </row>
    <row r="4689" spans="65:68" hidden="1">
      <c r="BM4689" s="68" t="s">
        <v>4914</v>
      </c>
      <c r="BO4689" s="64"/>
      <c r="BP4689" s="64"/>
    </row>
    <row r="4690" spans="65:68" hidden="1">
      <c r="BM4690" s="68" t="s">
        <v>4915</v>
      </c>
      <c r="BO4690" s="64"/>
      <c r="BP4690" s="64"/>
    </row>
    <row r="4691" spans="65:68" hidden="1">
      <c r="BM4691" s="68" t="s">
        <v>4916</v>
      </c>
      <c r="BO4691" s="64"/>
      <c r="BP4691" s="64"/>
    </row>
    <row r="4692" spans="65:68" hidden="1">
      <c r="BM4692" s="68" t="s">
        <v>4917</v>
      </c>
      <c r="BO4692" s="64"/>
      <c r="BP4692" s="64"/>
    </row>
    <row r="4693" spans="65:68" hidden="1">
      <c r="BM4693" s="68" t="s">
        <v>4918</v>
      </c>
      <c r="BO4693" s="64"/>
      <c r="BP4693" s="64"/>
    </row>
    <row r="4694" spans="65:68" hidden="1">
      <c r="BM4694" s="68" t="s">
        <v>4919</v>
      </c>
      <c r="BO4694" s="64"/>
      <c r="BP4694" s="64"/>
    </row>
    <row r="4695" spans="65:68" hidden="1">
      <c r="BM4695" s="68" t="s">
        <v>4920</v>
      </c>
      <c r="BO4695" s="64"/>
      <c r="BP4695" s="64"/>
    </row>
    <row r="4696" spans="65:68" hidden="1">
      <c r="BM4696" s="68" t="s">
        <v>4921</v>
      </c>
      <c r="BO4696" s="64"/>
      <c r="BP4696" s="64"/>
    </row>
    <row r="4697" spans="65:68" hidden="1">
      <c r="BM4697" s="68" t="s">
        <v>4922</v>
      </c>
      <c r="BO4697" s="64"/>
      <c r="BP4697" s="64"/>
    </row>
    <row r="4698" spans="65:68" hidden="1">
      <c r="BM4698" s="68" t="s">
        <v>4923</v>
      </c>
      <c r="BO4698" s="64"/>
      <c r="BP4698" s="64"/>
    </row>
    <row r="4699" spans="65:68" hidden="1">
      <c r="BM4699" s="68" t="s">
        <v>4924</v>
      </c>
      <c r="BO4699" s="64"/>
      <c r="BP4699" s="64"/>
    </row>
    <row r="4700" spans="65:68" hidden="1">
      <c r="BM4700" s="68" t="s">
        <v>4925</v>
      </c>
      <c r="BO4700" s="64"/>
      <c r="BP4700" s="64"/>
    </row>
    <row r="4701" spans="65:68" hidden="1">
      <c r="BM4701" s="68" t="s">
        <v>4926</v>
      </c>
      <c r="BO4701" s="64"/>
      <c r="BP4701" s="64"/>
    </row>
    <row r="4702" spans="65:68" hidden="1">
      <c r="BM4702" s="68" t="s">
        <v>4927</v>
      </c>
      <c r="BO4702" s="64"/>
      <c r="BP4702" s="64"/>
    </row>
    <row r="4703" spans="65:68" hidden="1">
      <c r="BM4703" s="68" t="s">
        <v>4928</v>
      </c>
      <c r="BO4703" s="64"/>
      <c r="BP4703" s="64"/>
    </row>
    <row r="4704" spans="65:68" hidden="1">
      <c r="BM4704" s="68" t="s">
        <v>4929</v>
      </c>
      <c r="BO4704" s="64"/>
      <c r="BP4704" s="64"/>
    </row>
    <row r="4705" spans="65:68" hidden="1">
      <c r="BM4705" s="68" t="s">
        <v>4930</v>
      </c>
      <c r="BO4705" s="64"/>
      <c r="BP4705" s="64"/>
    </row>
    <row r="4706" spans="65:68" hidden="1">
      <c r="BM4706" s="68" t="s">
        <v>4931</v>
      </c>
      <c r="BO4706" s="64"/>
      <c r="BP4706" s="64"/>
    </row>
    <row r="4707" spans="65:68" hidden="1">
      <c r="BM4707" s="68" t="s">
        <v>4932</v>
      </c>
      <c r="BO4707" s="64"/>
      <c r="BP4707" s="64"/>
    </row>
    <row r="4708" spans="65:68" hidden="1">
      <c r="BM4708" s="68" t="s">
        <v>4933</v>
      </c>
      <c r="BO4708" s="64"/>
      <c r="BP4708" s="64"/>
    </row>
    <row r="4709" spans="65:68" hidden="1">
      <c r="BM4709" s="68" t="s">
        <v>4934</v>
      </c>
      <c r="BO4709" s="64"/>
      <c r="BP4709" s="64"/>
    </row>
    <row r="4710" spans="65:68" hidden="1">
      <c r="BM4710" s="68" t="s">
        <v>4935</v>
      </c>
      <c r="BO4710" s="64"/>
      <c r="BP4710" s="64"/>
    </row>
    <row r="4711" spans="65:68" hidden="1">
      <c r="BM4711" s="68" t="s">
        <v>4936</v>
      </c>
      <c r="BO4711" s="64"/>
      <c r="BP4711" s="64"/>
    </row>
    <row r="4712" spans="65:68" hidden="1">
      <c r="BM4712" s="68" t="s">
        <v>4937</v>
      </c>
      <c r="BO4712" s="64"/>
      <c r="BP4712" s="64"/>
    </row>
    <row r="4713" spans="65:68" hidden="1">
      <c r="BM4713" s="68" t="s">
        <v>4938</v>
      </c>
      <c r="BO4713" s="64"/>
      <c r="BP4713" s="64"/>
    </row>
    <row r="4714" spans="65:68" hidden="1">
      <c r="BM4714" s="68" t="s">
        <v>4939</v>
      </c>
      <c r="BO4714" s="64"/>
      <c r="BP4714" s="64"/>
    </row>
    <row r="4715" spans="65:68" hidden="1">
      <c r="BM4715" s="68" t="s">
        <v>4940</v>
      </c>
      <c r="BO4715" s="64"/>
      <c r="BP4715" s="64"/>
    </row>
    <row r="4716" spans="65:68" hidden="1">
      <c r="BM4716" s="68" t="s">
        <v>4941</v>
      </c>
      <c r="BO4716" s="64"/>
      <c r="BP4716" s="64"/>
    </row>
    <row r="4717" spans="65:68" hidden="1">
      <c r="BM4717" s="68" t="s">
        <v>4942</v>
      </c>
      <c r="BO4717" s="64"/>
      <c r="BP4717" s="64"/>
    </row>
    <row r="4718" spans="65:68" hidden="1">
      <c r="BM4718" s="68" t="s">
        <v>4943</v>
      </c>
      <c r="BO4718" s="64"/>
      <c r="BP4718" s="64"/>
    </row>
    <row r="4719" spans="65:68" hidden="1">
      <c r="BM4719" s="68" t="s">
        <v>4944</v>
      </c>
      <c r="BO4719" s="64"/>
      <c r="BP4719" s="64"/>
    </row>
    <row r="4720" spans="65:68" hidden="1">
      <c r="BM4720" s="68" t="s">
        <v>4945</v>
      </c>
      <c r="BO4720" s="64"/>
      <c r="BP4720" s="64"/>
    </row>
    <row r="4721" spans="65:68" hidden="1">
      <c r="BM4721" s="68" t="s">
        <v>4946</v>
      </c>
      <c r="BO4721" s="64"/>
      <c r="BP4721" s="64"/>
    </row>
    <row r="4722" spans="65:68" hidden="1">
      <c r="BM4722" s="68" t="s">
        <v>4947</v>
      </c>
      <c r="BO4722" s="64"/>
      <c r="BP4722" s="64"/>
    </row>
    <row r="4723" spans="65:68" hidden="1">
      <c r="BM4723" s="68" t="s">
        <v>4948</v>
      </c>
      <c r="BO4723" s="64"/>
      <c r="BP4723" s="64"/>
    </row>
    <row r="4724" spans="65:68" hidden="1">
      <c r="BM4724" s="68" t="s">
        <v>4949</v>
      </c>
      <c r="BO4724" s="64"/>
      <c r="BP4724" s="64"/>
    </row>
    <row r="4725" spans="65:68" hidden="1">
      <c r="BM4725" s="68" t="s">
        <v>4950</v>
      </c>
      <c r="BO4725" s="64"/>
      <c r="BP4725" s="64"/>
    </row>
    <row r="4726" spans="65:68" hidden="1">
      <c r="BM4726" s="68" t="s">
        <v>4951</v>
      </c>
      <c r="BO4726" s="64"/>
      <c r="BP4726" s="64"/>
    </row>
    <row r="4727" spans="65:68" hidden="1">
      <c r="BM4727" s="68" t="s">
        <v>4952</v>
      </c>
      <c r="BO4727" s="64"/>
      <c r="BP4727" s="64"/>
    </row>
    <row r="4728" spans="65:68" hidden="1">
      <c r="BM4728" s="68" t="s">
        <v>4953</v>
      </c>
      <c r="BO4728" s="64"/>
      <c r="BP4728" s="64"/>
    </row>
    <row r="4729" spans="65:68" hidden="1">
      <c r="BM4729" s="68" t="s">
        <v>4954</v>
      </c>
      <c r="BO4729" s="64"/>
      <c r="BP4729" s="64"/>
    </row>
    <row r="4730" spans="65:68" hidden="1">
      <c r="BM4730" s="68" t="s">
        <v>4955</v>
      </c>
      <c r="BO4730" s="64"/>
      <c r="BP4730" s="64"/>
    </row>
    <row r="4731" spans="65:68" hidden="1">
      <c r="BM4731" s="68" t="s">
        <v>4956</v>
      </c>
      <c r="BO4731" s="64"/>
      <c r="BP4731" s="64"/>
    </row>
    <row r="4732" spans="65:68" hidden="1">
      <c r="BM4732" s="68" t="s">
        <v>4957</v>
      </c>
      <c r="BO4732" s="64"/>
      <c r="BP4732" s="64"/>
    </row>
    <row r="4733" spans="65:68" hidden="1">
      <c r="BM4733" s="68" t="s">
        <v>4958</v>
      </c>
      <c r="BO4733" s="64"/>
      <c r="BP4733" s="64"/>
    </row>
    <row r="4734" spans="65:68" hidden="1">
      <c r="BM4734" s="68" t="s">
        <v>4959</v>
      </c>
      <c r="BO4734" s="64"/>
      <c r="BP4734" s="64"/>
    </row>
    <row r="4735" spans="65:68" hidden="1">
      <c r="BM4735" s="68" t="s">
        <v>4960</v>
      </c>
      <c r="BO4735" s="64"/>
      <c r="BP4735" s="64"/>
    </row>
    <row r="4736" spans="65:68" hidden="1">
      <c r="BM4736" s="68" t="s">
        <v>4961</v>
      </c>
      <c r="BO4736" s="64"/>
      <c r="BP4736" s="64"/>
    </row>
    <row r="4737" spans="65:68" hidden="1">
      <c r="BM4737" s="68" t="s">
        <v>4962</v>
      </c>
      <c r="BO4737" s="64"/>
      <c r="BP4737" s="64"/>
    </row>
    <row r="4738" spans="65:68" hidden="1">
      <c r="BM4738" s="68" t="s">
        <v>4963</v>
      </c>
      <c r="BO4738" s="64"/>
      <c r="BP4738" s="64"/>
    </row>
    <row r="4739" spans="65:68" hidden="1">
      <c r="BM4739" s="68" t="s">
        <v>4964</v>
      </c>
      <c r="BO4739" s="64"/>
      <c r="BP4739" s="64"/>
    </row>
    <row r="4740" spans="65:68" hidden="1">
      <c r="BM4740" s="68" t="s">
        <v>4965</v>
      </c>
      <c r="BO4740" s="64"/>
      <c r="BP4740" s="64"/>
    </row>
    <row r="4741" spans="65:68" hidden="1">
      <c r="BM4741" s="68" t="s">
        <v>4966</v>
      </c>
      <c r="BO4741" s="64"/>
      <c r="BP4741" s="64"/>
    </row>
    <row r="4742" spans="65:68" hidden="1">
      <c r="BM4742" s="68" t="s">
        <v>4967</v>
      </c>
      <c r="BO4742" s="64"/>
      <c r="BP4742" s="64"/>
    </row>
    <row r="4743" spans="65:68" hidden="1">
      <c r="BM4743" s="68" t="s">
        <v>4968</v>
      </c>
      <c r="BO4743" s="64"/>
      <c r="BP4743" s="64"/>
    </row>
    <row r="4744" spans="65:68" hidden="1">
      <c r="BM4744" s="68" t="s">
        <v>4969</v>
      </c>
      <c r="BO4744" s="64"/>
      <c r="BP4744" s="64"/>
    </row>
    <row r="4745" spans="65:68" hidden="1">
      <c r="BM4745" s="68" t="s">
        <v>4970</v>
      </c>
      <c r="BO4745" s="64"/>
      <c r="BP4745" s="64"/>
    </row>
    <row r="4746" spans="65:68" hidden="1">
      <c r="BM4746" s="68" t="s">
        <v>4971</v>
      </c>
      <c r="BO4746" s="64"/>
      <c r="BP4746" s="64"/>
    </row>
    <row r="4747" spans="65:68" hidden="1">
      <c r="BM4747" s="68" t="s">
        <v>4972</v>
      </c>
      <c r="BO4747" s="64"/>
      <c r="BP4747" s="64"/>
    </row>
    <row r="4748" spans="65:68" hidden="1">
      <c r="BM4748" s="68" t="s">
        <v>4973</v>
      </c>
      <c r="BO4748" s="64"/>
      <c r="BP4748" s="64"/>
    </row>
    <row r="4749" spans="65:68" hidden="1">
      <c r="BM4749" s="68" t="s">
        <v>4974</v>
      </c>
      <c r="BO4749" s="64"/>
      <c r="BP4749" s="64"/>
    </row>
    <row r="4750" spans="65:68" hidden="1">
      <c r="BM4750" s="68" t="s">
        <v>4975</v>
      </c>
      <c r="BO4750" s="64"/>
      <c r="BP4750" s="64"/>
    </row>
    <row r="4751" spans="65:68" hidden="1">
      <c r="BM4751" s="68" t="s">
        <v>4976</v>
      </c>
      <c r="BO4751" s="64"/>
      <c r="BP4751" s="64"/>
    </row>
    <row r="4752" spans="65:68" hidden="1">
      <c r="BM4752" s="68" t="s">
        <v>4977</v>
      </c>
      <c r="BO4752" s="64"/>
      <c r="BP4752" s="64"/>
    </row>
    <row r="4753" spans="65:68" hidden="1">
      <c r="BM4753" s="68" t="s">
        <v>4978</v>
      </c>
      <c r="BO4753" s="64"/>
      <c r="BP4753" s="64"/>
    </row>
    <row r="4754" spans="65:68" hidden="1">
      <c r="BM4754" s="68" t="s">
        <v>4979</v>
      </c>
      <c r="BO4754" s="64"/>
      <c r="BP4754" s="64"/>
    </row>
    <row r="4755" spans="65:68" hidden="1">
      <c r="BM4755" s="68" t="s">
        <v>4980</v>
      </c>
      <c r="BO4755" s="64"/>
      <c r="BP4755" s="64"/>
    </row>
    <row r="4756" spans="65:68" hidden="1">
      <c r="BM4756" s="68" t="s">
        <v>4981</v>
      </c>
      <c r="BO4756" s="64"/>
      <c r="BP4756" s="64"/>
    </row>
    <row r="4757" spans="65:68" hidden="1">
      <c r="BM4757" s="68" t="s">
        <v>4982</v>
      </c>
      <c r="BO4757" s="64"/>
      <c r="BP4757" s="64"/>
    </row>
    <row r="4758" spans="65:68" hidden="1">
      <c r="BM4758" s="68" t="s">
        <v>4983</v>
      </c>
      <c r="BO4758" s="64"/>
      <c r="BP4758" s="64"/>
    </row>
    <row r="4759" spans="65:68" hidden="1">
      <c r="BM4759" s="68" t="s">
        <v>4984</v>
      </c>
      <c r="BO4759" s="64"/>
      <c r="BP4759" s="64"/>
    </row>
    <row r="4760" spans="65:68" hidden="1">
      <c r="BM4760" s="68" t="s">
        <v>4985</v>
      </c>
      <c r="BO4760" s="64"/>
      <c r="BP4760" s="64"/>
    </row>
    <row r="4761" spans="65:68" hidden="1">
      <c r="BM4761" s="68" t="s">
        <v>4986</v>
      </c>
      <c r="BO4761" s="64"/>
      <c r="BP4761" s="64"/>
    </row>
    <row r="4762" spans="65:68" hidden="1">
      <c r="BM4762" s="68" t="s">
        <v>4987</v>
      </c>
      <c r="BO4762" s="64"/>
      <c r="BP4762" s="64"/>
    </row>
    <row r="4763" spans="65:68" hidden="1">
      <c r="BM4763" s="68" t="s">
        <v>4988</v>
      </c>
      <c r="BO4763" s="64"/>
      <c r="BP4763" s="64"/>
    </row>
    <row r="4764" spans="65:68" hidden="1">
      <c r="BM4764" s="68" t="s">
        <v>4989</v>
      </c>
      <c r="BO4764" s="64"/>
      <c r="BP4764" s="64"/>
    </row>
    <row r="4765" spans="65:68" hidden="1">
      <c r="BM4765" s="68" t="s">
        <v>4990</v>
      </c>
      <c r="BO4765" s="64"/>
      <c r="BP4765" s="64"/>
    </row>
    <row r="4766" spans="65:68" hidden="1">
      <c r="BM4766" s="68" t="s">
        <v>4991</v>
      </c>
      <c r="BO4766" s="64"/>
      <c r="BP4766" s="64"/>
    </row>
    <row r="4767" spans="65:68" hidden="1">
      <c r="BM4767" s="68" t="s">
        <v>4992</v>
      </c>
      <c r="BO4767" s="64"/>
      <c r="BP4767" s="64"/>
    </row>
    <row r="4768" spans="65:68" hidden="1">
      <c r="BM4768" s="68" t="s">
        <v>4993</v>
      </c>
      <c r="BO4768" s="64"/>
      <c r="BP4768" s="64"/>
    </row>
    <row r="4769" spans="65:68" hidden="1">
      <c r="BM4769" s="68" t="s">
        <v>4994</v>
      </c>
      <c r="BO4769" s="64"/>
      <c r="BP4769" s="64"/>
    </row>
    <row r="4770" spans="65:68" hidden="1">
      <c r="BM4770" s="68" t="s">
        <v>4995</v>
      </c>
      <c r="BO4770" s="64"/>
      <c r="BP4770" s="64"/>
    </row>
    <row r="4771" spans="65:68" hidden="1">
      <c r="BM4771" s="68" t="s">
        <v>4996</v>
      </c>
      <c r="BO4771" s="64"/>
      <c r="BP4771" s="64"/>
    </row>
    <row r="4772" spans="65:68" hidden="1">
      <c r="BM4772" s="68" t="s">
        <v>4997</v>
      </c>
      <c r="BO4772" s="64"/>
      <c r="BP4772" s="64"/>
    </row>
    <row r="4773" spans="65:68" hidden="1">
      <c r="BM4773" s="68" t="s">
        <v>4998</v>
      </c>
      <c r="BO4773" s="64"/>
      <c r="BP4773" s="64"/>
    </row>
    <row r="4774" spans="65:68" hidden="1">
      <c r="BM4774" s="68" t="s">
        <v>4999</v>
      </c>
      <c r="BO4774" s="64"/>
      <c r="BP4774" s="64"/>
    </row>
    <row r="4775" spans="65:68" hidden="1">
      <c r="BM4775" s="68" t="s">
        <v>5000</v>
      </c>
      <c r="BO4775" s="64"/>
      <c r="BP4775" s="64"/>
    </row>
    <row r="4776" spans="65:68" hidden="1">
      <c r="BM4776" s="68" t="s">
        <v>5001</v>
      </c>
      <c r="BO4776" s="64"/>
      <c r="BP4776" s="64"/>
    </row>
    <row r="4777" spans="65:68" hidden="1">
      <c r="BM4777" s="68" t="s">
        <v>5002</v>
      </c>
      <c r="BO4777" s="64"/>
      <c r="BP4777" s="64"/>
    </row>
    <row r="4778" spans="65:68" hidden="1">
      <c r="BM4778" s="68" t="s">
        <v>5003</v>
      </c>
      <c r="BO4778" s="64"/>
      <c r="BP4778" s="64"/>
    </row>
    <row r="4779" spans="65:68" hidden="1">
      <c r="BM4779" s="68" t="s">
        <v>5004</v>
      </c>
      <c r="BO4779" s="64"/>
      <c r="BP4779" s="64"/>
    </row>
    <row r="4780" spans="65:68" hidden="1">
      <c r="BM4780" s="68" t="s">
        <v>202</v>
      </c>
      <c r="BO4780" s="64"/>
      <c r="BP4780" s="64"/>
    </row>
    <row r="4781" spans="65:68" hidden="1">
      <c r="BM4781" s="68" t="s">
        <v>5005</v>
      </c>
      <c r="BO4781" s="64"/>
      <c r="BP4781" s="64"/>
    </row>
    <row r="4782" spans="65:68" hidden="1">
      <c r="BM4782" s="68" t="s">
        <v>5006</v>
      </c>
      <c r="BO4782" s="64"/>
      <c r="BP4782" s="64"/>
    </row>
    <row r="4783" spans="65:68" hidden="1">
      <c r="BM4783" s="68" t="s">
        <v>49</v>
      </c>
      <c r="BO4783" s="64"/>
      <c r="BP4783" s="64"/>
    </row>
    <row r="4784" spans="65:68" hidden="1">
      <c r="BM4784" s="68" t="s">
        <v>5007</v>
      </c>
      <c r="BO4784" s="64"/>
      <c r="BP4784" s="64"/>
    </row>
    <row r="4785" spans="65:68" hidden="1">
      <c r="BM4785" s="68" t="s">
        <v>5008</v>
      </c>
      <c r="BO4785" s="64"/>
      <c r="BP4785" s="64"/>
    </row>
    <row r="4786" spans="65:68" hidden="1">
      <c r="BM4786" s="68" t="s">
        <v>5009</v>
      </c>
      <c r="BO4786" s="64"/>
      <c r="BP4786" s="64"/>
    </row>
    <row r="4787" spans="65:68" hidden="1">
      <c r="BM4787" s="68" t="s">
        <v>5010</v>
      </c>
      <c r="BO4787" s="64"/>
      <c r="BP4787" s="64"/>
    </row>
    <row r="4788" spans="65:68" hidden="1">
      <c r="BM4788" s="68" t="s">
        <v>5011</v>
      </c>
      <c r="BO4788" s="64"/>
      <c r="BP4788" s="64"/>
    </row>
    <row r="4789" spans="65:68" hidden="1">
      <c r="BM4789" s="68" t="s">
        <v>5012</v>
      </c>
      <c r="BO4789" s="64"/>
      <c r="BP4789" s="64"/>
    </row>
    <row r="4790" spans="65:68" hidden="1">
      <c r="BM4790" s="68" t="s">
        <v>293</v>
      </c>
      <c r="BO4790" s="64"/>
      <c r="BP4790" s="64"/>
    </row>
    <row r="4791" spans="65:68" hidden="1">
      <c r="BM4791" s="68" t="s">
        <v>5013</v>
      </c>
      <c r="BO4791" s="64"/>
      <c r="BP4791" s="64"/>
    </row>
    <row r="4792" spans="65:68" hidden="1">
      <c r="BM4792" s="68" t="s">
        <v>5014</v>
      </c>
      <c r="BO4792" s="64"/>
      <c r="BP4792" s="64"/>
    </row>
    <row r="4793" spans="65:68" hidden="1">
      <c r="BM4793" s="68" t="s">
        <v>5015</v>
      </c>
      <c r="BO4793" s="64"/>
      <c r="BP4793" s="64"/>
    </row>
    <row r="4794" spans="65:68" hidden="1">
      <c r="BM4794" s="68" t="s">
        <v>5016</v>
      </c>
      <c r="BO4794" s="64"/>
      <c r="BP4794" s="64"/>
    </row>
    <row r="4795" spans="65:68" hidden="1">
      <c r="BM4795" s="68" t="s">
        <v>5017</v>
      </c>
      <c r="BO4795" s="64"/>
      <c r="BP4795" s="64"/>
    </row>
    <row r="4796" spans="65:68" hidden="1">
      <c r="BM4796" s="68" t="s">
        <v>5018</v>
      </c>
      <c r="BO4796" s="64"/>
      <c r="BP4796" s="64"/>
    </row>
    <row r="4797" spans="65:68" hidden="1">
      <c r="BM4797" s="68" t="s">
        <v>5019</v>
      </c>
      <c r="BO4797" s="64"/>
      <c r="BP4797" s="64"/>
    </row>
    <row r="4798" spans="65:68" hidden="1">
      <c r="BM4798" s="68" t="s">
        <v>5020</v>
      </c>
      <c r="BO4798" s="64"/>
      <c r="BP4798" s="64"/>
    </row>
    <row r="4799" spans="65:68" hidden="1">
      <c r="BM4799" s="68" t="s">
        <v>5021</v>
      </c>
      <c r="BO4799" s="64"/>
      <c r="BP4799" s="64"/>
    </row>
    <row r="4800" spans="65:68" hidden="1">
      <c r="BM4800" s="68" t="s">
        <v>5022</v>
      </c>
      <c r="BO4800" s="64"/>
      <c r="BP4800" s="64"/>
    </row>
    <row r="4801" spans="65:68" hidden="1">
      <c r="BM4801" s="68" t="s">
        <v>5023</v>
      </c>
      <c r="BO4801" s="64"/>
      <c r="BP4801" s="64"/>
    </row>
    <row r="4802" spans="65:68" hidden="1">
      <c r="BM4802" s="68" t="s">
        <v>5024</v>
      </c>
      <c r="BO4802" s="64"/>
      <c r="BP4802" s="64"/>
    </row>
    <row r="4803" spans="65:68" hidden="1">
      <c r="BM4803" s="68" t="s">
        <v>5025</v>
      </c>
      <c r="BO4803" s="64"/>
      <c r="BP4803" s="64"/>
    </row>
    <row r="4804" spans="65:68" hidden="1">
      <c r="BM4804" s="68" t="s">
        <v>5026</v>
      </c>
      <c r="BO4804" s="64"/>
      <c r="BP4804" s="64"/>
    </row>
    <row r="4805" spans="65:68" hidden="1">
      <c r="BM4805" s="68" t="s">
        <v>5027</v>
      </c>
      <c r="BO4805" s="64"/>
      <c r="BP4805" s="64"/>
    </row>
    <row r="4806" spans="65:68" hidden="1">
      <c r="BM4806" s="68" t="s">
        <v>5028</v>
      </c>
      <c r="BO4806" s="64"/>
      <c r="BP4806" s="64"/>
    </row>
    <row r="4807" spans="65:68" hidden="1">
      <c r="BM4807" s="68" t="s">
        <v>5029</v>
      </c>
      <c r="BO4807" s="64"/>
      <c r="BP4807" s="64"/>
    </row>
    <row r="4808" spans="65:68" hidden="1">
      <c r="BM4808" s="68" t="s">
        <v>5030</v>
      </c>
      <c r="BO4808" s="64"/>
      <c r="BP4808" s="64"/>
    </row>
    <row r="4809" spans="65:68" hidden="1">
      <c r="BM4809" s="68" t="s">
        <v>5031</v>
      </c>
      <c r="BO4809" s="64"/>
      <c r="BP4809" s="64"/>
    </row>
    <row r="4810" spans="65:68" hidden="1">
      <c r="BM4810" s="68" t="s">
        <v>5032</v>
      </c>
      <c r="BO4810" s="64"/>
      <c r="BP4810" s="64"/>
    </row>
    <row r="4811" spans="65:68" hidden="1">
      <c r="BM4811" s="68" t="s">
        <v>5033</v>
      </c>
      <c r="BO4811" s="64"/>
      <c r="BP4811" s="64"/>
    </row>
    <row r="4812" spans="65:68" hidden="1">
      <c r="BM4812" s="68" t="s">
        <v>5034</v>
      </c>
      <c r="BO4812" s="64"/>
      <c r="BP4812" s="64"/>
    </row>
    <row r="4813" spans="65:68" hidden="1">
      <c r="BM4813" s="68" t="s">
        <v>5035</v>
      </c>
      <c r="BO4813" s="64"/>
      <c r="BP4813" s="64"/>
    </row>
    <row r="4814" spans="65:68" hidden="1">
      <c r="BM4814" s="68" t="s">
        <v>5036</v>
      </c>
      <c r="BO4814" s="64"/>
      <c r="BP4814" s="64"/>
    </row>
    <row r="4815" spans="65:68" hidden="1">
      <c r="BM4815" s="68" t="s">
        <v>5037</v>
      </c>
      <c r="BO4815" s="64"/>
      <c r="BP4815" s="64"/>
    </row>
    <row r="4816" spans="65:68" hidden="1">
      <c r="BM4816" s="68" t="s">
        <v>5038</v>
      </c>
      <c r="BO4816" s="64"/>
      <c r="BP4816" s="64"/>
    </row>
    <row r="4817" spans="65:68" hidden="1">
      <c r="BM4817" s="68" t="s">
        <v>5039</v>
      </c>
      <c r="BO4817" s="64"/>
      <c r="BP4817" s="64"/>
    </row>
    <row r="4818" spans="65:68" hidden="1">
      <c r="BM4818" s="68" t="s">
        <v>5040</v>
      </c>
      <c r="BO4818" s="64"/>
      <c r="BP4818" s="64"/>
    </row>
    <row r="4819" spans="65:68" hidden="1">
      <c r="BM4819" s="68" t="s">
        <v>5041</v>
      </c>
      <c r="BO4819" s="64"/>
      <c r="BP4819" s="64"/>
    </row>
    <row r="4820" spans="65:68" hidden="1">
      <c r="BM4820" s="68" t="s">
        <v>5042</v>
      </c>
      <c r="BO4820" s="64"/>
      <c r="BP4820" s="64"/>
    </row>
    <row r="4821" spans="65:68" hidden="1">
      <c r="BM4821" s="68" t="s">
        <v>5043</v>
      </c>
      <c r="BO4821" s="64"/>
      <c r="BP4821" s="64"/>
    </row>
    <row r="4822" spans="65:68" hidden="1">
      <c r="BM4822" s="68" t="s">
        <v>5044</v>
      </c>
      <c r="BO4822" s="64"/>
      <c r="BP4822" s="64"/>
    </row>
    <row r="4823" spans="65:68" hidden="1">
      <c r="BM4823" s="68" t="s">
        <v>25</v>
      </c>
      <c r="BO4823" s="64"/>
      <c r="BP4823" s="64"/>
    </row>
    <row r="4824" spans="65:68" hidden="1">
      <c r="BM4824" s="68" t="s">
        <v>5045</v>
      </c>
      <c r="BO4824" s="64"/>
      <c r="BP4824" s="64"/>
    </row>
    <row r="4825" spans="65:68" hidden="1">
      <c r="BM4825" s="68" t="s">
        <v>5046</v>
      </c>
      <c r="BO4825" s="64"/>
      <c r="BP4825" s="64"/>
    </row>
    <row r="4826" spans="65:68" hidden="1">
      <c r="BM4826" s="68" t="s">
        <v>5047</v>
      </c>
      <c r="BO4826" s="64"/>
      <c r="BP4826" s="64"/>
    </row>
    <row r="4827" spans="65:68" hidden="1">
      <c r="BM4827" s="68" t="s">
        <v>5048</v>
      </c>
      <c r="BO4827" s="64"/>
      <c r="BP4827" s="64"/>
    </row>
    <row r="4828" spans="65:68" hidden="1">
      <c r="BM4828" s="68" t="s">
        <v>5049</v>
      </c>
      <c r="BO4828" s="64"/>
      <c r="BP4828" s="64"/>
    </row>
    <row r="4829" spans="65:68" hidden="1">
      <c r="BM4829" s="68" t="s">
        <v>5050</v>
      </c>
      <c r="BO4829" s="64"/>
      <c r="BP4829" s="64"/>
    </row>
    <row r="4830" spans="65:68" hidden="1">
      <c r="BM4830" s="68" t="s">
        <v>5051</v>
      </c>
      <c r="BO4830" s="64"/>
      <c r="BP4830" s="64"/>
    </row>
    <row r="4831" spans="65:68" hidden="1">
      <c r="BM4831" s="68" t="s">
        <v>5052</v>
      </c>
      <c r="BO4831" s="64"/>
      <c r="BP4831" s="64"/>
    </row>
    <row r="4832" spans="65:68" hidden="1">
      <c r="BM4832" s="68" t="s">
        <v>5053</v>
      </c>
      <c r="BO4832" s="64"/>
      <c r="BP4832" s="64"/>
    </row>
    <row r="4833" spans="65:68" hidden="1">
      <c r="BM4833" s="68" t="s">
        <v>5054</v>
      </c>
      <c r="BO4833" s="64"/>
      <c r="BP4833" s="64"/>
    </row>
    <row r="4834" spans="65:68" hidden="1">
      <c r="BM4834" s="68" t="s">
        <v>5055</v>
      </c>
      <c r="BO4834" s="64"/>
      <c r="BP4834" s="64"/>
    </row>
    <row r="4835" spans="65:68" hidden="1">
      <c r="BM4835" s="68" t="s">
        <v>5056</v>
      </c>
      <c r="BO4835" s="64"/>
      <c r="BP4835" s="64"/>
    </row>
    <row r="4836" spans="65:68" hidden="1">
      <c r="BM4836" s="68" t="s">
        <v>5057</v>
      </c>
      <c r="BO4836" s="64"/>
      <c r="BP4836" s="64"/>
    </row>
    <row r="4837" spans="65:68" hidden="1">
      <c r="BM4837" s="68" t="s">
        <v>5058</v>
      </c>
      <c r="BO4837" s="64"/>
      <c r="BP4837" s="64"/>
    </row>
    <row r="4838" spans="65:68" hidden="1">
      <c r="BM4838" s="68" t="s">
        <v>5059</v>
      </c>
      <c r="BO4838" s="64"/>
      <c r="BP4838" s="64"/>
    </row>
    <row r="4839" spans="65:68" hidden="1">
      <c r="BM4839" s="68" t="s">
        <v>5060</v>
      </c>
      <c r="BO4839" s="64"/>
      <c r="BP4839" s="64"/>
    </row>
    <row r="4840" spans="65:68" hidden="1">
      <c r="BM4840" s="68" t="s">
        <v>5061</v>
      </c>
      <c r="BO4840" s="64"/>
      <c r="BP4840" s="64"/>
    </row>
    <row r="4841" spans="65:68" hidden="1">
      <c r="BM4841" s="68" t="s">
        <v>5062</v>
      </c>
      <c r="BO4841" s="64"/>
      <c r="BP4841" s="64"/>
    </row>
    <row r="4842" spans="65:68" hidden="1">
      <c r="BM4842" s="68" t="s">
        <v>5063</v>
      </c>
      <c r="BO4842" s="64"/>
      <c r="BP4842" s="64"/>
    </row>
    <row r="4843" spans="65:68" hidden="1">
      <c r="BM4843" s="68" t="s">
        <v>5064</v>
      </c>
      <c r="BO4843" s="64"/>
      <c r="BP4843" s="64"/>
    </row>
    <row r="4844" spans="65:68" hidden="1">
      <c r="BM4844" s="68" t="s">
        <v>5065</v>
      </c>
      <c r="BO4844" s="64"/>
      <c r="BP4844" s="64"/>
    </row>
    <row r="4845" spans="65:68" hidden="1">
      <c r="BM4845" s="68" t="s">
        <v>5066</v>
      </c>
      <c r="BO4845" s="64"/>
      <c r="BP4845" s="64"/>
    </row>
    <row r="4846" spans="65:68" hidden="1">
      <c r="BM4846" s="68" t="s">
        <v>5067</v>
      </c>
      <c r="BO4846" s="64"/>
      <c r="BP4846" s="64"/>
    </row>
    <row r="4847" spans="65:68" hidden="1">
      <c r="BM4847" s="68" t="s">
        <v>5068</v>
      </c>
      <c r="BO4847" s="64"/>
      <c r="BP4847" s="64"/>
    </row>
    <row r="4848" spans="65:68" hidden="1">
      <c r="BM4848" s="68" t="s">
        <v>5069</v>
      </c>
      <c r="BO4848" s="64"/>
      <c r="BP4848" s="64"/>
    </row>
    <row r="4849" spans="65:68" hidden="1">
      <c r="BM4849" s="68" t="s">
        <v>5070</v>
      </c>
      <c r="BO4849" s="64"/>
      <c r="BP4849" s="64"/>
    </row>
    <row r="4850" spans="65:68" hidden="1">
      <c r="BM4850" s="68" t="s">
        <v>5071</v>
      </c>
      <c r="BO4850" s="64"/>
      <c r="BP4850" s="64"/>
    </row>
    <row r="4851" spans="65:68" hidden="1">
      <c r="BM4851" s="68" t="s">
        <v>5072</v>
      </c>
      <c r="BO4851" s="64"/>
      <c r="BP4851" s="64"/>
    </row>
    <row r="4852" spans="65:68" hidden="1">
      <c r="BM4852" s="68" t="s">
        <v>5073</v>
      </c>
      <c r="BO4852" s="64"/>
      <c r="BP4852" s="64"/>
    </row>
    <row r="4853" spans="65:68" hidden="1">
      <c r="BM4853" s="68" t="s">
        <v>5074</v>
      </c>
      <c r="BO4853" s="64"/>
      <c r="BP4853" s="64"/>
    </row>
    <row r="4854" spans="65:68" hidden="1">
      <c r="BM4854" s="68" t="s">
        <v>5075</v>
      </c>
      <c r="BO4854" s="64"/>
      <c r="BP4854" s="64"/>
    </row>
    <row r="4855" spans="65:68" hidden="1">
      <c r="BM4855" s="68" t="s">
        <v>5076</v>
      </c>
      <c r="BO4855" s="64"/>
      <c r="BP4855" s="64"/>
    </row>
    <row r="4856" spans="65:68" hidden="1">
      <c r="BM4856" s="68" t="s">
        <v>5077</v>
      </c>
      <c r="BO4856" s="64"/>
      <c r="BP4856" s="64"/>
    </row>
    <row r="4857" spans="65:68" hidden="1">
      <c r="BM4857" s="68" t="s">
        <v>5078</v>
      </c>
      <c r="BO4857" s="64"/>
      <c r="BP4857" s="64"/>
    </row>
    <row r="4858" spans="65:68" hidden="1">
      <c r="BM4858" s="68" t="s">
        <v>5079</v>
      </c>
      <c r="BO4858" s="64"/>
      <c r="BP4858" s="64"/>
    </row>
    <row r="4859" spans="65:68" hidden="1">
      <c r="BM4859" s="68" t="s">
        <v>5080</v>
      </c>
      <c r="BO4859" s="64"/>
      <c r="BP4859" s="64"/>
    </row>
    <row r="4860" spans="65:68" hidden="1">
      <c r="BM4860" s="68" t="s">
        <v>5081</v>
      </c>
      <c r="BO4860" s="64"/>
      <c r="BP4860" s="64"/>
    </row>
    <row r="4861" spans="65:68" hidden="1">
      <c r="BM4861" s="68" t="s">
        <v>5082</v>
      </c>
      <c r="BO4861" s="64"/>
      <c r="BP4861" s="64"/>
    </row>
    <row r="4862" spans="65:68" hidden="1">
      <c r="BM4862" s="68" t="s">
        <v>5083</v>
      </c>
      <c r="BO4862" s="64"/>
      <c r="BP4862" s="64"/>
    </row>
    <row r="4863" spans="65:68" hidden="1">
      <c r="BM4863" s="68" t="s">
        <v>5084</v>
      </c>
      <c r="BO4863" s="64"/>
      <c r="BP4863" s="64"/>
    </row>
    <row r="4864" spans="65:68" hidden="1">
      <c r="BM4864" s="68" t="s">
        <v>5085</v>
      </c>
      <c r="BO4864" s="64"/>
      <c r="BP4864" s="64"/>
    </row>
    <row r="4865" spans="65:68" hidden="1">
      <c r="BM4865" s="68" t="s">
        <v>5086</v>
      </c>
      <c r="BO4865" s="64"/>
      <c r="BP4865" s="64"/>
    </row>
    <row r="4866" spans="65:68" hidden="1">
      <c r="BM4866" s="68" t="s">
        <v>5087</v>
      </c>
      <c r="BO4866" s="64"/>
      <c r="BP4866" s="64"/>
    </row>
    <row r="4867" spans="65:68" hidden="1">
      <c r="BM4867" s="68" t="s">
        <v>5088</v>
      </c>
      <c r="BO4867" s="64"/>
      <c r="BP4867" s="64"/>
    </row>
    <row r="4868" spans="65:68" hidden="1">
      <c r="BM4868" s="68" t="s">
        <v>5089</v>
      </c>
      <c r="BO4868" s="64"/>
      <c r="BP4868" s="64"/>
    </row>
    <row r="4869" spans="65:68" hidden="1">
      <c r="BM4869" s="68" t="s">
        <v>5090</v>
      </c>
      <c r="BO4869" s="64"/>
      <c r="BP4869" s="64"/>
    </row>
    <row r="4870" spans="65:68" hidden="1">
      <c r="BM4870" s="68" t="s">
        <v>5091</v>
      </c>
      <c r="BO4870" s="64"/>
      <c r="BP4870" s="64"/>
    </row>
    <row r="4871" spans="65:68" hidden="1">
      <c r="BM4871" s="68" t="s">
        <v>5092</v>
      </c>
      <c r="BO4871" s="64"/>
      <c r="BP4871" s="64"/>
    </row>
    <row r="4872" spans="65:68" hidden="1">
      <c r="BM4872" s="68" t="s">
        <v>5093</v>
      </c>
      <c r="BO4872" s="64"/>
      <c r="BP4872" s="64"/>
    </row>
    <row r="4873" spans="65:68" hidden="1">
      <c r="BM4873" s="68" t="s">
        <v>60</v>
      </c>
      <c r="BO4873" s="64"/>
      <c r="BP4873" s="64"/>
    </row>
    <row r="4874" spans="65:68" hidden="1">
      <c r="BM4874" s="68" t="s">
        <v>5094</v>
      </c>
      <c r="BO4874" s="64"/>
      <c r="BP4874" s="64"/>
    </row>
    <row r="4875" spans="65:68" hidden="1">
      <c r="BM4875" s="68" t="s">
        <v>5095</v>
      </c>
      <c r="BO4875" s="64"/>
      <c r="BP4875" s="64"/>
    </row>
    <row r="4876" spans="65:68" hidden="1">
      <c r="BM4876" s="68" t="s">
        <v>5096</v>
      </c>
      <c r="BO4876" s="64"/>
      <c r="BP4876" s="64"/>
    </row>
    <row r="4877" spans="65:68" hidden="1">
      <c r="BM4877" s="68" t="s">
        <v>5097</v>
      </c>
      <c r="BO4877" s="64"/>
      <c r="BP4877" s="64"/>
    </row>
    <row r="4878" spans="65:68" hidden="1">
      <c r="BM4878" s="68" t="s">
        <v>5098</v>
      </c>
      <c r="BO4878" s="64"/>
      <c r="BP4878" s="64"/>
    </row>
    <row r="4879" spans="65:68" hidden="1">
      <c r="BM4879" s="68" t="s">
        <v>5099</v>
      </c>
      <c r="BO4879" s="64"/>
      <c r="BP4879" s="64"/>
    </row>
    <row r="4880" spans="65:68" hidden="1">
      <c r="BM4880" s="68" t="s">
        <v>5100</v>
      </c>
      <c r="BO4880" s="64"/>
      <c r="BP4880" s="64"/>
    </row>
    <row r="4881" spans="65:68" hidden="1">
      <c r="BM4881" s="68" t="s">
        <v>5101</v>
      </c>
      <c r="BO4881" s="64"/>
      <c r="BP4881" s="64"/>
    </row>
    <row r="4882" spans="65:68" hidden="1">
      <c r="BM4882" s="68" t="s">
        <v>5102</v>
      </c>
      <c r="BO4882" s="64"/>
      <c r="BP4882" s="64"/>
    </row>
    <row r="4883" spans="65:68" hidden="1">
      <c r="BM4883" s="68" t="s">
        <v>5103</v>
      </c>
      <c r="BO4883" s="64"/>
      <c r="BP4883" s="64"/>
    </row>
    <row r="4884" spans="65:68" hidden="1">
      <c r="BM4884" s="68" t="s">
        <v>5104</v>
      </c>
      <c r="BO4884" s="64"/>
      <c r="BP4884" s="64"/>
    </row>
    <row r="4885" spans="65:68" hidden="1">
      <c r="BM4885" s="68" t="s">
        <v>5105</v>
      </c>
      <c r="BO4885" s="64"/>
      <c r="BP4885" s="64"/>
    </row>
    <row r="4886" spans="65:68" hidden="1">
      <c r="BM4886" s="68" t="s">
        <v>5106</v>
      </c>
      <c r="BO4886" s="64"/>
      <c r="BP4886" s="64"/>
    </row>
    <row r="4887" spans="65:68" hidden="1">
      <c r="BM4887" s="68" t="s">
        <v>5107</v>
      </c>
      <c r="BO4887" s="64"/>
      <c r="BP4887" s="64"/>
    </row>
    <row r="4888" spans="65:68" hidden="1">
      <c r="BM4888" s="68" t="s">
        <v>5108</v>
      </c>
      <c r="BO4888" s="64"/>
      <c r="BP4888" s="64"/>
    </row>
    <row r="4889" spans="65:68" hidden="1">
      <c r="BM4889" s="68" t="s">
        <v>5109</v>
      </c>
      <c r="BO4889" s="64"/>
      <c r="BP4889" s="64"/>
    </row>
    <row r="4890" spans="65:68" hidden="1">
      <c r="BM4890" s="68" t="s">
        <v>5110</v>
      </c>
      <c r="BO4890" s="64"/>
      <c r="BP4890" s="64"/>
    </row>
    <row r="4891" spans="65:68" hidden="1">
      <c r="BM4891" s="68" t="s">
        <v>5111</v>
      </c>
      <c r="BO4891" s="64"/>
      <c r="BP4891" s="64"/>
    </row>
    <row r="4892" spans="65:68" hidden="1">
      <c r="BM4892" s="68" t="s">
        <v>5112</v>
      </c>
      <c r="BO4892" s="64"/>
      <c r="BP4892" s="64"/>
    </row>
    <row r="4893" spans="65:68" hidden="1">
      <c r="BM4893" s="68" t="s">
        <v>5113</v>
      </c>
      <c r="BO4893" s="64"/>
      <c r="BP4893" s="64"/>
    </row>
    <row r="4894" spans="65:68" hidden="1">
      <c r="BM4894" s="68" t="s">
        <v>5114</v>
      </c>
      <c r="BO4894" s="64"/>
      <c r="BP4894" s="64"/>
    </row>
    <row r="4895" spans="65:68" hidden="1">
      <c r="BM4895" s="68" t="s">
        <v>5115</v>
      </c>
      <c r="BO4895" s="64"/>
      <c r="BP4895" s="64"/>
    </row>
    <row r="4896" spans="65:68" hidden="1">
      <c r="BM4896" s="68" t="s">
        <v>186</v>
      </c>
      <c r="BO4896" s="64"/>
      <c r="BP4896" s="64"/>
    </row>
    <row r="4897" spans="65:68" hidden="1">
      <c r="BM4897" s="68" t="s">
        <v>5116</v>
      </c>
      <c r="BO4897" s="64"/>
      <c r="BP4897" s="64"/>
    </row>
    <row r="4898" spans="65:68" hidden="1">
      <c r="BM4898" s="68" t="s">
        <v>5117</v>
      </c>
      <c r="BO4898" s="64"/>
      <c r="BP4898" s="64"/>
    </row>
    <row r="4899" spans="65:68" hidden="1">
      <c r="BM4899" s="68" t="s">
        <v>5118</v>
      </c>
      <c r="BO4899" s="64"/>
      <c r="BP4899" s="64"/>
    </row>
    <row r="4900" spans="65:68" hidden="1">
      <c r="BM4900" s="68" t="s">
        <v>5119</v>
      </c>
      <c r="BO4900" s="64"/>
      <c r="BP4900" s="64"/>
    </row>
    <row r="4901" spans="65:68" hidden="1">
      <c r="BM4901" s="68" t="s">
        <v>5120</v>
      </c>
      <c r="BO4901" s="64"/>
      <c r="BP4901" s="64"/>
    </row>
    <row r="4902" spans="65:68" hidden="1">
      <c r="BM4902" s="68" t="s">
        <v>5121</v>
      </c>
      <c r="BO4902" s="64"/>
      <c r="BP4902" s="64"/>
    </row>
    <row r="4903" spans="65:68" hidden="1">
      <c r="BM4903" s="68" t="s">
        <v>5122</v>
      </c>
      <c r="BO4903" s="64"/>
      <c r="BP4903" s="64"/>
    </row>
    <row r="4904" spans="65:68" hidden="1">
      <c r="BM4904" s="68" t="s">
        <v>5123</v>
      </c>
      <c r="BO4904" s="64"/>
      <c r="BP4904" s="64"/>
    </row>
    <row r="4905" spans="65:68" hidden="1">
      <c r="BM4905" s="68" t="s">
        <v>5124</v>
      </c>
      <c r="BO4905" s="64"/>
      <c r="BP4905" s="64"/>
    </row>
    <row r="4906" spans="65:68" hidden="1">
      <c r="BM4906" s="68" t="s">
        <v>5125</v>
      </c>
      <c r="BO4906" s="64"/>
      <c r="BP4906" s="64"/>
    </row>
    <row r="4907" spans="65:68" hidden="1">
      <c r="BM4907" s="68" t="s">
        <v>5126</v>
      </c>
      <c r="BO4907" s="64"/>
      <c r="BP4907" s="64"/>
    </row>
    <row r="4908" spans="65:68" hidden="1">
      <c r="BM4908" s="68" t="s">
        <v>5127</v>
      </c>
      <c r="BO4908" s="64"/>
      <c r="BP4908" s="64"/>
    </row>
    <row r="4909" spans="65:68" hidden="1">
      <c r="BM4909" s="68" t="s">
        <v>5128</v>
      </c>
      <c r="BO4909" s="64"/>
      <c r="BP4909" s="64"/>
    </row>
    <row r="4910" spans="65:68" hidden="1">
      <c r="BM4910" s="68" t="s">
        <v>5129</v>
      </c>
      <c r="BO4910" s="64"/>
      <c r="BP4910" s="64"/>
    </row>
    <row r="4911" spans="65:68" hidden="1">
      <c r="BM4911" s="68" t="s">
        <v>5130</v>
      </c>
      <c r="BO4911" s="64"/>
      <c r="BP4911" s="64"/>
    </row>
    <row r="4912" spans="65:68" hidden="1">
      <c r="BM4912" s="68" t="s">
        <v>5131</v>
      </c>
      <c r="BO4912" s="64"/>
      <c r="BP4912" s="64"/>
    </row>
    <row r="4913" spans="65:68" hidden="1">
      <c r="BM4913" s="68" t="s">
        <v>5132</v>
      </c>
      <c r="BO4913" s="64"/>
      <c r="BP4913" s="64"/>
    </row>
    <row r="4914" spans="65:68" hidden="1">
      <c r="BM4914" s="68" t="s">
        <v>5133</v>
      </c>
      <c r="BO4914" s="64"/>
      <c r="BP4914" s="64"/>
    </row>
    <row r="4915" spans="65:68" hidden="1">
      <c r="BM4915" s="68" t="s">
        <v>5134</v>
      </c>
      <c r="BO4915" s="64"/>
      <c r="BP4915" s="64"/>
    </row>
    <row r="4916" spans="65:68" hidden="1">
      <c r="BM4916" s="68" t="s">
        <v>5135</v>
      </c>
      <c r="BO4916" s="64"/>
      <c r="BP4916" s="64"/>
    </row>
    <row r="4917" spans="65:68" hidden="1">
      <c r="BM4917" s="68" t="s">
        <v>5136</v>
      </c>
      <c r="BO4917" s="64"/>
      <c r="BP4917" s="64"/>
    </row>
    <row r="4918" spans="65:68" hidden="1">
      <c r="BM4918" s="68" t="s">
        <v>5137</v>
      </c>
      <c r="BO4918" s="64"/>
      <c r="BP4918" s="64"/>
    </row>
    <row r="4919" spans="65:68" hidden="1">
      <c r="BM4919" s="68" t="s">
        <v>5138</v>
      </c>
      <c r="BO4919" s="64"/>
      <c r="BP4919" s="64"/>
    </row>
    <row r="4920" spans="65:68" hidden="1">
      <c r="BM4920" s="68" t="s">
        <v>5139</v>
      </c>
      <c r="BO4920" s="64"/>
      <c r="BP4920" s="64"/>
    </row>
    <row r="4921" spans="65:68" hidden="1">
      <c r="BM4921" s="68" t="s">
        <v>5140</v>
      </c>
      <c r="BO4921" s="64"/>
      <c r="BP4921" s="64"/>
    </row>
    <row r="4922" spans="65:68" hidden="1">
      <c r="BM4922" s="68" t="s">
        <v>5141</v>
      </c>
      <c r="BO4922" s="64"/>
      <c r="BP4922" s="64"/>
    </row>
    <row r="4923" spans="65:68" hidden="1">
      <c r="BM4923" s="68" t="s">
        <v>5142</v>
      </c>
      <c r="BO4923" s="64"/>
      <c r="BP4923" s="64"/>
    </row>
    <row r="4924" spans="65:68" hidden="1">
      <c r="BM4924" s="68" t="s">
        <v>5143</v>
      </c>
      <c r="BO4924" s="64"/>
      <c r="BP4924" s="64"/>
    </row>
    <row r="4925" spans="65:68" hidden="1">
      <c r="BM4925" s="68" t="s">
        <v>5144</v>
      </c>
      <c r="BO4925" s="64"/>
      <c r="BP4925" s="64"/>
    </row>
    <row r="4926" spans="65:68" hidden="1">
      <c r="BM4926" s="68" t="s">
        <v>5145</v>
      </c>
      <c r="BO4926" s="64"/>
      <c r="BP4926" s="64"/>
    </row>
    <row r="4927" spans="65:68" hidden="1">
      <c r="BM4927" s="68" t="s">
        <v>5146</v>
      </c>
      <c r="BO4927" s="64"/>
      <c r="BP4927" s="64"/>
    </row>
    <row r="4928" spans="65:68" hidden="1">
      <c r="BM4928" s="68" t="s">
        <v>5146</v>
      </c>
      <c r="BO4928" s="64"/>
      <c r="BP4928" s="64"/>
    </row>
    <row r="4929" spans="65:68" hidden="1">
      <c r="BM4929" s="68" t="s">
        <v>5147</v>
      </c>
      <c r="BO4929" s="64"/>
      <c r="BP4929" s="64"/>
    </row>
    <row r="4930" spans="65:68" hidden="1">
      <c r="BM4930" s="68" t="s">
        <v>5148</v>
      </c>
      <c r="BO4930" s="64"/>
      <c r="BP4930" s="64"/>
    </row>
    <row r="4931" spans="65:68" hidden="1">
      <c r="BM4931" s="68" t="s">
        <v>5149</v>
      </c>
      <c r="BO4931" s="64"/>
      <c r="BP4931" s="64"/>
    </row>
    <row r="4932" spans="65:68" hidden="1">
      <c r="BM4932" s="68" t="s">
        <v>5150</v>
      </c>
      <c r="BO4932" s="64"/>
      <c r="BP4932" s="64"/>
    </row>
    <row r="4933" spans="65:68" hidden="1">
      <c r="BM4933" s="68" t="s">
        <v>5151</v>
      </c>
      <c r="BO4933" s="64"/>
      <c r="BP4933" s="64"/>
    </row>
    <row r="4934" spans="65:68" hidden="1">
      <c r="BM4934" s="68" t="s">
        <v>5152</v>
      </c>
      <c r="BO4934" s="64"/>
      <c r="BP4934" s="64"/>
    </row>
    <row r="4935" spans="65:68" hidden="1">
      <c r="BM4935" s="68" t="s">
        <v>5153</v>
      </c>
      <c r="BO4935" s="64"/>
      <c r="BP4935" s="64"/>
    </row>
    <row r="4936" spans="65:68" hidden="1">
      <c r="BM4936" s="68" t="s">
        <v>5154</v>
      </c>
      <c r="BO4936" s="64"/>
      <c r="BP4936" s="64"/>
    </row>
    <row r="4937" spans="65:68" hidden="1">
      <c r="BM4937" s="68" t="s">
        <v>5155</v>
      </c>
      <c r="BO4937" s="64"/>
      <c r="BP4937" s="64"/>
    </row>
    <row r="4938" spans="65:68" hidden="1">
      <c r="BM4938" s="68" t="s">
        <v>5156</v>
      </c>
      <c r="BO4938" s="64"/>
      <c r="BP4938" s="64"/>
    </row>
    <row r="4939" spans="65:68" hidden="1">
      <c r="BM4939" s="68" t="s">
        <v>5157</v>
      </c>
      <c r="BO4939" s="64"/>
      <c r="BP4939" s="64"/>
    </row>
    <row r="4940" spans="65:68" hidden="1">
      <c r="BM4940" s="68" t="s">
        <v>5158</v>
      </c>
      <c r="BO4940" s="64"/>
      <c r="BP4940" s="64"/>
    </row>
    <row r="4941" spans="65:68" hidden="1">
      <c r="BM4941" s="68" t="s">
        <v>5159</v>
      </c>
      <c r="BO4941" s="64"/>
      <c r="BP4941" s="64"/>
    </row>
    <row r="4942" spans="65:68" hidden="1">
      <c r="BM4942" s="68" t="s">
        <v>5160</v>
      </c>
      <c r="BO4942" s="64"/>
      <c r="BP4942" s="64"/>
    </row>
    <row r="4943" spans="65:68" hidden="1">
      <c r="BM4943" s="68" t="s">
        <v>5161</v>
      </c>
      <c r="BO4943" s="64"/>
      <c r="BP4943" s="64"/>
    </row>
    <row r="4944" spans="65:68" hidden="1">
      <c r="BM4944" s="68" t="s">
        <v>5162</v>
      </c>
      <c r="BO4944" s="64"/>
      <c r="BP4944" s="64"/>
    </row>
    <row r="4945" spans="65:68" hidden="1">
      <c r="BM4945" s="68" t="s">
        <v>5163</v>
      </c>
      <c r="BO4945" s="64"/>
      <c r="BP4945" s="64"/>
    </row>
    <row r="4946" spans="65:68" hidden="1">
      <c r="BM4946" s="68" t="s">
        <v>5164</v>
      </c>
      <c r="BO4946" s="64"/>
      <c r="BP4946" s="64"/>
    </row>
    <row r="4947" spans="65:68" hidden="1">
      <c r="BM4947" s="68" t="s">
        <v>5165</v>
      </c>
      <c r="BO4947" s="64"/>
      <c r="BP4947" s="64"/>
    </row>
    <row r="4948" spans="65:68" hidden="1">
      <c r="BM4948" s="68" t="s">
        <v>5166</v>
      </c>
      <c r="BO4948" s="64"/>
      <c r="BP4948" s="64"/>
    </row>
    <row r="4949" spans="65:68" hidden="1">
      <c r="BM4949" s="68" t="s">
        <v>5167</v>
      </c>
      <c r="BO4949" s="64"/>
      <c r="BP4949" s="64"/>
    </row>
    <row r="4950" spans="65:68" hidden="1">
      <c r="BM4950" s="68" t="s">
        <v>5168</v>
      </c>
      <c r="BO4950" s="64"/>
      <c r="BP4950" s="64"/>
    </row>
    <row r="4951" spans="65:68" hidden="1">
      <c r="BM4951" s="68" t="s">
        <v>5169</v>
      </c>
      <c r="BO4951" s="64"/>
      <c r="BP4951" s="64"/>
    </row>
    <row r="4952" spans="65:68" hidden="1">
      <c r="BM4952" s="68" t="s">
        <v>5170</v>
      </c>
      <c r="BO4952" s="64"/>
      <c r="BP4952" s="64"/>
    </row>
    <row r="4953" spans="65:68" hidden="1">
      <c r="BM4953" s="68" t="s">
        <v>5171</v>
      </c>
      <c r="BO4953" s="64"/>
      <c r="BP4953" s="64"/>
    </row>
    <row r="4954" spans="65:68" hidden="1">
      <c r="BM4954" s="68" t="s">
        <v>5172</v>
      </c>
      <c r="BO4954" s="64"/>
      <c r="BP4954" s="64"/>
    </row>
    <row r="4955" spans="65:68" hidden="1">
      <c r="BM4955" s="68" t="s">
        <v>5173</v>
      </c>
      <c r="BO4955" s="64"/>
      <c r="BP4955" s="64"/>
    </row>
    <row r="4956" spans="65:68" hidden="1">
      <c r="BM4956" s="68" t="s">
        <v>5174</v>
      </c>
      <c r="BO4956" s="64"/>
      <c r="BP4956" s="64"/>
    </row>
    <row r="4957" spans="65:68" hidden="1">
      <c r="BM4957" s="68" t="s">
        <v>5175</v>
      </c>
      <c r="BO4957" s="64"/>
      <c r="BP4957" s="64"/>
    </row>
    <row r="4958" spans="65:68" hidden="1">
      <c r="BM4958" s="68" t="s">
        <v>5176</v>
      </c>
      <c r="BO4958" s="64"/>
      <c r="BP4958" s="64"/>
    </row>
    <row r="4959" spans="65:68" hidden="1">
      <c r="BM4959" s="68" t="s">
        <v>5177</v>
      </c>
      <c r="BO4959" s="64"/>
      <c r="BP4959" s="64"/>
    </row>
    <row r="4960" spans="65:68" hidden="1">
      <c r="BM4960" s="68" t="s">
        <v>5178</v>
      </c>
      <c r="BO4960" s="64"/>
      <c r="BP4960" s="64"/>
    </row>
    <row r="4961" spans="65:68" hidden="1">
      <c r="BM4961" s="68" t="s">
        <v>5179</v>
      </c>
      <c r="BO4961" s="64"/>
      <c r="BP4961" s="64"/>
    </row>
    <row r="4962" spans="65:68" hidden="1">
      <c r="BM4962" s="68" t="s">
        <v>5180</v>
      </c>
      <c r="BO4962" s="64"/>
      <c r="BP4962" s="64"/>
    </row>
    <row r="4963" spans="65:68" hidden="1">
      <c r="BM4963" s="68" t="s">
        <v>5181</v>
      </c>
      <c r="BO4963" s="64"/>
      <c r="BP4963" s="64"/>
    </row>
    <row r="4964" spans="65:68" hidden="1">
      <c r="BM4964" s="68" t="s">
        <v>5182</v>
      </c>
      <c r="BO4964" s="64"/>
      <c r="BP4964" s="64"/>
    </row>
    <row r="4965" spans="65:68" hidden="1">
      <c r="BM4965" s="68" t="s">
        <v>5183</v>
      </c>
      <c r="BO4965" s="64"/>
      <c r="BP4965" s="64"/>
    </row>
    <row r="4966" spans="65:68" hidden="1">
      <c r="BM4966" s="68" t="s">
        <v>5184</v>
      </c>
      <c r="BO4966" s="64"/>
      <c r="BP4966" s="64"/>
    </row>
    <row r="4967" spans="65:68" hidden="1">
      <c r="BM4967" s="68" t="s">
        <v>5185</v>
      </c>
      <c r="BO4967" s="64"/>
      <c r="BP4967" s="64"/>
    </row>
    <row r="4968" spans="65:68" hidden="1">
      <c r="BM4968" s="68" t="s">
        <v>5186</v>
      </c>
      <c r="BO4968" s="64"/>
      <c r="BP4968" s="64"/>
    </row>
    <row r="4969" spans="65:68" hidden="1">
      <c r="BM4969" s="68" t="s">
        <v>5187</v>
      </c>
      <c r="BO4969" s="64"/>
      <c r="BP4969" s="64"/>
    </row>
    <row r="4970" spans="65:68" hidden="1">
      <c r="BM4970" s="68" t="s">
        <v>5188</v>
      </c>
      <c r="BO4970" s="64"/>
      <c r="BP4970" s="64"/>
    </row>
    <row r="4971" spans="65:68" hidden="1">
      <c r="BM4971" s="68" t="s">
        <v>5189</v>
      </c>
      <c r="BO4971" s="64"/>
      <c r="BP4971" s="64"/>
    </row>
    <row r="4972" spans="65:68" hidden="1">
      <c r="BM4972" s="68" t="s">
        <v>5190</v>
      </c>
      <c r="BO4972" s="64"/>
      <c r="BP4972" s="64"/>
    </row>
    <row r="4973" spans="65:68" hidden="1">
      <c r="BM4973" s="68" t="s">
        <v>5191</v>
      </c>
      <c r="BO4973" s="64"/>
      <c r="BP4973" s="64"/>
    </row>
    <row r="4974" spans="65:68" hidden="1">
      <c r="BM4974" s="68" t="s">
        <v>5192</v>
      </c>
      <c r="BO4974" s="64"/>
      <c r="BP4974" s="64"/>
    </row>
    <row r="4975" spans="65:68" hidden="1">
      <c r="BM4975" s="68" t="s">
        <v>69</v>
      </c>
      <c r="BO4975" s="64"/>
      <c r="BP4975" s="64"/>
    </row>
    <row r="4976" spans="65:68" hidden="1">
      <c r="BM4976" s="68" t="s">
        <v>130</v>
      </c>
      <c r="BO4976" s="64"/>
      <c r="BP4976" s="64"/>
    </row>
    <row r="4977" spans="65:68" hidden="1">
      <c r="BM4977" s="68" t="s">
        <v>5193</v>
      </c>
      <c r="BO4977" s="64"/>
      <c r="BP4977" s="64"/>
    </row>
    <row r="4978" spans="65:68" hidden="1">
      <c r="BM4978" s="68" t="s">
        <v>5194</v>
      </c>
      <c r="BO4978" s="64"/>
      <c r="BP4978" s="64"/>
    </row>
    <row r="4979" spans="65:68" hidden="1">
      <c r="BM4979" s="68" t="s">
        <v>91</v>
      </c>
      <c r="BO4979" s="64"/>
      <c r="BP4979" s="64"/>
    </row>
    <row r="4980" spans="65:68" hidden="1">
      <c r="BM4980" s="68" t="s">
        <v>5195</v>
      </c>
      <c r="BO4980" s="64"/>
      <c r="BP4980" s="64"/>
    </row>
    <row r="4981" spans="65:68" hidden="1">
      <c r="BM4981" s="68" t="s">
        <v>5196</v>
      </c>
      <c r="BO4981" s="64"/>
      <c r="BP4981" s="64"/>
    </row>
    <row r="4982" spans="65:68" hidden="1">
      <c r="BM4982" s="68" t="s">
        <v>5197</v>
      </c>
      <c r="BO4982" s="64"/>
      <c r="BP4982" s="64"/>
    </row>
    <row r="4983" spans="65:68" hidden="1">
      <c r="BM4983" s="68" t="s">
        <v>5198</v>
      </c>
      <c r="BO4983" s="64"/>
      <c r="BP4983" s="64"/>
    </row>
    <row r="4984" spans="65:68" hidden="1">
      <c r="BM4984" s="68" t="s">
        <v>5199</v>
      </c>
      <c r="BO4984" s="64"/>
      <c r="BP4984" s="64"/>
    </row>
    <row r="4985" spans="65:68" hidden="1">
      <c r="BM4985" s="68" t="s">
        <v>5200</v>
      </c>
      <c r="BO4985" s="64"/>
      <c r="BP4985" s="64"/>
    </row>
    <row r="4986" spans="65:68" hidden="1">
      <c r="BM4986" s="68" t="s">
        <v>5201</v>
      </c>
      <c r="BO4986" s="64"/>
      <c r="BP4986" s="64"/>
    </row>
    <row r="4987" spans="65:68" hidden="1">
      <c r="BM4987" s="68" t="s">
        <v>5202</v>
      </c>
      <c r="BO4987" s="64"/>
      <c r="BP4987" s="64"/>
    </row>
    <row r="4988" spans="65:68" hidden="1">
      <c r="BM4988" s="68" t="s">
        <v>5203</v>
      </c>
      <c r="BO4988" s="64"/>
      <c r="BP4988" s="64"/>
    </row>
    <row r="4989" spans="65:68" hidden="1">
      <c r="BM4989" s="68" t="s">
        <v>5204</v>
      </c>
      <c r="BO4989" s="64"/>
      <c r="BP4989" s="64"/>
    </row>
    <row r="4990" spans="65:68" hidden="1">
      <c r="BM4990" s="68" t="s">
        <v>5205</v>
      </c>
      <c r="BO4990" s="64"/>
      <c r="BP4990" s="64"/>
    </row>
    <row r="4991" spans="65:68" hidden="1">
      <c r="BM4991" s="68" t="s">
        <v>5206</v>
      </c>
      <c r="BO4991" s="64"/>
      <c r="BP4991" s="64"/>
    </row>
    <row r="4992" spans="65:68" hidden="1">
      <c r="BM4992" s="68" t="s">
        <v>5207</v>
      </c>
      <c r="BO4992" s="64"/>
      <c r="BP4992" s="64"/>
    </row>
    <row r="4993" spans="65:68" hidden="1">
      <c r="BM4993" s="68" t="s">
        <v>5208</v>
      </c>
      <c r="BO4993" s="64"/>
      <c r="BP4993" s="64"/>
    </row>
    <row r="4994" spans="65:68" hidden="1">
      <c r="BM4994" s="68" t="s">
        <v>5209</v>
      </c>
      <c r="BO4994" s="64"/>
      <c r="BP4994" s="64"/>
    </row>
    <row r="4995" spans="65:68" hidden="1">
      <c r="BM4995" s="68" t="s">
        <v>5210</v>
      </c>
      <c r="BO4995" s="64"/>
      <c r="BP4995" s="64"/>
    </row>
    <row r="4996" spans="65:68" hidden="1">
      <c r="BM4996" s="68" t="s">
        <v>5211</v>
      </c>
      <c r="BO4996" s="64"/>
      <c r="BP4996" s="64"/>
    </row>
    <row r="4997" spans="65:68" hidden="1">
      <c r="BM4997" s="68" t="s">
        <v>5212</v>
      </c>
      <c r="BO4997" s="64"/>
      <c r="BP4997" s="64"/>
    </row>
    <row r="4998" spans="65:68" hidden="1">
      <c r="BM4998" s="68" t="s">
        <v>5213</v>
      </c>
      <c r="BO4998" s="64"/>
      <c r="BP4998" s="64"/>
    </row>
    <row r="4999" spans="65:68" hidden="1">
      <c r="BM4999" s="68" t="s">
        <v>5214</v>
      </c>
      <c r="BO4999" s="64"/>
      <c r="BP4999" s="64"/>
    </row>
    <row r="5000" spans="65:68" hidden="1">
      <c r="BM5000" s="68" t="s">
        <v>5215</v>
      </c>
      <c r="BO5000" s="64"/>
      <c r="BP5000" s="64"/>
    </row>
    <row r="5001" spans="65:68" hidden="1">
      <c r="BM5001" s="68" t="s">
        <v>5216</v>
      </c>
      <c r="BO5001" s="64"/>
      <c r="BP5001" s="64"/>
    </row>
    <row r="5002" spans="65:68" hidden="1">
      <c r="BM5002" s="68" t="s">
        <v>5217</v>
      </c>
      <c r="BO5002" s="64"/>
      <c r="BP5002" s="64"/>
    </row>
    <row r="5003" spans="65:68" hidden="1">
      <c r="BM5003" s="68" t="s">
        <v>5218</v>
      </c>
      <c r="BO5003" s="64"/>
      <c r="BP5003" s="64"/>
    </row>
    <row r="5004" spans="65:68" hidden="1">
      <c r="BM5004" s="68" t="s">
        <v>5219</v>
      </c>
      <c r="BO5004" s="64"/>
      <c r="BP5004" s="64"/>
    </row>
    <row r="5005" spans="65:68" hidden="1">
      <c r="BM5005" s="68" t="s">
        <v>5220</v>
      </c>
      <c r="BO5005" s="64"/>
      <c r="BP5005" s="64"/>
    </row>
    <row r="5006" spans="65:68" hidden="1">
      <c r="BM5006" s="68" t="s">
        <v>5221</v>
      </c>
      <c r="BO5006" s="64"/>
      <c r="BP5006" s="64"/>
    </row>
    <row r="5007" spans="65:68" hidden="1">
      <c r="BM5007" s="68" t="s">
        <v>5222</v>
      </c>
      <c r="BO5007" s="64"/>
      <c r="BP5007" s="64"/>
    </row>
    <row r="5008" spans="65:68" hidden="1">
      <c r="BM5008" s="68" t="s">
        <v>5223</v>
      </c>
      <c r="BO5008" s="64"/>
      <c r="BP5008" s="64"/>
    </row>
    <row r="5009" spans="65:68" hidden="1">
      <c r="BM5009" s="68" t="s">
        <v>5224</v>
      </c>
      <c r="BO5009" s="64"/>
      <c r="BP5009" s="64"/>
    </row>
    <row r="5010" spans="65:68" hidden="1">
      <c r="BM5010" s="68" t="s">
        <v>5225</v>
      </c>
      <c r="BO5010" s="64"/>
      <c r="BP5010" s="64"/>
    </row>
    <row r="5011" spans="65:68" hidden="1">
      <c r="BM5011" s="68" t="s">
        <v>5226</v>
      </c>
      <c r="BO5011" s="64"/>
      <c r="BP5011" s="64"/>
    </row>
    <row r="5012" spans="65:68" hidden="1">
      <c r="BM5012" s="68" t="s">
        <v>5227</v>
      </c>
      <c r="BO5012" s="64"/>
      <c r="BP5012" s="64"/>
    </row>
    <row r="5013" spans="65:68" hidden="1">
      <c r="BM5013" s="68" t="s">
        <v>5228</v>
      </c>
      <c r="BO5013" s="64"/>
      <c r="BP5013" s="64"/>
    </row>
    <row r="5014" spans="65:68" hidden="1">
      <c r="BM5014" s="68" t="s">
        <v>5229</v>
      </c>
      <c r="BO5014" s="64"/>
      <c r="BP5014" s="64"/>
    </row>
    <row r="5015" spans="65:68" hidden="1">
      <c r="BM5015" s="68" t="s">
        <v>5230</v>
      </c>
      <c r="BO5015" s="64"/>
      <c r="BP5015" s="64"/>
    </row>
    <row r="5016" spans="65:68" hidden="1">
      <c r="BM5016" s="68" t="s">
        <v>5231</v>
      </c>
      <c r="BO5016" s="64"/>
      <c r="BP5016" s="64"/>
    </row>
    <row r="5017" spans="65:68" hidden="1">
      <c r="BM5017" s="68" t="s">
        <v>5232</v>
      </c>
      <c r="BO5017" s="64"/>
      <c r="BP5017" s="64"/>
    </row>
    <row r="5018" spans="65:68" hidden="1">
      <c r="BM5018" s="68" t="s">
        <v>5233</v>
      </c>
      <c r="BO5018" s="64"/>
      <c r="BP5018" s="64"/>
    </row>
    <row r="5019" spans="65:68" hidden="1">
      <c r="BM5019" s="68" t="s">
        <v>5234</v>
      </c>
      <c r="BO5019" s="64"/>
      <c r="BP5019" s="64"/>
    </row>
    <row r="5020" spans="65:68" hidden="1">
      <c r="BM5020" s="68" t="s">
        <v>5235</v>
      </c>
      <c r="BO5020" s="64"/>
      <c r="BP5020" s="64"/>
    </row>
    <row r="5021" spans="65:68" hidden="1">
      <c r="BM5021" s="68" t="s">
        <v>5236</v>
      </c>
      <c r="BO5021" s="64"/>
      <c r="BP5021" s="64"/>
    </row>
    <row r="5022" spans="65:68" hidden="1">
      <c r="BM5022" s="68" t="s">
        <v>5237</v>
      </c>
      <c r="BO5022" s="64"/>
      <c r="BP5022" s="64"/>
    </row>
    <row r="5023" spans="65:68" hidden="1">
      <c r="BM5023" s="68" t="s">
        <v>5238</v>
      </c>
      <c r="BO5023" s="64"/>
      <c r="BP5023" s="64"/>
    </row>
    <row r="5024" spans="65:68" hidden="1">
      <c r="BM5024" s="68" t="s">
        <v>114</v>
      </c>
      <c r="BO5024" s="64"/>
      <c r="BP5024" s="64"/>
    </row>
    <row r="5025" spans="65:68" hidden="1">
      <c r="BM5025" s="68" t="s">
        <v>5239</v>
      </c>
      <c r="BO5025" s="64"/>
      <c r="BP5025" s="64"/>
    </row>
    <row r="5026" spans="65:68" hidden="1">
      <c r="BM5026" s="68" t="s">
        <v>5240</v>
      </c>
      <c r="BO5026" s="64"/>
      <c r="BP5026" s="64"/>
    </row>
    <row r="5027" spans="65:68" hidden="1">
      <c r="BM5027" s="68" t="s">
        <v>5241</v>
      </c>
      <c r="BO5027" s="64"/>
      <c r="BP5027" s="64"/>
    </row>
    <row r="5028" spans="65:68" hidden="1">
      <c r="BM5028" s="68" t="s">
        <v>5242</v>
      </c>
      <c r="BO5028" s="64"/>
      <c r="BP5028" s="64"/>
    </row>
    <row r="5029" spans="65:68" hidden="1">
      <c r="BM5029" s="68" t="s">
        <v>5243</v>
      </c>
      <c r="BO5029" s="64"/>
      <c r="BP5029" s="64"/>
    </row>
    <row r="5030" spans="65:68" hidden="1">
      <c r="BM5030" s="68" t="s">
        <v>5244</v>
      </c>
      <c r="BO5030" s="64"/>
      <c r="BP5030" s="64"/>
    </row>
    <row r="5031" spans="65:68" hidden="1">
      <c r="BM5031" s="68" t="s">
        <v>5245</v>
      </c>
      <c r="BO5031" s="64"/>
      <c r="BP5031" s="64"/>
    </row>
    <row r="5032" spans="65:68" hidden="1">
      <c r="BM5032" s="68" t="s">
        <v>5246</v>
      </c>
      <c r="BO5032" s="64"/>
      <c r="BP5032" s="64"/>
    </row>
    <row r="5033" spans="65:68" hidden="1">
      <c r="BM5033" s="68" t="s">
        <v>5247</v>
      </c>
      <c r="BO5033" s="64"/>
      <c r="BP5033" s="64"/>
    </row>
    <row r="5034" spans="65:68" hidden="1">
      <c r="BM5034" s="68" t="s">
        <v>5248</v>
      </c>
      <c r="BO5034" s="64"/>
      <c r="BP5034" s="64"/>
    </row>
    <row r="5035" spans="65:68" hidden="1">
      <c r="BM5035" s="68" t="s">
        <v>5249</v>
      </c>
      <c r="BO5035" s="64"/>
      <c r="BP5035" s="64"/>
    </row>
    <row r="5036" spans="65:68" hidden="1">
      <c r="BM5036" s="68" t="s">
        <v>5250</v>
      </c>
      <c r="BO5036" s="64"/>
      <c r="BP5036" s="64"/>
    </row>
    <row r="5037" spans="65:68" hidden="1">
      <c r="BM5037" s="68" t="s">
        <v>5251</v>
      </c>
      <c r="BO5037" s="64"/>
      <c r="BP5037" s="64"/>
    </row>
    <row r="5038" spans="65:68" hidden="1">
      <c r="BM5038" s="68" t="s">
        <v>5252</v>
      </c>
      <c r="BO5038" s="64"/>
      <c r="BP5038" s="64"/>
    </row>
    <row r="5039" spans="65:68" hidden="1">
      <c r="BM5039" s="68" t="s">
        <v>5253</v>
      </c>
      <c r="BO5039" s="64"/>
      <c r="BP5039" s="64"/>
    </row>
    <row r="5040" spans="65:68" hidden="1">
      <c r="BM5040" s="68" t="s">
        <v>5254</v>
      </c>
      <c r="BO5040" s="64"/>
      <c r="BP5040" s="64"/>
    </row>
    <row r="5041" spans="65:68" hidden="1">
      <c r="BM5041" s="68" t="s">
        <v>5255</v>
      </c>
      <c r="BO5041" s="64"/>
      <c r="BP5041" s="64"/>
    </row>
    <row r="5042" spans="65:68" hidden="1">
      <c r="BM5042" s="68" t="s">
        <v>5256</v>
      </c>
      <c r="BO5042" s="64"/>
      <c r="BP5042" s="64"/>
    </row>
    <row r="5043" spans="65:68" hidden="1">
      <c r="BM5043" s="68" t="s">
        <v>5257</v>
      </c>
      <c r="BO5043" s="64"/>
      <c r="BP5043" s="64"/>
    </row>
    <row r="5044" spans="65:68" hidden="1">
      <c r="BM5044" s="68" t="s">
        <v>5258</v>
      </c>
      <c r="BO5044" s="64"/>
      <c r="BP5044" s="64"/>
    </row>
    <row r="5045" spans="65:68" hidden="1">
      <c r="BM5045" s="68" t="s">
        <v>5259</v>
      </c>
      <c r="BO5045" s="64"/>
      <c r="BP5045" s="64"/>
    </row>
    <row r="5046" spans="65:68" hidden="1">
      <c r="BM5046" s="68" t="s">
        <v>5260</v>
      </c>
      <c r="BO5046" s="64"/>
      <c r="BP5046" s="64"/>
    </row>
    <row r="5047" spans="65:68" hidden="1">
      <c r="BM5047" s="68" t="s">
        <v>5261</v>
      </c>
      <c r="BO5047" s="64"/>
      <c r="BP5047" s="64"/>
    </row>
    <row r="5048" spans="65:68" hidden="1">
      <c r="BM5048" s="68" t="s">
        <v>5262</v>
      </c>
      <c r="BO5048" s="64"/>
      <c r="BP5048" s="64"/>
    </row>
    <row r="5049" spans="65:68" hidden="1">
      <c r="BM5049" s="68" t="s">
        <v>5263</v>
      </c>
      <c r="BO5049" s="64"/>
      <c r="BP5049" s="64"/>
    </row>
    <row r="5050" spans="65:68" hidden="1">
      <c r="BM5050" s="68" t="s">
        <v>5264</v>
      </c>
      <c r="BO5050" s="64"/>
      <c r="BP5050" s="64"/>
    </row>
    <row r="5051" spans="65:68" hidden="1">
      <c r="BM5051" s="68" t="s">
        <v>5265</v>
      </c>
      <c r="BO5051" s="64"/>
      <c r="BP5051" s="64"/>
    </row>
    <row r="5052" spans="65:68" hidden="1">
      <c r="BM5052" s="68" t="s">
        <v>5266</v>
      </c>
      <c r="BO5052" s="64"/>
      <c r="BP5052" s="64"/>
    </row>
    <row r="5053" spans="65:68" hidden="1">
      <c r="BM5053" s="68" t="s">
        <v>5267</v>
      </c>
      <c r="BO5053" s="64"/>
      <c r="BP5053" s="64"/>
    </row>
    <row r="5054" spans="65:68" hidden="1">
      <c r="BM5054" s="68" t="s">
        <v>5268</v>
      </c>
      <c r="BO5054" s="64"/>
      <c r="BP5054" s="64"/>
    </row>
    <row r="5055" spans="65:68" hidden="1">
      <c r="BM5055" s="68" t="s">
        <v>5269</v>
      </c>
      <c r="BO5055" s="64"/>
      <c r="BP5055" s="64"/>
    </row>
    <row r="5056" spans="65:68" hidden="1">
      <c r="BM5056" s="68" t="s">
        <v>5270</v>
      </c>
      <c r="BO5056" s="64"/>
      <c r="BP5056" s="64"/>
    </row>
    <row r="5057" spans="65:68" hidden="1">
      <c r="BM5057" s="68" t="s">
        <v>5271</v>
      </c>
      <c r="BO5057" s="64"/>
      <c r="BP5057" s="64"/>
    </row>
    <row r="5058" spans="65:68" hidden="1">
      <c r="BM5058" s="68" t="s">
        <v>5272</v>
      </c>
      <c r="BO5058" s="64"/>
      <c r="BP5058" s="64"/>
    </row>
    <row r="5059" spans="65:68" hidden="1">
      <c r="BM5059" s="68" t="s">
        <v>5273</v>
      </c>
      <c r="BO5059" s="64"/>
      <c r="BP5059" s="64"/>
    </row>
    <row r="5060" spans="65:68" hidden="1">
      <c r="BM5060" s="68" t="s">
        <v>5274</v>
      </c>
      <c r="BO5060" s="64"/>
      <c r="BP5060" s="64"/>
    </row>
    <row r="5061" spans="65:68" hidden="1">
      <c r="BM5061" s="68" t="s">
        <v>5275</v>
      </c>
      <c r="BO5061" s="64"/>
      <c r="BP5061" s="64"/>
    </row>
    <row r="5062" spans="65:68" hidden="1">
      <c r="BM5062" s="68" t="s">
        <v>5276</v>
      </c>
      <c r="BO5062" s="64"/>
      <c r="BP5062" s="64"/>
    </row>
    <row r="5063" spans="65:68" hidden="1">
      <c r="BM5063" s="68" t="s">
        <v>5277</v>
      </c>
      <c r="BO5063" s="64"/>
      <c r="BP5063" s="64"/>
    </row>
    <row r="5064" spans="65:68" hidden="1">
      <c r="BM5064" s="68" t="s">
        <v>5278</v>
      </c>
      <c r="BO5064" s="64"/>
      <c r="BP5064" s="64"/>
    </row>
    <row r="5065" spans="65:68" hidden="1">
      <c r="BM5065" s="68" t="s">
        <v>5279</v>
      </c>
      <c r="BO5065" s="64"/>
      <c r="BP5065" s="64"/>
    </row>
    <row r="5066" spans="65:68" hidden="1">
      <c r="BM5066" s="68" t="s">
        <v>5280</v>
      </c>
      <c r="BO5066" s="64"/>
      <c r="BP5066" s="64"/>
    </row>
    <row r="5067" spans="65:68" hidden="1">
      <c r="BM5067" s="68" t="s">
        <v>5281</v>
      </c>
      <c r="BO5067" s="64"/>
      <c r="BP5067" s="64"/>
    </row>
    <row r="5068" spans="65:68" hidden="1">
      <c r="BM5068" s="68" t="s">
        <v>5282</v>
      </c>
      <c r="BO5068" s="64"/>
      <c r="BP5068" s="64"/>
    </row>
    <row r="5069" spans="65:68" hidden="1">
      <c r="BM5069" s="68" t="s">
        <v>5283</v>
      </c>
      <c r="BO5069" s="64"/>
      <c r="BP5069" s="64"/>
    </row>
    <row r="5070" spans="65:68" hidden="1">
      <c r="BM5070" s="68" t="s">
        <v>5284</v>
      </c>
      <c r="BO5070" s="64"/>
      <c r="BP5070" s="64"/>
    </row>
    <row r="5071" spans="65:68" hidden="1">
      <c r="BM5071" s="68" t="s">
        <v>5285</v>
      </c>
      <c r="BO5071" s="64"/>
      <c r="BP5071" s="64"/>
    </row>
    <row r="5072" spans="65:68" hidden="1">
      <c r="BM5072" s="68" t="s">
        <v>5286</v>
      </c>
      <c r="BO5072" s="64"/>
      <c r="BP5072" s="64"/>
    </row>
    <row r="5073" spans="65:68" hidden="1">
      <c r="BM5073" s="68" t="s">
        <v>5287</v>
      </c>
      <c r="BO5073" s="64"/>
      <c r="BP5073" s="64"/>
    </row>
    <row r="5074" spans="65:68" hidden="1">
      <c r="BM5074" s="68" t="s">
        <v>5288</v>
      </c>
      <c r="BO5074" s="64"/>
      <c r="BP5074" s="64"/>
    </row>
    <row r="5075" spans="65:68" hidden="1">
      <c r="BM5075" s="68" t="s">
        <v>5289</v>
      </c>
      <c r="BO5075" s="64"/>
      <c r="BP5075" s="64"/>
    </row>
    <row r="5076" spans="65:68" hidden="1">
      <c r="BM5076" s="68" t="s">
        <v>5290</v>
      </c>
      <c r="BO5076" s="64"/>
      <c r="BP5076" s="64"/>
    </row>
    <row r="5077" spans="65:68" hidden="1">
      <c r="BM5077" s="68" t="s">
        <v>5291</v>
      </c>
      <c r="BO5077" s="64"/>
      <c r="BP5077" s="64"/>
    </row>
    <row r="5078" spans="65:68" hidden="1">
      <c r="BM5078" s="68" t="s">
        <v>5292</v>
      </c>
      <c r="BO5078" s="64"/>
      <c r="BP5078" s="64"/>
    </row>
    <row r="5079" spans="65:68" hidden="1">
      <c r="BM5079" s="68" t="s">
        <v>5293</v>
      </c>
      <c r="BO5079" s="64"/>
      <c r="BP5079" s="64"/>
    </row>
    <row r="5080" spans="65:68" hidden="1">
      <c r="BM5080" s="68" t="s">
        <v>5294</v>
      </c>
      <c r="BO5080" s="64"/>
      <c r="BP5080" s="64"/>
    </row>
    <row r="5081" spans="65:68" hidden="1">
      <c r="BM5081" s="68" t="s">
        <v>5295</v>
      </c>
      <c r="BO5081" s="64"/>
      <c r="BP5081" s="64"/>
    </row>
    <row r="5082" spans="65:68" hidden="1">
      <c r="BM5082" s="68" t="s">
        <v>5296</v>
      </c>
      <c r="BO5082" s="64"/>
      <c r="BP5082" s="64"/>
    </row>
    <row r="5083" spans="65:68" hidden="1">
      <c r="BM5083" s="68" t="s">
        <v>5297</v>
      </c>
      <c r="BO5083" s="64"/>
      <c r="BP5083" s="64"/>
    </row>
    <row r="5084" spans="65:68" hidden="1">
      <c r="BM5084" s="68" t="s">
        <v>5298</v>
      </c>
      <c r="BO5084" s="64"/>
      <c r="BP5084" s="64"/>
    </row>
    <row r="5085" spans="65:68" hidden="1">
      <c r="BM5085" s="68" t="s">
        <v>5299</v>
      </c>
      <c r="BO5085" s="64"/>
      <c r="BP5085" s="64"/>
    </row>
    <row r="5086" spans="65:68" hidden="1">
      <c r="BM5086" s="68" t="s">
        <v>5300</v>
      </c>
      <c r="BO5086" s="64"/>
      <c r="BP5086" s="64"/>
    </row>
    <row r="5087" spans="65:68" hidden="1">
      <c r="BM5087" s="68" t="s">
        <v>5301</v>
      </c>
      <c r="BO5087" s="64"/>
      <c r="BP5087" s="64"/>
    </row>
    <row r="5088" spans="65:68" hidden="1">
      <c r="BM5088" s="68" t="s">
        <v>5302</v>
      </c>
      <c r="BO5088" s="64"/>
      <c r="BP5088" s="64"/>
    </row>
    <row r="5089" spans="65:68" hidden="1">
      <c r="BM5089" s="68" t="s">
        <v>5303</v>
      </c>
      <c r="BO5089" s="64"/>
      <c r="BP5089" s="64"/>
    </row>
    <row r="5090" spans="65:68" hidden="1">
      <c r="BM5090" s="68" t="s">
        <v>5304</v>
      </c>
      <c r="BO5090" s="64"/>
      <c r="BP5090" s="64"/>
    </row>
    <row r="5091" spans="65:68" hidden="1">
      <c r="BM5091" s="68" t="s">
        <v>5305</v>
      </c>
      <c r="BO5091" s="64"/>
      <c r="BP5091" s="64"/>
    </row>
    <row r="5092" spans="65:68" hidden="1">
      <c r="BM5092" s="68" t="s">
        <v>5306</v>
      </c>
      <c r="BO5092" s="64"/>
      <c r="BP5092" s="64"/>
    </row>
    <row r="5093" spans="65:68" hidden="1">
      <c r="BM5093" s="68" t="s">
        <v>5307</v>
      </c>
      <c r="BO5093" s="64"/>
      <c r="BP5093" s="64"/>
    </row>
    <row r="5094" spans="65:68" hidden="1">
      <c r="BM5094" s="68" t="s">
        <v>5308</v>
      </c>
      <c r="BO5094" s="64"/>
      <c r="BP5094" s="64"/>
    </row>
    <row r="5095" spans="65:68" hidden="1">
      <c r="BM5095" s="68" t="s">
        <v>5309</v>
      </c>
      <c r="BO5095" s="64"/>
      <c r="BP5095" s="64"/>
    </row>
    <row r="5096" spans="65:68" hidden="1">
      <c r="BM5096" s="68" t="s">
        <v>5310</v>
      </c>
      <c r="BO5096" s="64"/>
      <c r="BP5096" s="64"/>
    </row>
    <row r="5097" spans="65:68" hidden="1">
      <c r="BM5097" s="68" t="s">
        <v>5311</v>
      </c>
      <c r="BO5097" s="64"/>
      <c r="BP5097" s="64"/>
    </row>
    <row r="5098" spans="65:68" hidden="1">
      <c r="BM5098" s="68" t="s">
        <v>5312</v>
      </c>
      <c r="BO5098" s="64"/>
      <c r="BP5098" s="64"/>
    </row>
    <row r="5099" spans="65:68" hidden="1">
      <c r="BM5099" s="68" t="s">
        <v>5313</v>
      </c>
      <c r="BO5099" s="64"/>
      <c r="BP5099" s="64"/>
    </row>
    <row r="5100" spans="65:68" hidden="1">
      <c r="BM5100" s="68" t="s">
        <v>5314</v>
      </c>
      <c r="BO5100" s="64"/>
      <c r="BP5100" s="64"/>
    </row>
    <row r="5101" spans="65:68" hidden="1">
      <c r="BM5101" s="68" t="s">
        <v>5315</v>
      </c>
      <c r="BO5101" s="64"/>
      <c r="BP5101" s="64"/>
    </row>
    <row r="5102" spans="65:68" hidden="1">
      <c r="BM5102" s="68" t="s">
        <v>5316</v>
      </c>
      <c r="BO5102" s="64"/>
      <c r="BP5102" s="64"/>
    </row>
    <row r="5103" spans="65:68" hidden="1">
      <c r="BM5103" s="68" t="s">
        <v>5317</v>
      </c>
      <c r="BO5103" s="64"/>
      <c r="BP5103" s="64"/>
    </row>
    <row r="5104" spans="65:68" hidden="1">
      <c r="BM5104" s="68" t="s">
        <v>5318</v>
      </c>
      <c r="BO5104" s="64"/>
      <c r="BP5104" s="64"/>
    </row>
    <row r="5105" spans="65:68" hidden="1">
      <c r="BM5105" s="68" t="s">
        <v>5319</v>
      </c>
      <c r="BO5105" s="64"/>
      <c r="BP5105" s="64"/>
    </row>
    <row r="5106" spans="65:68" hidden="1">
      <c r="BM5106" s="68" t="s">
        <v>5320</v>
      </c>
      <c r="BO5106" s="64"/>
      <c r="BP5106" s="64"/>
    </row>
    <row r="5107" spans="65:68" hidden="1">
      <c r="BM5107" s="68" t="s">
        <v>5321</v>
      </c>
      <c r="BO5107" s="64"/>
      <c r="BP5107" s="64"/>
    </row>
    <row r="5108" spans="65:68" hidden="1">
      <c r="BM5108" s="68" t="s">
        <v>5322</v>
      </c>
      <c r="BO5108" s="64"/>
      <c r="BP5108" s="64"/>
    </row>
    <row r="5109" spans="65:68" hidden="1">
      <c r="BM5109" s="68" t="s">
        <v>5323</v>
      </c>
      <c r="BO5109" s="64"/>
      <c r="BP5109" s="64"/>
    </row>
    <row r="5110" spans="65:68" hidden="1">
      <c r="BM5110" s="68" t="s">
        <v>5324</v>
      </c>
      <c r="BO5110" s="64"/>
      <c r="BP5110" s="64"/>
    </row>
    <row r="5111" spans="65:68" hidden="1">
      <c r="BM5111" s="68" t="s">
        <v>5325</v>
      </c>
      <c r="BO5111" s="64"/>
      <c r="BP5111" s="64"/>
    </row>
    <row r="5112" spans="65:68" hidden="1">
      <c r="BM5112" s="68" t="s">
        <v>5326</v>
      </c>
      <c r="BO5112" s="64"/>
      <c r="BP5112" s="64"/>
    </row>
    <row r="5113" spans="65:68" hidden="1">
      <c r="BM5113" s="68" t="s">
        <v>5327</v>
      </c>
      <c r="BO5113" s="64"/>
      <c r="BP5113" s="64"/>
    </row>
    <row r="5114" spans="65:68" hidden="1">
      <c r="BM5114" s="68" t="s">
        <v>5328</v>
      </c>
      <c r="BO5114" s="64"/>
      <c r="BP5114" s="64"/>
    </row>
    <row r="5115" spans="65:68" hidden="1">
      <c r="BM5115" s="68" t="s">
        <v>5329</v>
      </c>
      <c r="BO5115" s="64"/>
      <c r="BP5115" s="64"/>
    </row>
    <row r="5116" spans="65:68" hidden="1">
      <c r="BM5116" s="68" t="s">
        <v>5330</v>
      </c>
      <c r="BO5116" s="64"/>
      <c r="BP5116" s="64"/>
    </row>
    <row r="5117" spans="65:68" hidden="1">
      <c r="BM5117" s="68" t="s">
        <v>5331</v>
      </c>
      <c r="BO5117" s="64"/>
      <c r="BP5117" s="64"/>
    </row>
    <row r="5118" spans="65:68" hidden="1">
      <c r="BM5118" s="68" t="s">
        <v>5332</v>
      </c>
      <c r="BO5118" s="64"/>
      <c r="BP5118" s="64"/>
    </row>
    <row r="5119" spans="65:68" hidden="1">
      <c r="BM5119" s="68" t="s">
        <v>5333</v>
      </c>
      <c r="BO5119" s="64"/>
      <c r="BP5119" s="64"/>
    </row>
    <row r="5120" spans="65:68" hidden="1">
      <c r="BM5120" s="68" t="s">
        <v>5334</v>
      </c>
      <c r="BO5120" s="64"/>
      <c r="BP5120" s="64"/>
    </row>
    <row r="5121" spans="65:68" hidden="1">
      <c r="BM5121" s="68" t="s">
        <v>5335</v>
      </c>
      <c r="BO5121" s="64"/>
      <c r="BP5121" s="64"/>
    </row>
    <row r="5122" spans="65:68" hidden="1">
      <c r="BM5122" s="68" t="s">
        <v>5336</v>
      </c>
      <c r="BO5122" s="64"/>
      <c r="BP5122" s="64"/>
    </row>
    <row r="5123" spans="65:68" hidden="1">
      <c r="BM5123" s="68" t="s">
        <v>5337</v>
      </c>
      <c r="BO5123" s="64"/>
      <c r="BP5123" s="64"/>
    </row>
    <row r="5124" spans="65:68" hidden="1">
      <c r="BM5124" s="68" t="s">
        <v>5338</v>
      </c>
      <c r="BO5124" s="64"/>
      <c r="BP5124" s="64"/>
    </row>
    <row r="5125" spans="65:68" hidden="1">
      <c r="BM5125" s="68" t="s">
        <v>5339</v>
      </c>
      <c r="BO5125" s="64"/>
      <c r="BP5125" s="64"/>
    </row>
    <row r="5126" spans="65:68" hidden="1">
      <c r="BM5126" s="68" t="s">
        <v>5340</v>
      </c>
      <c r="BO5126" s="64"/>
      <c r="BP5126" s="64"/>
    </row>
    <row r="5127" spans="65:68" hidden="1">
      <c r="BM5127" s="68" t="s">
        <v>5341</v>
      </c>
      <c r="BO5127" s="64"/>
      <c r="BP5127" s="64"/>
    </row>
    <row r="5128" spans="65:68" hidden="1">
      <c r="BM5128" s="68" t="s">
        <v>5342</v>
      </c>
      <c r="BO5128" s="64"/>
      <c r="BP5128" s="64"/>
    </row>
    <row r="5129" spans="65:68" hidden="1">
      <c r="BM5129" s="68" t="s">
        <v>5343</v>
      </c>
      <c r="BO5129" s="64"/>
      <c r="BP5129" s="64"/>
    </row>
    <row r="5130" spans="65:68" hidden="1">
      <c r="BM5130" s="68" t="s">
        <v>5344</v>
      </c>
      <c r="BO5130" s="64"/>
      <c r="BP5130" s="64"/>
    </row>
    <row r="5131" spans="65:68" hidden="1">
      <c r="BM5131" s="68" t="s">
        <v>5345</v>
      </c>
      <c r="BO5131" s="64"/>
      <c r="BP5131" s="64"/>
    </row>
    <row r="5132" spans="65:68" hidden="1">
      <c r="BM5132" s="68" t="s">
        <v>5346</v>
      </c>
      <c r="BO5132" s="64"/>
      <c r="BP5132" s="64"/>
    </row>
    <row r="5133" spans="65:68" hidden="1">
      <c r="BM5133" s="68" t="s">
        <v>290</v>
      </c>
      <c r="BO5133" s="64"/>
      <c r="BP5133" s="64"/>
    </row>
    <row r="5134" spans="65:68" hidden="1">
      <c r="BM5134" s="68" t="s">
        <v>5347</v>
      </c>
      <c r="BO5134" s="64"/>
      <c r="BP5134" s="64"/>
    </row>
    <row r="5135" spans="65:68" hidden="1">
      <c r="BM5135" s="68" t="s">
        <v>5348</v>
      </c>
      <c r="BO5135" s="64"/>
      <c r="BP5135" s="64"/>
    </row>
    <row r="5136" spans="65:68" hidden="1">
      <c r="BM5136" s="68" t="s">
        <v>5349</v>
      </c>
      <c r="BO5136" s="64"/>
      <c r="BP5136" s="64"/>
    </row>
    <row r="5137" spans="65:68" hidden="1">
      <c r="BM5137" s="68" t="s">
        <v>5350</v>
      </c>
      <c r="BO5137" s="64"/>
      <c r="BP5137" s="64"/>
    </row>
    <row r="5138" spans="65:68" hidden="1">
      <c r="BM5138" s="68" t="s">
        <v>5351</v>
      </c>
      <c r="BO5138" s="64"/>
      <c r="BP5138" s="64"/>
    </row>
    <row r="5139" spans="65:68" hidden="1">
      <c r="BM5139" s="68" t="s">
        <v>5352</v>
      </c>
      <c r="BO5139" s="64"/>
      <c r="BP5139" s="64"/>
    </row>
    <row r="5140" spans="65:68" hidden="1">
      <c r="BM5140" s="68" t="s">
        <v>5353</v>
      </c>
      <c r="BO5140" s="64"/>
      <c r="BP5140" s="64"/>
    </row>
    <row r="5141" spans="65:68" hidden="1">
      <c r="BM5141" s="68" t="s">
        <v>5354</v>
      </c>
      <c r="BO5141" s="64"/>
      <c r="BP5141" s="64"/>
    </row>
    <row r="5142" spans="65:68" hidden="1">
      <c r="BM5142" s="68" t="s">
        <v>5355</v>
      </c>
      <c r="BO5142" s="64"/>
      <c r="BP5142" s="64"/>
    </row>
    <row r="5143" spans="65:68" hidden="1">
      <c r="BM5143" s="68" t="s">
        <v>284</v>
      </c>
      <c r="BO5143" s="64"/>
      <c r="BP5143" s="64"/>
    </row>
    <row r="5144" spans="65:68" hidden="1">
      <c r="BM5144" s="68" t="s">
        <v>307</v>
      </c>
      <c r="BO5144" s="64"/>
      <c r="BP5144" s="64"/>
    </row>
    <row r="5145" spans="65:68" hidden="1">
      <c r="BM5145" s="68" t="s">
        <v>5356</v>
      </c>
      <c r="BO5145" s="64"/>
      <c r="BP5145" s="64"/>
    </row>
    <row r="5146" spans="65:68" hidden="1">
      <c r="BM5146" s="68" t="s">
        <v>5357</v>
      </c>
      <c r="BO5146" s="64"/>
      <c r="BP5146" s="64"/>
    </row>
    <row r="5147" spans="65:68" hidden="1">
      <c r="BM5147" s="68" t="s">
        <v>5358</v>
      </c>
      <c r="BO5147" s="64"/>
      <c r="BP5147" s="64"/>
    </row>
    <row r="5148" spans="65:68" hidden="1">
      <c r="BM5148" s="68" t="s">
        <v>5359</v>
      </c>
      <c r="BO5148" s="64"/>
      <c r="BP5148" s="64"/>
    </row>
    <row r="5149" spans="65:68" hidden="1">
      <c r="BM5149" s="68" t="s">
        <v>5360</v>
      </c>
      <c r="BO5149" s="64"/>
      <c r="BP5149" s="64"/>
    </row>
    <row r="5150" spans="65:68" hidden="1">
      <c r="BM5150" s="68" t="s">
        <v>5361</v>
      </c>
      <c r="BO5150" s="64"/>
      <c r="BP5150" s="64"/>
    </row>
    <row r="5151" spans="65:68" hidden="1">
      <c r="BM5151" s="68" t="s">
        <v>5362</v>
      </c>
      <c r="BO5151" s="64"/>
      <c r="BP5151" s="64"/>
    </row>
    <row r="5152" spans="65:68" hidden="1">
      <c r="BM5152" s="68" t="s">
        <v>5363</v>
      </c>
      <c r="BO5152" s="64"/>
      <c r="BP5152" s="64"/>
    </row>
    <row r="5153" spans="65:68" hidden="1">
      <c r="BM5153" s="68" t="s">
        <v>5364</v>
      </c>
      <c r="BO5153" s="64"/>
      <c r="BP5153" s="64"/>
    </row>
    <row r="5154" spans="65:68" hidden="1">
      <c r="BM5154" s="68" t="s">
        <v>141</v>
      </c>
      <c r="BO5154" s="64"/>
      <c r="BP5154" s="64"/>
    </row>
    <row r="5155" spans="65:68" hidden="1">
      <c r="BM5155" s="68" t="s">
        <v>5365</v>
      </c>
      <c r="BO5155" s="64"/>
      <c r="BP5155" s="64"/>
    </row>
    <row r="5156" spans="65:68" hidden="1">
      <c r="BM5156" s="68" t="s">
        <v>5366</v>
      </c>
      <c r="BO5156" s="64"/>
      <c r="BP5156" s="64"/>
    </row>
    <row r="5157" spans="65:68" hidden="1">
      <c r="BM5157" s="68" t="s">
        <v>5367</v>
      </c>
      <c r="BO5157" s="64"/>
      <c r="BP5157" s="64"/>
    </row>
    <row r="5158" spans="65:68" hidden="1">
      <c r="BM5158" s="68" t="s">
        <v>5368</v>
      </c>
      <c r="BO5158" s="64"/>
      <c r="BP5158" s="64"/>
    </row>
    <row r="5159" spans="65:68" hidden="1">
      <c r="BM5159" s="68" t="s">
        <v>5369</v>
      </c>
      <c r="BO5159" s="64"/>
      <c r="BP5159" s="64"/>
    </row>
    <row r="5160" spans="65:68" hidden="1">
      <c r="BM5160" s="68" t="s">
        <v>5370</v>
      </c>
      <c r="BO5160" s="64"/>
      <c r="BP5160" s="64"/>
    </row>
    <row r="5161" spans="65:68" hidden="1">
      <c r="BM5161" s="68" t="s">
        <v>5371</v>
      </c>
      <c r="BO5161" s="64"/>
      <c r="BP5161" s="64"/>
    </row>
    <row r="5162" spans="65:68" hidden="1">
      <c r="BM5162" s="68" t="s">
        <v>137</v>
      </c>
      <c r="BO5162" s="64"/>
      <c r="BP5162" s="64"/>
    </row>
    <row r="5163" spans="65:68" hidden="1">
      <c r="BM5163" s="68" t="s">
        <v>5372</v>
      </c>
      <c r="BO5163" s="64"/>
      <c r="BP5163" s="64"/>
    </row>
    <row r="5164" spans="65:68" hidden="1">
      <c r="BM5164" s="68" t="s">
        <v>5373</v>
      </c>
      <c r="BO5164" s="64"/>
      <c r="BP5164" s="64"/>
    </row>
    <row r="5165" spans="65:68" hidden="1">
      <c r="BM5165" s="68" t="s">
        <v>5374</v>
      </c>
      <c r="BO5165" s="64"/>
      <c r="BP5165" s="64"/>
    </row>
    <row r="5166" spans="65:68" hidden="1">
      <c r="BM5166" s="68" t="s">
        <v>5375</v>
      </c>
      <c r="BO5166" s="64"/>
      <c r="BP5166" s="64"/>
    </row>
    <row r="5167" spans="65:68" hidden="1">
      <c r="BM5167" s="68" t="s">
        <v>5376</v>
      </c>
      <c r="BO5167" s="64"/>
      <c r="BP5167" s="64"/>
    </row>
    <row r="5168" spans="65:68" hidden="1">
      <c r="BM5168" s="68" t="s">
        <v>5377</v>
      </c>
      <c r="BO5168" s="64"/>
      <c r="BP5168" s="64"/>
    </row>
    <row r="5169" spans="65:68" hidden="1">
      <c r="BM5169" s="68" t="s">
        <v>5378</v>
      </c>
      <c r="BO5169" s="64"/>
      <c r="BP5169" s="64"/>
    </row>
    <row r="5170" spans="65:68" hidden="1">
      <c r="BM5170" s="68" t="s">
        <v>5379</v>
      </c>
      <c r="BO5170" s="64"/>
      <c r="BP5170" s="64"/>
    </row>
    <row r="5171" spans="65:68" hidden="1">
      <c r="BM5171" s="68" t="s">
        <v>5380</v>
      </c>
      <c r="BO5171" s="64"/>
      <c r="BP5171" s="64"/>
    </row>
    <row r="5172" spans="65:68" hidden="1">
      <c r="BM5172" s="68" t="s">
        <v>5381</v>
      </c>
      <c r="BO5172" s="64"/>
      <c r="BP5172" s="64"/>
    </row>
    <row r="5173" spans="65:68" hidden="1">
      <c r="BM5173" s="68" t="s">
        <v>5382</v>
      </c>
      <c r="BO5173" s="64"/>
      <c r="BP5173" s="64"/>
    </row>
    <row r="5174" spans="65:68" hidden="1">
      <c r="BM5174" s="68" t="s">
        <v>5383</v>
      </c>
      <c r="BO5174" s="64"/>
      <c r="BP5174" s="64"/>
    </row>
    <row r="5175" spans="65:68" hidden="1">
      <c r="BM5175" s="68" t="s">
        <v>5384</v>
      </c>
      <c r="BO5175" s="64"/>
      <c r="BP5175" s="64"/>
    </row>
    <row r="5176" spans="65:68" hidden="1">
      <c r="BM5176" s="68" t="s">
        <v>5385</v>
      </c>
      <c r="BO5176" s="64"/>
      <c r="BP5176" s="64"/>
    </row>
    <row r="5177" spans="65:68" hidden="1">
      <c r="BM5177" s="68" t="s">
        <v>5386</v>
      </c>
      <c r="BO5177" s="64"/>
      <c r="BP5177" s="64"/>
    </row>
    <row r="5178" spans="65:68" hidden="1">
      <c r="BM5178" s="68" t="s">
        <v>5387</v>
      </c>
      <c r="BO5178" s="64"/>
      <c r="BP5178" s="64"/>
    </row>
    <row r="5179" spans="65:68" hidden="1">
      <c r="BM5179" s="68" t="s">
        <v>5388</v>
      </c>
      <c r="BO5179" s="64"/>
      <c r="BP5179" s="64"/>
    </row>
    <row r="5180" spans="65:68" hidden="1">
      <c r="BM5180" s="68" t="s">
        <v>5389</v>
      </c>
      <c r="BO5180" s="64"/>
      <c r="BP5180" s="64"/>
    </row>
    <row r="5181" spans="65:68" hidden="1">
      <c r="BM5181" s="68" t="s">
        <v>5390</v>
      </c>
      <c r="BO5181" s="64"/>
      <c r="BP5181" s="64"/>
    </row>
    <row r="5182" spans="65:68" hidden="1">
      <c r="BM5182" s="68" t="s">
        <v>5391</v>
      </c>
      <c r="BO5182" s="64"/>
      <c r="BP5182" s="64"/>
    </row>
    <row r="5183" spans="65:68" hidden="1">
      <c r="BM5183" s="68" t="s">
        <v>5392</v>
      </c>
      <c r="BO5183" s="64"/>
      <c r="BP5183" s="64"/>
    </row>
    <row r="5184" spans="65:68" hidden="1">
      <c r="BM5184" s="68" t="s">
        <v>5393</v>
      </c>
      <c r="BO5184" s="64"/>
      <c r="BP5184" s="64"/>
    </row>
    <row r="5185" spans="65:68" hidden="1">
      <c r="BM5185" s="68" t="s">
        <v>5394</v>
      </c>
      <c r="BO5185" s="64"/>
      <c r="BP5185" s="64"/>
    </row>
    <row r="5186" spans="65:68" hidden="1">
      <c r="BM5186" s="68" t="s">
        <v>5395</v>
      </c>
      <c r="BO5186" s="64"/>
      <c r="BP5186" s="64"/>
    </row>
    <row r="5187" spans="65:68" hidden="1">
      <c r="BM5187" s="68" t="s">
        <v>5396</v>
      </c>
      <c r="BO5187" s="64"/>
      <c r="BP5187" s="64"/>
    </row>
    <row r="5188" spans="65:68" hidden="1">
      <c r="BM5188" s="68" t="s">
        <v>5397</v>
      </c>
      <c r="BO5188" s="64"/>
      <c r="BP5188" s="64"/>
    </row>
    <row r="5189" spans="65:68" hidden="1">
      <c r="BM5189" s="68" t="s">
        <v>5398</v>
      </c>
      <c r="BO5189" s="64"/>
      <c r="BP5189" s="64"/>
    </row>
    <row r="5190" spans="65:68" hidden="1">
      <c r="BM5190" s="68" t="s">
        <v>5399</v>
      </c>
      <c r="BO5190" s="64"/>
      <c r="BP5190" s="64"/>
    </row>
    <row r="5191" spans="65:68" hidden="1">
      <c r="BM5191" s="68" t="s">
        <v>5400</v>
      </c>
      <c r="BO5191" s="64"/>
      <c r="BP5191" s="64"/>
    </row>
    <row r="5192" spans="65:68" hidden="1">
      <c r="BM5192" s="68" t="s">
        <v>5401</v>
      </c>
      <c r="BO5192" s="64"/>
      <c r="BP5192" s="64"/>
    </row>
    <row r="5193" spans="65:68" hidden="1">
      <c r="BM5193" s="68" t="s">
        <v>5402</v>
      </c>
      <c r="BO5193" s="64"/>
      <c r="BP5193" s="64"/>
    </row>
    <row r="5194" spans="65:68" hidden="1">
      <c r="BM5194" s="68" t="s">
        <v>5403</v>
      </c>
      <c r="BO5194" s="64"/>
      <c r="BP5194" s="64"/>
    </row>
    <row r="5195" spans="65:68" hidden="1">
      <c r="BM5195" s="68" t="s">
        <v>5404</v>
      </c>
      <c r="BO5195" s="64"/>
      <c r="BP5195" s="64"/>
    </row>
    <row r="5196" spans="65:68" hidden="1">
      <c r="BM5196" s="68" t="s">
        <v>5405</v>
      </c>
      <c r="BO5196" s="64"/>
      <c r="BP5196" s="64"/>
    </row>
    <row r="5197" spans="65:68" hidden="1">
      <c r="BM5197" s="68" t="s">
        <v>5406</v>
      </c>
      <c r="BO5197" s="64"/>
      <c r="BP5197" s="64"/>
    </row>
    <row r="5198" spans="65:68" hidden="1">
      <c r="BM5198" s="68" t="s">
        <v>5407</v>
      </c>
      <c r="BO5198" s="64"/>
      <c r="BP5198" s="64"/>
    </row>
    <row r="5199" spans="65:68" hidden="1">
      <c r="BM5199" s="68" t="s">
        <v>5408</v>
      </c>
      <c r="BO5199" s="64"/>
      <c r="BP5199" s="64"/>
    </row>
    <row r="5200" spans="65:68" hidden="1">
      <c r="BM5200" s="68" t="s">
        <v>5409</v>
      </c>
      <c r="BO5200" s="64"/>
      <c r="BP5200" s="64"/>
    </row>
    <row r="5201" spans="65:68" hidden="1">
      <c r="BM5201" s="68" t="s">
        <v>5410</v>
      </c>
      <c r="BO5201" s="64"/>
      <c r="BP5201" s="64"/>
    </row>
    <row r="5202" spans="65:68" hidden="1">
      <c r="BM5202" s="68" t="s">
        <v>5411</v>
      </c>
      <c r="BO5202" s="64"/>
      <c r="BP5202" s="64"/>
    </row>
    <row r="5203" spans="65:68" hidden="1">
      <c r="BM5203" s="68" t="s">
        <v>5412</v>
      </c>
      <c r="BO5203" s="64"/>
      <c r="BP5203" s="64"/>
    </row>
    <row r="5204" spans="65:68" hidden="1">
      <c r="BM5204" s="68" t="s">
        <v>5413</v>
      </c>
      <c r="BO5204" s="64"/>
      <c r="BP5204" s="64"/>
    </row>
    <row r="5205" spans="65:68" hidden="1">
      <c r="BM5205" s="68" t="s">
        <v>5414</v>
      </c>
      <c r="BO5205" s="64"/>
      <c r="BP5205" s="64"/>
    </row>
    <row r="5206" spans="65:68" hidden="1">
      <c r="BM5206" s="68" t="s">
        <v>5415</v>
      </c>
      <c r="BO5206" s="64"/>
      <c r="BP5206" s="64"/>
    </row>
    <row r="5207" spans="65:68" hidden="1">
      <c r="BM5207" s="68" t="s">
        <v>5416</v>
      </c>
      <c r="BO5207" s="64"/>
      <c r="BP5207" s="64"/>
    </row>
    <row r="5208" spans="65:68" hidden="1">
      <c r="BM5208" s="68" t="s">
        <v>5417</v>
      </c>
      <c r="BO5208" s="64"/>
      <c r="BP5208" s="64"/>
    </row>
    <row r="5209" spans="65:68" hidden="1">
      <c r="BM5209" s="68" t="s">
        <v>5418</v>
      </c>
      <c r="BO5209" s="64"/>
      <c r="BP5209" s="64"/>
    </row>
    <row r="5210" spans="65:68" hidden="1">
      <c r="BM5210" s="68" t="s">
        <v>5419</v>
      </c>
      <c r="BO5210" s="64"/>
      <c r="BP5210" s="64"/>
    </row>
    <row r="5211" spans="65:68" hidden="1">
      <c r="BM5211" s="68" t="s">
        <v>5420</v>
      </c>
      <c r="BO5211" s="64"/>
      <c r="BP5211" s="64"/>
    </row>
    <row r="5212" spans="65:68" hidden="1">
      <c r="BM5212" s="68" t="s">
        <v>5421</v>
      </c>
      <c r="BO5212" s="64"/>
      <c r="BP5212" s="64"/>
    </row>
    <row r="5213" spans="65:68" hidden="1">
      <c r="BM5213" s="68" t="s">
        <v>5422</v>
      </c>
      <c r="BO5213" s="64"/>
      <c r="BP5213" s="64"/>
    </row>
    <row r="5214" spans="65:68" hidden="1">
      <c r="BM5214" s="68" t="s">
        <v>5423</v>
      </c>
      <c r="BO5214" s="64"/>
      <c r="BP5214" s="64"/>
    </row>
    <row r="5215" spans="65:68" hidden="1">
      <c r="BM5215" s="68" t="s">
        <v>5424</v>
      </c>
      <c r="BO5215" s="64"/>
      <c r="BP5215" s="64"/>
    </row>
    <row r="5216" spans="65:68" hidden="1">
      <c r="BM5216" s="68" t="s">
        <v>5425</v>
      </c>
      <c r="BO5216" s="64"/>
      <c r="BP5216" s="64"/>
    </row>
    <row r="5217" spans="65:68" hidden="1">
      <c r="BM5217" s="68" t="s">
        <v>5426</v>
      </c>
      <c r="BO5217" s="64"/>
      <c r="BP5217" s="64"/>
    </row>
    <row r="5218" spans="65:68" hidden="1">
      <c r="BM5218" s="68" t="s">
        <v>5427</v>
      </c>
      <c r="BO5218" s="64"/>
      <c r="BP5218" s="64"/>
    </row>
    <row r="5219" spans="65:68" hidden="1">
      <c r="BM5219" s="68" t="s">
        <v>5428</v>
      </c>
      <c r="BO5219" s="64"/>
      <c r="BP5219" s="64"/>
    </row>
    <row r="5220" spans="65:68" hidden="1">
      <c r="BM5220" s="68" t="s">
        <v>5429</v>
      </c>
      <c r="BO5220" s="64"/>
      <c r="BP5220" s="64"/>
    </row>
    <row r="5221" spans="65:68" hidden="1">
      <c r="BM5221" s="68" t="s">
        <v>5430</v>
      </c>
      <c r="BO5221" s="64"/>
      <c r="BP5221" s="64"/>
    </row>
    <row r="5222" spans="65:68" hidden="1">
      <c r="BM5222" s="68" t="s">
        <v>5431</v>
      </c>
      <c r="BO5222" s="64"/>
      <c r="BP5222" s="64"/>
    </row>
    <row r="5223" spans="65:68" hidden="1">
      <c r="BM5223" s="68" t="s">
        <v>5432</v>
      </c>
      <c r="BO5223" s="64"/>
      <c r="BP5223" s="64"/>
    </row>
    <row r="5224" spans="65:68" hidden="1">
      <c r="BM5224" s="68" t="s">
        <v>5433</v>
      </c>
      <c r="BO5224" s="64"/>
      <c r="BP5224" s="64"/>
    </row>
    <row r="5225" spans="65:68" hidden="1">
      <c r="BM5225" s="68" t="s">
        <v>5434</v>
      </c>
      <c r="BO5225" s="64"/>
      <c r="BP5225" s="64"/>
    </row>
    <row r="5226" spans="65:68" hidden="1">
      <c r="BM5226" s="68" t="s">
        <v>5435</v>
      </c>
      <c r="BO5226" s="64"/>
      <c r="BP5226" s="64"/>
    </row>
    <row r="5227" spans="65:68" hidden="1">
      <c r="BM5227" s="68" t="s">
        <v>5436</v>
      </c>
      <c r="BO5227" s="64"/>
      <c r="BP5227" s="64"/>
    </row>
    <row r="5228" spans="65:68" hidden="1">
      <c r="BM5228" s="68" t="s">
        <v>5437</v>
      </c>
      <c r="BO5228" s="64"/>
      <c r="BP5228" s="64"/>
    </row>
    <row r="5229" spans="65:68" hidden="1">
      <c r="BM5229" s="68" t="s">
        <v>5438</v>
      </c>
      <c r="BO5229" s="64"/>
      <c r="BP5229" s="64"/>
    </row>
    <row r="5230" spans="65:68" hidden="1">
      <c r="BM5230" s="68" t="s">
        <v>5439</v>
      </c>
      <c r="BO5230" s="64"/>
      <c r="BP5230" s="64"/>
    </row>
    <row r="5231" spans="65:68" hidden="1">
      <c r="BM5231" s="68" t="s">
        <v>5440</v>
      </c>
      <c r="BO5231" s="64"/>
      <c r="BP5231" s="64"/>
    </row>
    <row r="5232" spans="65:68" hidden="1">
      <c r="BM5232" s="68" t="s">
        <v>5441</v>
      </c>
      <c r="BO5232" s="64"/>
      <c r="BP5232" s="64"/>
    </row>
    <row r="5233" spans="65:68" hidden="1">
      <c r="BM5233" s="68" t="s">
        <v>5442</v>
      </c>
      <c r="BO5233" s="64"/>
      <c r="BP5233" s="64"/>
    </row>
    <row r="5234" spans="65:68" hidden="1">
      <c r="BM5234" s="68" t="s">
        <v>5443</v>
      </c>
      <c r="BO5234" s="64"/>
      <c r="BP5234" s="64"/>
    </row>
    <row r="5235" spans="65:68" hidden="1">
      <c r="BM5235" s="68" t="s">
        <v>5444</v>
      </c>
      <c r="BO5235" s="64"/>
      <c r="BP5235" s="64"/>
    </row>
    <row r="5236" spans="65:68" hidden="1">
      <c r="BM5236" s="68" t="s">
        <v>5445</v>
      </c>
      <c r="BO5236" s="64"/>
      <c r="BP5236" s="64"/>
    </row>
    <row r="5237" spans="65:68" hidden="1">
      <c r="BM5237" s="68" t="s">
        <v>5446</v>
      </c>
      <c r="BO5237" s="64"/>
      <c r="BP5237" s="64"/>
    </row>
    <row r="5238" spans="65:68" hidden="1">
      <c r="BM5238" s="68" t="s">
        <v>5447</v>
      </c>
      <c r="BO5238" s="64"/>
      <c r="BP5238" s="64"/>
    </row>
    <row r="5239" spans="65:68" hidden="1">
      <c r="BM5239" s="68" t="s">
        <v>5448</v>
      </c>
      <c r="BO5239" s="64"/>
      <c r="BP5239" s="64"/>
    </row>
    <row r="5240" spans="65:68" hidden="1">
      <c r="BM5240" s="68" t="s">
        <v>5449</v>
      </c>
      <c r="BO5240" s="64"/>
      <c r="BP5240" s="64"/>
    </row>
    <row r="5241" spans="65:68" hidden="1">
      <c r="BM5241" s="68" t="s">
        <v>5450</v>
      </c>
      <c r="BO5241" s="64"/>
      <c r="BP5241" s="64"/>
    </row>
    <row r="5242" spans="65:68" hidden="1">
      <c r="BM5242" s="68" t="s">
        <v>5451</v>
      </c>
      <c r="BO5242" s="64"/>
      <c r="BP5242" s="64"/>
    </row>
    <row r="5243" spans="65:68" hidden="1">
      <c r="BM5243" s="68" t="s">
        <v>5452</v>
      </c>
      <c r="BO5243" s="64"/>
      <c r="BP5243" s="64"/>
    </row>
    <row r="5244" spans="65:68" hidden="1">
      <c r="BM5244" s="68" t="s">
        <v>5453</v>
      </c>
      <c r="BO5244" s="64"/>
      <c r="BP5244" s="64"/>
    </row>
    <row r="5245" spans="65:68" hidden="1">
      <c r="BM5245" s="68" t="s">
        <v>5454</v>
      </c>
      <c r="BO5245" s="64"/>
      <c r="BP5245" s="64"/>
    </row>
    <row r="5246" spans="65:68" hidden="1">
      <c r="BM5246" s="68" t="s">
        <v>5455</v>
      </c>
      <c r="BO5246" s="64"/>
      <c r="BP5246" s="64"/>
    </row>
    <row r="5247" spans="65:68" hidden="1">
      <c r="BM5247" s="68" t="s">
        <v>257</v>
      </c>
      <c r="BO5247" s="64"/>
      <c r="BP5247" s="64"/>
    </row>
    <row r="5248" spans="65:68" hidden="1">
      <c r="BM5248" s="68" t="s">
        <v>5456</v>
      </c>
      <c r="BO5248" s="64"/>
      <c r="BP5248" s="64"/>
    </row>
    <row r="5249" spans="65:68" hidden="1">
      <c r="BM5249" s="68" t="s">
        <v>5457</v>
      </c>
      <c r="BO5249" s="64"/>
      <c r="BP5249" s="64"/>
    </row>
    <row r="5250" spans="65:68" hidden="1">
      <c r="BM5250" s="68" t="s">
        <v>5458</v>
      </c>
      <c r="BO5250" s="64"/>
      <c r="BP5250" s="64"/>
    </row>
    <row r="5251" spans="65:68" hidden="1">
      <c r="BM5251" s="68" t="s">
        <v>5459</v>
      </c>
      <c r="BO5251" s="64"/>
      <c r="BP5251" s="64"/>
    </row>
    <row r="5252" spans="65:68" hidden="1">
      <c r="BM5252" s="68" t="s">
        <v>5460</v>
      </c>
      <c r="BO5252" s="64"/>
      <c r="BP5252" s="64"/>
    </row>
    <row r="5253" spans="65:68" hidden="1">
      <c r="BM5253" s="68" t="s">
        <v>5461</v>
      </c>
      <c r="BO5253" s="64"/>
      <c r="BP5253" s="64"/>
    </row>
    <row r="5254" spans="65:68" hidden="1">
      <c r="BM5254" s="68" t="s">
        <v>5462</v>
      </c>
      <c r="BO5254" s="64"/>
      <c r="BP5254" s="64"/>
    </row>
    <row r="5255" spans="65:68" hidden="1">
      <c r="BM5255" s="68" t="s">
        <v>5463</v>
      </c>
      <c r="BO5255" s="64"/>
      <c r="BP5255" s="64"/>
    </row>
    <row r="5256" spans="65:68" hidden="1">
      <c r="BM5256" s="68" t="s">
        <v>5464</v>
      </c>
      <c r="BO5256" s="64"/>
      <c r="BP5256" s="64"/>
    </row>
    <row r="5257" spans="65:68" hidden="1">
      <c r="BM5257" s="68" t="s">
        <v>5465</v>
      </c>
      <c r="BO5257" s="64"/>
      <c r="BP5257" s="64"/>
    </row>
    <row r="5258" spans="65:68" hidden="1">
      <c r="BM5258" s="68" t="s">
        <v>5466</v>
      </c>
      <c r="BO5258" s="64"/>
      <c r="BP5258" s="64"/>
    </row>
    <row r="5259" spans="65:68" hidden="1">
      <c r="BM5259" s="68" t="s">
        <v>5467</v>
      </c>
      <c r="BO5259" s="64"/>
      <c r="BP5259" s="64"/>
    </row>
    <row r="5260" spans="65:68" hidden="1">
      <c r="BM5260" s="68" t="s">
        <v>5468</v>
      </c>
      <c r="BO5260" s="64"/>
      <c r="BP5260" s="64"/>
    </row>
    <row r="5261" spans="65:68" hidden="1">
      <c r="BM5261" s="68" t="s">
        <v>5469</v>
      </c>
      <c r="BO5261" s="64"/>
      <c r="BP5261" s="64"/>
    </row>
    <row r="5262" spans="65:68" hidden="1">
      <c r="BM5262" s="68" t="s">
        <v>5470</v>
      </c>
      <c r="BO5262" s="64"/>
      <c r="BP5262" s="64"/>
    </row>
    <row r="5263" spans="65:68" hidden="1">
      <c r="BM5263" s="68" t="s">
        <v>5471</v>
      </c>
      <c r="BO5263" s="64"/>
      <c r="BP5263" s="64"/>
    </row>
    <row r="5264" spans="65:68" hidden="1">
      <c r="BM5264" s="68" t="s">
        <v>5472</v>
      </c>
      <c r="BO5264" s="64"/>
      <c r="BP5264" s="64"/>
    </row>
    <row r="5265" spans="65:68" hidden="1">
      <c r="BM5265" s="68" t="s">
        <v>5473</v>
      </c>
      <c r="BO5265" s="64"/>
      <c r="BP5265" s="64"/>
    </row>
    <row r="5266" spans="65:68" hidden="1">
      <c r="BM5266" s="68" t="s">
        <v>5474</v>
      </c>
      <c r="BO5266" s="64"/>
      <c r="BP5266" s="64"/>
    </row>
    <row r="5267" spans="65:68" hidden="1">
      <c r="BM5267" s="68" t="s">
        <v>5475</v>
      </c>
      <c r="BO5267" s="64"/>
      <c r="BP5267" s="64"/>
    </row>
    <row r="5268" spans="65:68" hidden="1">
      <c r="BM5268" s="68" t="s">
        <v>5476</v>
      </c>
      <c r="BO5268" s="64"/>
      <c r="BP5268" s="64"/>
    </row>
    <row r="5269" spans="65:68" hidden="1">
      <c r="BM5269" s="68" t="s">
        <v>5477</v>
      </c>
      <c r="BO5269" s="64"/>
      <c r="BP5269" s="64"/>
    </row>
    <row r="5270" spans="65:68" hidden="1">
      <c r="BM5270" s="68" t="s">
        <v>5478</v>
      </c>
      <c r="BO5270" s="64"/>
      <c r="BP5270" s="64"/>
    </row>
    <row r="5271" spans="65:68" hidden="1">
      <c r="BM5271" s="68" t="s">
        <v>5479</v>
      </c>
      <c r="BO5271" s="64"/>
      <c r="BP5271" s="64"/>
    </row>
    <row r="5272" spans="65:68" hidden="1">
      <c r="BM5272" s="68" t="s">
        <v>5480</v>
      </c>
      <c r="BO5272" s="64"/>
      <c r="BP5272" s="64"/>
    </row>
    <row r="5273" spans="65:68" hidden="1">
      <c r="BM5273" s="68" t="s">
        <v>5481</v>
      </c>
      <c r="BO5273" s="64"/>
      <c r="BP5273" s="64"/>
    </row>
    <row r="5274" spans="65:68" hidden="1">
      <c r="BM5274" s="68" t="s">
        <v>5482</v>
      </c>
      <c r="BO5274" s="64"/>
      <c r="BP5274" s="64"/>
    </row>
    <row r="5275" spans="65:68" hidden="1">
      <c r="BM5275" s="68" t="s">
        <v>5483</v>
      </c>
      <c r="BO5275" s="64"/>
      <c r="BP5275" s="64"/>
    </row>
    <row r="5276" spans="65:68" hidden="1">
      <c r="BM5276" s="68" t="s">
        <v>5484</v>
      </c>
      <c r="BO5276" s="64"/>
      <c r="BP5276" s="64"/>
    </row>
    <row r="5277" spans="65:68" hidden="1">
      <c r="BM5277" s="68" t="s">
        <v>5485</v>
      </c>
      <c r="BO5277" s="64"/>
      <c r="BP5277" s="64"/>
    </row>
    <row r="5278" spans="65:68" hidden="1">
      <c r="BM5278" s="68" t="s">
        <v>5486</v>
      </c>
      <c r="BO5278" s="64"/>
      <c r="BP5278" s="64"/>
    </row>
    <row r="5279" spans="65:68" hidden="1">
      <c r="BM5279" s="68" t="s">
        <v>5487</v>
      </c>
      <c r="BO5279" s="64"/>
      <c r="BP5279" s="64"/>
    </row>
    <row r="5280" spans="65:68" hidden="1">
      <c r="BM5280" s="68" t="s">
        <v>5488</v>
      </c>
      <c r="BO5280" s="64"/>
      <c r="BP5280" s="64"/>
    </row>
    <row r="5281" spans="65:68" hidden="1">
      <c r="BM5281" s="68" t="s">
        <v>5489</v>
      </c>
      <c r="BO5281" s="64"/>
      <c r="BP5281" s="64"/>
    </row>
    <row r="5282" spans="65:68" hidden="1">
      <c r="BM5282" s="68" t="s">
        <v>5490</v>
      </c>
      <c r="BO5282" s="64"/>
      <c r="BP5282" s="64"/>
    </row>
    <row r="5283" spans="65:68" hidden="1">
      <c r="BM5283" s="68" t="s">
        <v>5491</v>
      </c>
      <c r="BO5283" s="64"/>
      <c r="BP5283" s="64"/>
    </row>
    <row r="5284" spans="65:68" hidden="1">
      <c r="BM5284" s="68" t="s">
        <v>5492</v>
      </c>
      <c r="BO5284" s="64"/>
      <c r="BP5284" s="64"/>
    </row>
    <row r="5285" spans="65:68" hidden="1">
      <c r="BM5285" s="68" t="s">
        <v>5493</v>
      </c>
      <c r="BO5285" s="64"/>
      <c r="BP5285" s="64"/>
    </row>
    <row r="5286" spans="65:68" hidden="1">
      <c r="BM5286" s="68" t="s">
        <v>5494</v>
      </c>
      <c r="BO5286" s="64"/>
      <c r="BP5286" s="64"/>
    </row>
    <row r="5287" spans="65:68" hidden="1">
      <c r="BM5287" s="68" t="s">
        <v>5495</v>
      </c>
      <c r="BO5287" s="64"/>
      <c r="BP5287" s="64"/>
    </row>
    <row r="5288" spans="65:68" hidden="1">
      <c r="BM5288" s="68" t="s">
        <v>5496</v>
      </c>
      <c r="BO5288" s="64"/>
      <c r="BP5288" s="64"/>
    </row>
    <row r="5289" spans="65:68" hidden="1">
      <c r="BM5289" s="68" t="s">
        <v>5497</v>
      </c>
      <c r="BO5289" s="64"/>
      <c r="BP5289" s="64"/>
    </row>
    <row r="5290" spans="65:68" hidden="1">
      <c r="BM5290" s="68" t="s">
        <v>5498</v>
      </c>
      <c r="BO5290" s="64"/>
      <c r="BP5290" s="64"/>
    </row>
    <row r="5291" spans="65:68" hidden="1">
      <c r="BM5291" s="68" t="s">
        <v>5499</v>
      </c>
      <c r="BO5291" s="64"/>
      <c r="BP5291" s="64"/>
    </row>
    <row r="5292" spans="65:68" hidden="1">
      <c r="BM5292" s="68" t="s">
        <v>5500</v>
      </c>
      <c r="BO5292" s="64"/>
      <c r="BP5292" s="64"/>
    </row>
    <row r="5293" spans="65:68" hidden="1">
      <c r="BM5293" s="68" t="s">
        <v>5501</v>
      </c>
      <c r="BO5293" s="64"/>
      <c r="BP5293" s="64"/>
    </row>
    <row r="5294" spans="65:68" hidden="1">
      <c r="BM5294" s="68" t="s">
        <v>5502</v>
      </c>
      <c r="BO5294" s="64"/>
      <c r="BP5294" s="64"/>
    </row>
    <row r="5295" spans="65:68" hidden="1">
      <c r="BM5295" s="68" t="s">
        <v>5503</v>
      </c>
      <c r="BO5295" s="64"/>
      <c r="BP5295" s="64"/>
    </row>
    <row r="5296" spans="65:68" hidden="1">
      <c r="BM5296" s="68" t="s">
        <v>5504</v>
      </c>
      <c r="BO5296" s="64"/>
      <c r="BP5296" s="64"/>
    </row>
    <row r="5297" spans="65:68" hidden="1">
      <c r="BM5297" s="68" t="s">
        <v>5505</v>
      </c>
      <c r="BO5297" s="64"/>
      <c r="BP5297" s="64"/>
    </row>
    <row r="5298" spans="65:68" hidden="1">
      <c r="BM5298" s="68" t="s">
        <v>5506</v>
      </c>
      <c r="BO5298" s="64"/>
      <c r="BP5298" s="64"/>
    </row>
    <row r="5299" spans="65:68" hidden="1">
      <c r="BM5299" s="68" t="s">
        <v>5507</v>
      </c>
      <c r="BO5299" s="64"/>
      <c r="BP5299" s="64"/>
    </row>
    <row r="5300" spans="65:68" hidden="1">
      <c r="BM5300" s="68" t="s">
        <v>5508</v>
      </c>
      <c r="BO5300" s="64"/>
      <c r="BP5300" s="64"/>
    </row>
    <row r="5301" spans="65:68" hidden="1">
      <c r="BM5301" s="68" t="s">
        <v>5509</v>
      </c>
      <c r="BO5301" s="64"/>
      <c r="BP5301" s="64"/>
    </row>
    <row r="5302" spans="65:68" hidden="1">
      <c r="BM5302" s="68" t="s">
        <v>5510</v>
      </c>
      <c r="BO5302" s="64"/>
      <c r="BP5302" s="64"/>
    </row>
    <row r="5303" spans="65:68" hidden="1">
      <c r="BM5303" s="68" t="s">
        <v>5511</v>
      </c>
      <c r="BO5303" s="64"/>
      <c r="BP5303" s="64"/>
    </row>
    <row r="5304" spans="65:68" hidden="1">
      <c r="BM5304" s="68" t="s">
        <v>5512</v>
      </c>
      <c r="BO5304" s="64"/>
      <c r="BP5304" s="64"/>
    </row>
    <row r="5305" spans="65:68" hidden="1">
      <c r="BM5305" s="68" t="s">
        <v>5513</v>
      </c>
      <c r="BO5305" s="64"/>
      <c r="BP5305" s="64"/>
    </row>
    <row r="5306" spans="65:68" hidden="1">
      <c r="BM5306" s="68" t="s">
        <v>5514</v>
      </c>
      <c r="BO5306" s="64"/>
      <c r="BP5306" s="64"/>
    </row>
    <row r="5307" spans="65:68" hidden="1">
      <c r="BM5307" s="68" t="s">
        <v>5515</v>
      </c>
      <c r="BO5307" s="64"/>
      <c r="BP5307" s="64"/>
    </row>
    <row r="5308" spans="65:68" hidden="1">
      <c r="BM5308" s="68" t="s">
        <v>5516</v>
      </c>
      <c r="BO5308" s="64"/>
      <c r="BP5308" s="64"/>
    </row>
    <row r="5309" spans="65:68" hidden="1">
      <c r="BM5309" s="68" t="s">
        <v>5517</v>
      </c>
      <c r="BO5309" s="64"/>
      <c r="BP5309" s="64"/>
    </row>
    <row r="5310" spans="65:68" hidden="1">
      <c r="BM5310" s="68" t="s">
        <v>164</v>
      </c>
      <c r="BO5310" s="64"/>
      <c r="BP5310" s="64"/>
    </row>
    <row r="5311" spans="65:68" hidden="1">
      <c r="BM5311" s="68" t="s">
        <v>5518</v>
      </c>
      <c r="BO5311" s="64"/>
      <c r="BP5311" s="64"/>
    </row>
    <row r="5312" spans="65:68" hidden="1">
      <c r="BM5312" s="68" t="s">
        <v>5519</v>
      </c>
      <c r="BO5312" s="64"/>
      <c r="BP5312" s="64"/>
    </row>
    <row r="5313" spans="65:68" hidden="1">
      <c r="BM5313" s="68" t="s">
        <v>5520</v>
      </c>
      <c r="BO5313" s="64"/>
      <c r="BP5313" s="64"/>
    </row>
    <row r="5314" spans="65:68" hidden="1">
      <c r="BM5314" s="68" t="s">
        <v>5521</v>
      </c>
      <c r="BO5314" s="64"/>
      <c r="BP5314" s="64"/>
    </row>
    <row r="5315" spans="65:68" hidden="1">
      <c r="BM5315" s="68" t="s">
        <v>5522</v>
      </c>
      <c r="BO5315" s="64"/>
      <c r="BP5315" s="64"/>
    </row>
    <row r="5316" spans="65:68" hidden="1">
      <c r="BM5316" s="68" t="s">
        <v>5523</v>
      </c>
      <c r="BO5316" s="64"/>
      <c r="BP5316" s="64"/>
    </row>
    <row r="5317" spans="65:68" hidden="1">
      <c r="BM5317" s="68" t="s">
        <v>5524</v>
      </c>
      <c r="BO5317" s="64"/>
      <c r="BP5317" s="64"/>
    </row>
    <row r="5318" spans="65:68" hidden="1">
      <c r="BM5318" s="68" t="s">
        <v>152</v>
      </c>
      <c r="BO5318" s="64"/>
      <c r="BP5318" s="64"/>
    </row>
    <row r="5319" spans="65:68" hidden="1">
      <c r="BM5319" s="68" t="s">
        <v>5525</v>
      </c>
      <c r="BO5319" s="64"/>
      <c r="BP5319" s="64"/>
    </row>
    <row r="5320" spans="65:68" hidden="1">
      <c r="BM5320" s="68" t="s">
        <v>5526</v>
      </c>
      <c r="BO5320" s="64"/>
      <c r="BP5320" s="64"/>
    </row>
    <row r="5321" spans="65:68" hidden="1">
      <c r="BM5321" s="68" t="s">
        <v>5527</v>
      </c>
      <c r="BO5321" s="64"/>
      <c r="BP5321" s="64"/>
    </row>
    <row r="5322" spans="65:68" hidden="1">
      <c r="BM5322" s="68" t="s">
        <v>5528</v>
      </c>
      <c r="BO5322" s="64"/>
      <c r="BP5322" s="64"/>
    </row>
    <row r="5323" spans="65:68" hidden="1">
      <c r="BM5323" s="68" t="s">
        <v>5529</v>
      </c>
      <c r="BO5323" s="64"/>
      <c r="BP5323" s="64"/>
    </row>
    <row r="5324" spans="65:68" hidden="1">
      <c r="BM5324" s="68" t="s">
        <v>5530</v>
      </c>
      <c r="BO5324" s="64"/>
      <c r="BP5324" s="64"/>
    </row>
    <row r="5325" spans="65:68" hidden="1">
      <c r="BM5325" s="68" t="s">
        <v>5531</v>
      </c>
      <c r="BO5325" s="64"/>
      <c r="BP5325" s="64"/>
    </row>
    <row r="5326" spans="65:68" hidden="1">
      <c r="BM5326" s="68" t="s">
        <v>5532</v>
      </c>
      <c r="BO5326" s="64"/>
      <c r="BP5326" s="64"/>
    </row>
    <row r="5327" spans="65:68" hidden="1">
      <c r="BM5327" s="68" t="s">
        <v>5533</v>
      </c>
      <c r="BO5327" s="64"/>
      <c r="BP5327" s="64"/>
    </row>
    <row r="5328" spans="65:68" hidden="1">
      <c r="BM5328" s="68" t="s">
        <v>5534</v>
      </c>
      <c r="BO5328" s="64"/>
      <c r="BP5328" s="64"/>
    </row>
    <row r="5329" spans="65:68" hidden="1">
      <c r="BM5329" s="68" t="s">
        <v>5535</v>
      </c>
      <c r="BO5329" s="64"/>
      <c r="BP5329" s="64"/>
    </row>
    <row r="5330" spans="65:68" hidden="1">
      <c r="BM5330" s="68" t="s">
        <v>5536</v>
      </c>
      <c r="BO5330" s="64"/>
      <c r="BP5330" s="64"/>
    </row>
    <row r="5331" spans="65:68" hidden="1">
      <c r="BM5331" s="68" t="s">
        <v>5537</v>
      </c>
      <c r="BO5331" s="64"/>
      <c r="BP5331" s="64"/>
    </row>
    <row r="5332" spans="65:68" hidden="1">
      <c r="BM5332" s="68" t="s">
        <v>5538</v>
      </c>
      <c r="BO5332" s="64"/>
      <c r="BP5332" s="64"/>
    </row>
    <row r="5333" spans="65:68" hidden="1">
      <c r="BM5333" s="68" t="s">
        <v>5539</v>
      </c>
      <c r="BO5333" s="64"/>
      <c r="BP5333" s="64"/>
    </row>
    <row r="5334" spans="65:68" hidden="1">
      <c r="BM5334" s="68" t="s">
        <v>5540</v>
      </c>
      <c r="BO5334" s="64"/>
      <c r="BP5334" s="64"/>
    </row>
    <row r="5335" spans="65:68" hidden="1">
      <c r="BM5335" s="68" t="s">
        <v>5541</v>
      </c>
      <c r="BO5335" s="64"/>
      <c r="BP5335" s="64"/>
    </row>
    <row r="5336" spans="65:68" hidden="1">
      <c r="BM5336" s="68" t="s">
        <v>5542</v>
      </c>
      <c r="BO5336" s="64"/>
      <c r="BP5336" s="64"/>
    </row>
    <row r="5337" spans="65:68" hidden="1">
      <c r="BM5337" s="68" t="s">
        <v>5543</v>
      </c>
      <c r="BO5337" s="64"/>
      <c r="BP5337" s="64"/>
    </row>
    <row r="5338" spans="65:68" hidden="1">
      <c r="BM5338" s="68" t="s">
        <v>5544</v>
      </c>
      <c r="BO5338" s="64"/>
      <c r="BP5338" s="64"/>
    </row>
    <row r="5339" spans="65:68" hidden="1">
      <c r="BM5339" s="68" t="s">
        <v>5545</v>
      </c>
      <c r="BO5339" s="64"/>
      <c r="BP5339" s="64"/>
    </row>
    <row r="5340" spans="65:68" hidden="1">
      <c r="BM5340" s="68" t="s">
        <v>5546</v>
      </c>
      <c r="BO5340" s="64"/>
      <c r="BP5340" s="64"/>
    </row>
    <row r="5341" spans="65:68" hidden="1">
      <c r="BM5341" s="68" t="s">
        <v>5547</v>
      </c>
      <c r="BO5341" s="64"/>
      <c r="BP5341" s="64"/>
    </row>
    <row r="5342" spans="65:68" hidden="1">
      <c r="BM5342" s="68" t="s">
        <v>5548</v>
      </c>
      <c r="BO5342" s="64"/>
      <c r="BP5342" s="64"/>
    </row>
    <row r="5343" spans="65:68" hidden="1">
      <c r="BM5343" s="68" t="s">
        <v>5549</v>
      </c>
      <c r="BO5343" s="64"/>
      <c r="BP5343" s="64"/>
    </row>
    <row r="5344" spans="65:68" hidden="1">
      <c r="BM5344" s="68" t="s">
        <v>5550</v>
      </c>
      <c r="BO5344" s="64"/>
      <c r="BP5344" s="64"/>
    </row>
    <row r="5345" spans="65:68" hidden="1">
      <c r="BM5345" s="68" t="s">
        <v>5551</v>
      </c>
      <c r="BO5345" s="64"/>
      <c r="BP5345" s="64"/>
    </row>
    <row r="5346" spans="65:68" hidden="1">
      <c r="BM5346" s="68" t="s">
        <v>5552</v>
      </c>
      <c r="BO5346" s="64"/>
      <c r="BP5346" s="64"/>
    </row>
    <row r="5347" spans="65:68" hidden="1">
      <c r="BM5347" s="68" t="s">
        <v>5553</v>
      </c>
      <c r="BO5347" s="64"/>
      <c r="BP5347" s="64"/>
    </row>
    <row r="5348" spans="65:68" hidden="1">
      <c r="BM5348" s="68" t="s">
        <v>5554</v>
      </c>
      <c r="BO5348" s="64"/>
      <c r="BP5348" s="64"/>
    </row>
    <row r="5349" spans="65:68" hidden="1">
      <c r="BM5349" s="68" t="s">
        <v>5555</v>
      </c>
      <c r="BO5349" s="64"/>
      <c r="BP5349" s="64"/>
    </row>
    <row r="5350" spans="65:68" hidden="1">
      <c r="BM5350" s="68" t="s">
        <v>5556</v>
      </c>
      <c r="BO5350" s="64"/>
      <c r="BP5350" s="64"/>
    </row>
    <row r="5351" spans="65:68" hidden="1">
      <c r="BM5351" s="68" t="s">
        <v>5557</v>
      </c>
      <c r="BO5351" s="64"/>
      <c r="BP5351" s="64"/>
    </row>
    <row r="5352" spans="65:68" hidden="1">
      <c r="BM5352" s="68" t="s">
        <v>5558</v>
      </c>
      <c r="BO5352" s="64"/>
      <c r="BP5352" s="64"/>
    </row>
    <row r="5353" spans="65:68" hidden="1">
      <c r="BM5353" s="68" t="s">
        <v>5559</v>
      </c>
      <c r="BO5353" s="64"/>
      <c r="BP5353" s="64"/>
    </row>
    <row r="5354" spans="65:68" hidden="1">
      <c r="BM5354" s="68" t="s">
        <v>5560</v>
      </c>
      <c r="BO5354" s="64"/>
      <c r="BP5354" s="64"/>
    </row>
    <row r="5355" spans="65:68" hidden="1">
      <c r="BM5355" s="68" t="s">
        <v>5561</v>
      </c>
      <c r="BO5355" s="64"/>
      <c r="BP5355" s="64"/>
    </row>
    <row r="5356" spans="65:68" hidden="1">
      <c r="BM5356" s="68" t="s">
        <v>5562</v>
      </c>
      <c r="BO5356" s="64"/>
      <c r="BP5356" s="64"/>
    </row>
    <row r="5357" spans="65:68" hidden="1">
      <c r="BM5357" s="68" t="s">
        <v>5563</v>
      </c>
      <c r="BO5357" s="64"/>
      <c r="BP5357" s="64"/>
    </row>
    <row r="5358" spans="65:68" hidden="1">
      <c r="BM5358" s="68" t="s">
        <v>5564</v>
      </c>
      <c r="BO5358" s="64"/>
      <c r="BP5358" s="64"/>
    </row>
    <row r="5359" spans="65:68" hidden="1">
      <c r="BM5359" s="68" t="s">
        <v>5565</v>
      </c>
      <c r="BO5359" s="64"/>
      <c r="BP5359" s="64"/>
    </row>
    <row r="5360" spans="65:68" hidden="1">
      <c r="BM5360" s="68" t="s">
        <v>5566</v>
      </c>
      <c r="BO5360" s="64"/>
      <c r="BP5360" s="64"/>
    </row>
    <row r="5361" spans="65:68" hidden="1">
      <c r="BM5361" s="68" t="s">
        <v>5567</v>
      </c>
      <c r="BO5361" s="64"/>
      <c r="BP5361" s="64"/>
    </row>
    <row r="5362" spans="65:68" hidden="1">
      <c r="BM5362" s="68" t="s">
        <v>5568</v>
      </c>
      <c r="BO5362" s="64"/>
      <c r="BP5362" s="64"/>
    </row>
    <row r="5363" spans="65:68" hidden="1">
      <c r="BM5363" s="68" t="s">
        <v>5569</v>
      </c>
      <c r="BO5363" s="64"/>
      <c r="BP5363" s="64"/>
    </row>
    <row r="5364" spans="65:68" hidden="1">
      <c r="BM5364" s="68" t="s">
        <v>5570</v>
      </c>
      <c r="BO5364" s="64"/>
      <c r="BP5364" s="64"/>
    </row>
    <row r="5365" spans="65:68" hidden="1">
      <c r="BM5365" s="68" t="s">
        <v>5571</v>
      </c>
      <c r="BO5365" s="64"/>
      <c r="BP5365" s="64"/>
    </row>
    <row r="5366" spans="65:68" hidden="1">
      <c r="BM5366" s="68" t="s">
        <v>5572</v>
      </c>
      <c r="BO5366" s="64"/>
      <c r="BP5366" s="64"/>
    </row>
    <row r="5367" spans="65:68" hidden="1">
      <c r="BM5367" s="68" t="s">
        <v>5573</v>
      </c>
      <c r="BO5367" s="64"/>
      <c r="BP5367" s="64"/>
    </row>
    <row r="5368" spans="65:68" hidden="1">
      <c r="BM5368" s="68" t="s">
        <v>5574</v>
      </c>
      <c r="BO5368" s="64"/>
      <c r="BP5368" s="64"/>
    </row>
    <row r="5369" spans="65:68" hidden="1">
      <c r="BM5369" s="68" t="s">
        <v>5575</v>
      </c>
      <c r="BO5369" s="64"/>
      <c r="BP5369" s="64"/>
    </row>
    <row r="5370" spans="65:68" hidden="1">
      <c r="BM5370" s="68" t="s">
        <v>5576</v>
      </c>
      <c r="BO5370" s="64"/>
      <c r="BP5370" s="64"/>
    </row>
    <row r="5371" spans="65:68" hidden="1">
      <c r="BM5371" s="68" t="s">
        <v>5577</v>
      </c>
      <c r="BO5371" s="64"/>
      <c r="BP5371" s="64"/>
    </row>
    <row r="5372" spans="65:68" hidden="1">
      <c r="BM5372" s="68" t="s">
        <v>5578</v>
      </c>
      <c r="BO5372" s="64"/>
      <c r="BP5372" s="64"/>
    </row>
    <row r="5373" spans="65:68" hidden="1">
      <c r="BM5373" s="68" t="s">
        <v>5579</v>
      </c>
      <c r="BO5373" s="64"/>
      <c r="BP5373" s="64"/>
    </row>
    <row r="5374" spans="65:68" hidden="1">
      <c r="BM5374" s="68" t="s">
        <v>5580</v>
      </c>
      <c r="BO5374" s="64"/>
      <c r="BP5374" s="64"/>
    </row>
    <row r="5375" spans="65:68" hidden="1">
      <c r="BM5375" s="68" t="s">
        <v>5581</v>
      </c>
      <c r="BO5375" s="64"/>
      <c r="BP5375" s="64"/>
    </row>
    <row r="5376" spans="65:68" hidden="1">
      <c r="BM5376" s="68" t="s">
        <v>5582</v>
      </c>
      <c r="BO5376" s="64"/>
      <c r="BP5376" s="64"/>
    </row>
    <row r="5377" spans="65:68" hidden="1">
      <c r="BM5377" s="68" t="s">
        <v>5583</v>
      </c>
      <c r="BO5377" s="64"/>
      <c r="BP5377" s="64"/>
    </row>
    <row r="5378" spans="65:68" hidden="1">
      <c r="BM5378" s="68" t="s">
        <v>5584</v>
      </c>
      <c r="BO5378" s="64"/>
      <c r="BP5378" s="64"/>
    </row>
    <row r="5379" spans="65:68" hidden="1">
      <c r="BM5379" s="68" t="s">
        <v>5585</v>
      </c>
      <c r="BO5379" s="64"/>
      <c r="BP5379" s="64"/>
    </row>
    <row r="5380" spans="65:68" hidden="1">
      <c r="BM5380" s="68" t="s">
        <v>5586</v>
      </c>
      <c r="BO5380" s="64"/>
      <c r="BP5380" s="64"/>
    </row>
    <row r="5381" spans="65:68" hidden="1">
      <c r="BM5381" s="68" t="s">
        <v>5587</v>
      </c>
      <c r="BO5381" s="64"/>
      <c r="BP5381" s="64"/>
    </row>
    <row r="5382" spans="65:68" hidden="1">
      <c r="BM5382" s="68" t="s">
        <v>5588</v>
      </c>
      <c r="BO5382" s="64"/>
      <c r="BP5382" s="64"/>
    </row>
    <row r="5383" spans="65:68" hidden="1">
      <c r="BM5383" s="68" t="s">
        <v>5589</v>
      </c>
      <c r="BO5383" s="64"/>
      <c r="BP5383" s="64"/>
    </row>
    <row r="5384" spans="65:68" hidden="1">
      <c r="BM5384" s="68" t="s">
        <v>5590</v>
      </c>
      <c r="BO5384" s="64"/>
      <c r="BP5384" s="64"/>
    </row>
    <row r="5385" spans="65:68" hidden="1">
      <c r="BM5385" s="68" t="s">
        <v>5591</v>
      </c>
      <c r="BO5385" s="64"/>
      <c r="BP5385" s="64"/>
    </row>
    <row r="5386" spans="65:68" hidden="1">
      <c r="BM5386" s="68" t="s">
        <v>5592</v>
      </c>
      <c r="BO5386" s="64"/>
      <c r="BP5386" s="64"/>
    </row>
    <row r="5387" spans="65:68" hidden="1">
      <c r="BM5387" s="68" t="s">
        <v>5593</v>
      </c>
      <c r="BO5387" s="64"/>
      <c r="BP5387" s="64"/>
    </row>
    <row r="5388" spans="65:68" hidden="1">
      <c r="BM5388" s="68" t="s">
        <v>5594</v>
      </c>
      <c r="BO5388" s="64"/>
      <c r="BP5388" s="64"/>
    </row>
    <row r="5389" spans="65:68" hidden="1">
      <c r="BM5389" s="68" t="s">
        <v>5595</v>
      </c>
      <c r="BO5389" s="64"/>
      <c r="BP5389" s="64"/>
    </row>
    <row r="5390" spans="65:68" hidden="1">
      <c r="BM5390" s="68" t="s">
        <v>5596</v>
      </c>
      <c r="BO5390" s="64"/>
      <c r="BP5390" s="64"/>
    </row>
    <row r="5391" spans="65:68" hidden="1">
      <c r="BM5391" s="68" t="s">
        <v>5597</v>
      </c>
      <c r="BO5391" s="64"/>
      <c r="BP5391" s="64"/>
    </row>
    <row r="5392" spans="65:68" hidden="1">
      <c r="BM5392" s="68" t="s">
        <v>5598</v>
      </c>
      <c r="BO5392" s="64"/>
      <c r="BP5392" s="64"/>
    </row>
    <row r="5393" spans="65:68" hidden="1">
      <c r="BM5393" s="68" t="s">
        <v>5599</v>
      </c>
      <c r="BO5393" s="64"/>
      <c r="BP5393" s="64"/>
    </row>
    <row r="5394" spans="65:68" hidden="1">
      <c r="BM5394" s="68" t="s">
        <v>5600</v>
      </c>
      <c r="BO5394" s="64"/>
      <c r="BP5394" s="64"/>
    </row>
    <row r="5395" spans="65:68" hidden="1">
      <c r="BM5395" s="68" t="s">
        <v>5601</v>
      </c>
      <c r="BO5395" s="64"/>
      <c r="BP5395" s="64"/>
    </row>
    <row r="5396" spans="65:68" hidden="1">
      <c r="BM5396" s="68" t="s">
        <v>5602</v>
      </c>
      <c r="BO5396" s="64"/>
      <c r="BP5396" s="64"/>
    </row>
    <row r="5397" spans="65:68" hidden="1">
      <c r="BM5397" s="68" t="s">
        <v>5603</v>
      </c>
      <c r="BO5397" s="64"/>
      <c r="BP5397" s="64"/>
    </row>
    <row r="5398" spans="65:68" hidden="1">
      <c r="BM5398" s="68" t="s">
        <v>58</v>
      </c>
      <c r="BO5398" s="64"/>
      <c r="BP5398" s="64"/>
    </row>
    <row r="5399" spans="65:68" hidden="1">
      <c r="BM5399" s="68" t="s">
        <v>5604</v>
      </c>
      <c r="BO5399" s="64"/>
      <c r="BP5399" s="64"/>
    </row>
    <row r="5400" spans="65:68" hidden="1">
      <c r="BM5400" s="68" t="s">
        <v>5605</v>
      </c>
      <c r="BO5400" s="64"/>
      <c r="BP5400" s="64"/>
    </row>
    <row r="5401" spans="65:68" hidden="1">
      <c r="BM5401" s="68" t="s">
        <v>5606</v>
      </c>
      <c r="BO5401" s="64"/>
      <c r="BP5401" s="64"/>
    </row>
    <row r="5402" spans="65:68" hidden="1">
      <c r="BM5402" s="68" t="s">
        <v>5607</v>
      </c>
      <c r="BO5402" s="64"/>
      <c r="BP5402" s="64"/>
    </row>
    <row r="5403" spans="65:68" hidden="1">
      <c r="BM5403" s="68" t="s">
        <v>5608</v>
      </c>
      <c r="BO5403" s="64"/>
      <c r="BP5403" s="64"/>
    </row>
    <row r="5404" spans="65:68" hidden="1">
      <c r="BM5404" s="68" t="s">
        <v>5609</v>
      </c>
      <c r="BO5404" s="64"/>
      <c r="BP5404" s="64"/>
    </row>
    <row r="5405" spans="65:68" hidden="1">
      <c r="BM5405" s="68" t="s">
        <v>5610</v>
      </c>
      <c r="BO5405" s="64"/>
      <c r="BP5405" s="64"/>
    </row>
    <row r="5406" spans="65:68" hidden="1">
      <c r="BM5406" s="68" t="s">
        <v>5611</v>
      </c>
      <c r="BO5406" s="64"/>
      <c r="BP5406" s="64"/>
    </row>
    <row r="5407" spans="65:68" hidden="1">
      <c r="BM5407" s="68" t="s">
        <v>5612</v>
      </c>
      <c r="BO5407" s="64"/>
      <c r="BP5407" s="64"/>
    </row>
    <row r="5408" spans="65:68" hidden="1">
      <c r="BM5408" s="68" t="s">
        <v>5613</v>
      </c>
      <c r="BO5408" s="64"/>
      <c r="BP5408" s="64"/>
    </row>
    <row r="5409" spans="65:68" hidden="1">
      <c r="BM5409" s="68" t="s">
        <v>5614</v>
      </c>
      <c r="BO5409" s="64"/>
      <c r="BP5409" s="64"/>
    </row>
    <row r="5410" spans="65:68" hidden="1">
      <c r="BM5410" s="68" t="s">
        <v>5615</v>
      </c>
      <c r="BO5410" s="64"/>
      <c r="BP5410" s="64"/>
    </row>
    <row r="5411" spans="65:68" hidden="1">
      <c r="BM5411" s="68" t="s">
        <v>5616</v>
      </c>
      <c r="BO5411" s="64"/>
      <c r="BP5411" s="64"/>
    </row>
    <row r="5412" spans="65:68" hidden="1">
      <c r="BM5412" s="68" t="s">
        <v>5617</v>
      </c>
      <c r="BO5412" s="64"/>
      <c r="BP5412" s="64"/>
    </row>
    <row r="5413" spans="65:68" hidden="1">
      <c r="BM5413" s="68" t="s">
        <v>5618</v>
      </c>
      <c r="BO5413" s="64"/>
      <c r="BP5413" s="64"/>
    </row>
    <row r="5414" spans="65:68" hidden="1">
      <c r="BM5414" s="68" t="s">
        <v>5619</v>
      </c>
      <c r="BO5414" s="64"/>
      <c r="BP5414" s="64"/>
    </row>
    <row r="5415" spans="65:68" hidden="1">
      <c r="BM5415" s="68" t="s">
        <v>5620</v>
      </c>
      <c r="BO5415" s="64"/>
      <c r="BP5415" s="64"/>
    </row>
    <row r="5416" spans="65:68" hidden="1">
      <c r="BM5416" s="68" t="s">
        <v>5621</v>
      </c>
      <c r="BO5416" s="64"/>
      <c r="BP5416" s="64"/>
    </row>
    <row r="5417" spans="65:68" hidden="1">
      <c r="BM5417" s="68" t="s">
        <v>5622</v>
      </c>
      <c r="BO5417" s="64"/>
      <c r="BP5417" s="64"/>
    </row>
    <row r="5418" spans="65:68" hidden="1">
      <c r="BM5418" s="68" t="s">
        <v>5623</v>
      </c>
      <c r="BO5418" s="64"/>
      <c r="BP5418" s="64"/>
    </row>
    <row r="5419" spans="65:68" hidden="1">
      <c r="BM5419" s="68" t="s">
        <v>5624</v>
      </c>
      <c r="BO5419" s="64"/>
      <c r="BP5419" s="64"/>
    </row>
    <row r="5420" spans="65:68" hidden="1">
      <c r="BM5420" s="68" t="s">
        <v>5625</v>
      </c>
      <c r="BO5420" s="64"/>
      <c r="BP5420" s="64"/>
    </row>
    <row r="5421" spans="65:68" hidden="1">
      <c r="BM5421" s="68" t="s">
        <v>5626</v>
      </c>
      <c r="BO5421" s="64"/>
      <c r="BP5421" s="64"/>
    </row>
    <row r="5422" spans="65:68" hidden="1">
      <c r="BM5422" s="68" t="s">
        <v>5627</v>
      </c>
      <c r="BO5422" s="64"/>
      <c r="BP5422" s="64"/>
    </row>
    <row r="5423" spans="65:68" hidden="1">
      <c r="BM5423" s="68" t="s">
        <v>5628</v>
      </c>
      <c r="BO5423" s="64"/>
      <c r="BP5423" s="64"/>
    </row>
    <row r="5424" spans="65:68" hidden="1">
      <c r="BM5424" s="68" t="s">
        <v>5629</v>
      </c>
      <c r="BO5424" s="64"/>
      <c r="BP5424" s="64"/>
    </row>
    <row r="5425" spans="65:68" hidden="1">
      <c r="BM5425" s="68" t="s">
        <v>5630</v>
      </c>
      <c r="BO5425" s="64"/>
      <c r="BP5425" s="64"/>
    </row>
    <row r="5426" spans="65:68" hidden="1">
      <c r="BM5426" s="68" t="s">
        <v>5631</v>
      </c>
      <c r="BO5426" s="64"/>
      <c r="BP5426" s="64"/>
    </row>
    <row r="5427" spans="65:68" hidden="1">
      <c r="BM5427" s="68" t="s">
        <v>5632</v>
      </c>
      <c r="BO5427" s="64"/>
      <c r="BP5427" s="64"/>
    </row>
    <row r="5428" spans="65:68" hidden="1">
      <c r="BM5428" s="68" t="s">
        <v>5633</v>
      </c>
      <c r="BO5428" s="64"/>
      <c r="BP5428" s="64"/>
    </row>
    <row r="5429" spans="65:68" hidden="1">
      <c r="BM5429" s="68" t="s">
        <v>5634</v>
      </c>
      <c r="BO5429" s="64"/>
      <c r="BP5429" s="64"/>
    </row>
    <row r="5430" spans="65:68" hidden="1">
      <c r="BM5430" s="68" t="s">
        <v>5635</v>
      </c>
      <c r="BO5430" s="64"/>
      <c r="BP5430" s="64"/>
    </row>
    <row r="5431" spans="65:68" hidden="1">
      <c r="BM5431" s="68" t="s">
        <v>5636</v>
      </c>
      <c r="BO5431" s="64"/>
      <c r="BP5431" s="64"/>
    </row>
    <row r="5432" spans="65:68" hidden="1">
      <c r="BM5432" s="68" t="s">
        <v>5637</v>
      </c>
      <c r="BO5432" s="64"/>
      <c r="BP5432" s="64"/>
    </row>
    <row r="5433" spans="65:68" hidden="1">
      <c r="BM5433" s="68" t="s">
        <v>5638</v>
      </c>
      <c r="BO5433" s="64"/>
      <c r="BP5433" s="64"/>
    </row>
    <row r="5434" spans="65:68" hidden="1">
      <c r="BM5434" s="68" t="s">
        <v>5639</v>
      </c>
      <c r="BO5434" s="64"/>
      <c r="BP5434" s="64"/>
    </row>
    <row r="5435" spans="65:68" hidden="1">
      <c r="BM5435" s="68" t="s">
        <v>5640</v>
      </c>
      <c r="BO5435" s="64"/>
      <c r="BP5435" s="64"/>
    </row>
    <row r="5436" spans="65:68" hidden="1">
      <c r="BM5436" s="68" t="s">
        <v>5641</v>
      </c>
      <c r="BO5436" s="64"/>
      <c r="BP5436" s="64"/>
    </row>
    <row r="5437" spans="65:68" hidden="1">
      <c r="BM5437" s="68" t="s">
        <v>5642</v>
      </c>
      <c r="BO5437" s="64"/>
      <c r="BP5437" s="64"/>
    </row>
    <row r="5438" spans="65:68" hidden="1">
      <c r="BM5438" s="68" t="s">
        <v>5643</v>
      </c>
      <c r="BO5438" s="64"/>
      <c r="BP5438" s="64"/>
    </row>
    <row r="5439" spans="65:68" hidden="1">
      <c r="BM5439" s="68" t="s">
        <v>5644</v>
      </c>
      <c r="BO5439" s="64"/>
      <c r="BP5439" s="64"/>
    </row>
    <row r="5440" spans="65:68" hidden="1">
      <c r="BM5440" s="68" t="s">
        <v>5645</v>
      </c>
      <c r="BO5440" s="64"/>
      <c r="BP5440" s="64"/>
    </row>
    <row r="5441" spans="65:68" hidden="1">
      <c r="BM5441" s="68" t="s">
        <v>5646</v>
      </c>
      <c r="BO5441" s="64"/>
      <c r="BP5441" s="64"/>
    </row>
    <row r="5442" spans="65:68" hidden="1">
      <c r="BM5442" s="68" t="s">
        <v>5647</v>
      </c>
      <c r="BO5442" s="64"/>
      <c r="BP5442" s="64"/>
    </row>
    <row r="5443" spans="65:68" hidden="1">
      <c r="BM5443" s="68" t="s">
        <v>5648</v>
      </c>
      <c r="BO5443" s="64"/>
      <c r="BP5443" s="64"/>
    </row>
    <row r="5444" spans="65:68" hidden="1">
      <c r="BM5444" s="68" t="s">
        <v>5649</v>
      </c>
      <c r="BO5444" s="64"/>
      <c r="BP5444" s="64"/>
    </row>
    <row r="5445" spans="65:68" hidden="1">
      <c r="BM5445" s="68" t="s">
        <v>5650</v>
      </c>
      <c r="BO5445" s="64"/>
      <c r="BP5445" s="64"/>
    </row>
    <row r="5446" spans="65:68" hidden="1">
      <c r="BM5446" s="68" t="s">
        <v>5651</v>
      </c>
      <c r="BO5446" s="64"/>
      <c r="BP5446" s="64"/>
    </row>
    <row r="5447" spans="65:68" hidden="1">
      <c r="BM5447" s="68" t="s">
        <v>5652</v>
      </c>
      <c r="BO5447" s="64"/>
      <c r="BP5447" s="64"/>
    </row>
    <row r="5448" spans="65:68" hidden="1">
      <c r="BM5448" s="68" t="s">
        <v>5653</v>
      </c>
      <c r="BO5448" s="64"/>
      <c r="BP5448" s="64"/>
    </row>
    <row r="5449" spans="65:68" hidden="1">
      <c r="BM5449" s="68" t="s">
        <v>5654</v>
      </c>
      <c r="BO5449" s="64"/>
      <c r="BP5449" s="64"/>
    </row>
    <row r="5450" spans="65:68" hidden="1">
      <c r="BM5450" s="68" t="s">
        <v>5655</v>
      </c>
      <c r="BO5450" s="64"/>
      <c r="BP5450" s="64"/>
    </row>
    <row r="5451" spans="65:68" hidden="1">
      <c r="BM5451" s="68" t="s">
        <v>5656</v>
      </c>
      <c r="BO5451" s="64"/>
      <c r="BP5451" s="64"/>
    </row>
    <row r="5452" spans="65:68" hidden="1">
      <c r="BM5452" s="68" t="s">
        <v>5657</v>
      </c>
      <c r="BO5452" s="64"/>
      <c r="BP5452" s="64"/>
    </row>
    <row r="5453" spans="65:68" hidden="1">
      <c r="BM5453" s="68" t="s">
        <v>5658</v>
      </c>
      <c r="BO5453" s="64"/>
      <c r="BP5453" s="64"/>
    </row>
    <row r="5454" spans="65:68" hidden="1">
      <c r="BM5454" s="68" t="s">
        <v>5659</v>
      </c>
      <c r="BO5454" s="64"/>
      <c r="BP5454" s="64"/>
    </row>
    <row r="5455" spans="65:68" hidden="1">
      <c r="BM5455" s="68" t="s">
        <v>5660</v>
      </c>
      <c r="BO5455" s="64"/>
      <c r="BP5455" s="64"/>
    </row>
    <row r="5456" spans="65:68" hidden="1">
      <c r="BM5456" s="68" t="s">
        <v>5661</v>
      </c>
      <c r="BO5456" s="64"/>
      <c r="BP5456" s="64"/>
    </row>
    <row r="5457" spans="65:68" hidden="1">
      <c r="BM5457" s="68" t="s">
        <v>5662</v>
      </c>
      <c r="BO5457" s="64"/>
      <c r="BP5457" s="64"/>
    </row>
    <row r="5458" spans="65:68" hidden="1">
      <c r="BM5458" s="68" t="s">
        <v>5663</v>
      </c>
      <c r="BO5458" s="64"/>
      <c r="BP5458" s="64"/>
    </row>
    <row r="5459" spans="65:68" hidden="1">
      <c r="BM5459" s="68" t="s">
        <v>5664</v>
      </c>
      <c r="BO5459" s="64"/>
      <c r="BP5459" s="64"/>
    </row>
    <row r="5460" spans="65:68" hidden="1">
      <c r="BM5460" s="68" t="s">
        <v>5665</v>
      </c>
      <c r="BO5460" s="64"/>
      <c r="BP5460" s="64"/>
    </row>
    <row r="5461" spans="65:68" hidden="1">
      <c r="BM5461" s="68" t="s">
        <v>5666</v>
      </c>
      <c r="BO5461" s="64"/>
      <c r="BP5461" s="64"/>
    </row>
    <row r="5462" spans="65:68" hidden="1">
      <c r="BM5462" s="68" t="s">
        <v>5667</v>
      </c>
      <c r="BO5462" s="64"/>
      <c r="BP5462" s="64"/>
    </row>
    <row r="5463" spans="65:68" hidden="1">
      <c r="BM5463" s="68" t="s">
        <v>5668</v>
      </c>
      <c r="BO5463" s="64"/>
      <c r="BP5463" s="64"/>
    </row>
    <row r="5464" spans="65:68" hidden="1">
      <c r="BM5464" s="68" t="s">
        <v>5669</v>
      </c>
      <c r="BO5464" s="64"/>
      <c r="BP5464" s="64"/>
    </row>
    <row r="5465" spans="65:68" hidden="1">
      <c r="BM5465" s="68" t="s">
        <v>5670</v>
      </c>
      <c r="BO5465" s="64"/>
      <c r="BP5465" s="64"/>
    </row>
    <row r="5466" spans="65:68" hidden="1">
      <c r="BM5466" s="68" t="s">
        <v>5671</v>
      </c>
      <c r="BO5466" s="64"/>
      <c r="BP5466" s="64"/>
    </row>
    <row r="5467" spans="65:68" hidden="1">
      <c r="BM5467" s="68" t="s">
        <v>5672</v>
      </c>
      <c r="BO5467" s="64"/>
      <c r="BP5467" s="64"/>
    </row>
    <row r="5468" spans="65:68" hidden="1">
      <c r="BM5468" s="68" t="s">
        <v>5673</v>
      </c>
      <c r="BO5468" s="64"/>
      <c r="BP5468" s="64"/>
    </row>
    <row r="5469" spans="65:68" hidden="1">
      <c r="BM5469" s="68" t="s">
        <v>5674</v>
      </c>
      <c r="BO5469" s="64"/>
      <c r="BP5469" s="64"/>
    </row>
    <row r="5470" spans="65:68" hidden="1">
      <c r="BM5470" s="68" t="s">
        <v>5675</v>
      </c>
      <c r="BO5470" s="64"/>
      <c r="BP5470" s="64"/>
    </row>
    <row r="5471" spans="65:68" hidden="1">
      <c r="BM5471" s="68" t="s">
        <v>5676</v>
      </c>
      <c r="BO5471" s="64"/>
      <c r="BP5471" s="64"/>
    </row>
    <row r="5472" spans="65:68" hidden="1">
      <c r="BM5472" s="68" t="s">
        <v>5677</v>
      </c>
      <c r="BO5472" s="64"/>
      <c r="BP5472" s="64"/>
    </row>
    <row r="5473" spans="65:68" hidden="1">
      <c r="BM5473" s="68" t="s">
        <v>5678</v>
      </c>
      <c r="BO5473" s="64"/>
      <c r="BP5473" s="64"/>
    </row>
    <row r="5474" spans="65:68" hidden="1">
      <c r="BM5474" s="68" t="s">
        <v>5679</v>
      </c>
      <c r="BO5474" s="64"/>
      <c r="BP5474" s="64"/>
    </row>
    <row r="5475" spans="65:68" hidden="1">
      <c r="BM5475" s="68" t="s">
        <v>5680</v>
      </c>
      <c r="BO5475" s="64"/>
      <c r="BP5475" s="64"/>
    </row>
    <row r="5476" spans="65:68" hidden="1">
      <c r="BM5476" s="68" t="s">
        <v>5681</v>
      </c>
      <c r="BO5476" s="64"/>
      <c r="BP5476" s="64"/>
    </row>
    <row r="5477" spans="65:68" hidden="1">
      <c r="BM5477" s="68" t="s">
        <v>5682</v>
      </c>
      <c r="BO5477" s="64"/>
      <c r="BP5477" s="64"/>
    </row>
    <row r="5478" spans="65:68" hidden="1">
      <c r="BM5478" s="68" t="s">
        <v>248</v>
      </c>
      <c r="BO5478" s="64"/>
      <c r="BP5478" s="64"/>
    </row>
    <row r="5479" spans="65:68" hidden="1">
      <c r="BM5479" s="68" t="s">
        <v>5683</v>
      </c>
      <c r="BO5479" s="64"/>
      <c r="BP5479" s="64"/>
    </row>
    <row r="5480" spans="65:68" hidden="1">
      <c r="BM5480" s="68" t="s">
        <v>5684</v>
      </c>
      <c r="BO5480" s="64"/>
      <c r="BP5480" s="64"/>
    </row>
    <row r="5481" spans="65:68" hidden="1">
      <c r="BM5481" s="68" t="s">
        <v>5685</v>
      </c>
      <c r="BO5481" s="64"/>
      <c r="BP5481" s="64"/>
    </row>
    <row r="5482" spans="65:68" hidden="1">
      <c r="BM5482" s="68" t="s">
        <v>5686</v>
      </c>
      <c r="BO5482" s="64"/>
      <c r="BP5482" s="64"/>
    </row>
    <row r="5483" spans="65:68" hidden="1">
      <c r="BM5483" s="68" t="s">
        <v>5687</v>
      </c>
      <c r="BO5483" s="64"/>
      <c r="BP5483" s="64"/>
    </row>
    <row r="5484" spans="65:68" hidden="1">
      <c r="BM5484" s="68" t="s">
        <v>5688</v>
      </c>
      <c r="BO5484" s="64"/>
      <c r="BP5484" s="64"/>
    </row>
    <row r="5485" spans="65:68" hidden="1">
      <c r="BM5485" s="68" t="s">
        <v>5689</v>
      </c>
      <c r="BO5485" s="64"/>
      <c r="BP5485" s="64"/>
    </row>
    <row r="5486" spans="65:68" hidden="1">
      <c r="BM5486" s="68" t="s">
        <v>5690</v>
      </c>
      <c r="BO5486" s="64"/>
      <c r="BP5486" s="64"/>
    </row>
    <row r="5487" spans="65:68" hidden="1">
      <c r="BM5487" s="68" t="s">
        <v>5691</v>
      </c>
      <c r="BO5487" s="64"/>
      <c r="BP5487" s="64"/>
    </row>
    <row r="5488" spans="65:68" hidden="1">
      <c r="BM5488" s="68" t="s">
        <v>5692</v>
      </c>
      <c r="BO5488" s="64"/>
      <c r="BP5488" s="64"/>
    </row>
    <row r="5489" spans="65:68" hidden="1">
      <c r="BM5489" s="68" t="s">
        <v>5693</v>
      </c>
      <c r="BO5489" s="64"/>
      <c r="BP5489" s="64"/>
    </row>
    <row r="5490" spans="65:68" hidden="1">
      <c r="BM5490" s="68" t="s">
        <v>5694</v>
      </c>
      <c r="BO5490" s="64"/>
      <c r="BP5490" s="64"/>
    </row>
    <row r="5491" spans="65:68" hidden="1">
      <c r="BM5491" s="68" t="s">
        <v>5695</v>
      </c>
      <c r="BO5491" s="64"/>
      <c r="BP5491" s="64"/>
    </row>
    <row r="5492" spans="65:68" hidden="1">
      <c r="BM5492" s="68" t="s">
        <v>5696</v>
      </c>
      <c r="BO5492" s="64"/>
      <c r="BP5492" s="64"/>
    </row>
    <row r="5493" spans="65:68" hidden="1">
      <c r="BM5493" s="68" t="s">
        <v>5697</v>
      </c>
      <c r="BO5493" s="64"/>
      <c r="BP5493" s="64"/>
    </row>
    <row r="5494" spans="65:68" hidden="1">
      <c r="BM5494" s="68" t="s">
        <v>5698</v>
      </c>
      <c r="BO5494" s="64"/>
      <c r="BP5494" s="64"/>
    </row>
    <row r="5495" spans="65:68" hidden="1">
      <c r="BM5495" s="68" t="s">
        <v>5699</v>
      </c>
      <c r="BO5495" s="64"/>
      <c r="BP5495" s="64"/>
    </row>
    <row r="5496" spans="65:68" hidden="1">
      <c r="BM5496" s="68" t="s">
        <v>5700</v>
      </c>
      <c r="BO5496" s="64"/>
      <c r="BP5496" s="64"/>
    </row>
    <row r="5497" spans="65:68" hidden="1">
      <c r="BM5497" s="68" t="s">
        <v>5701</v>
      </c>
      <c r="BO5497" s="64"/>
      <c r="BP5497" s="64"/>
    </row>
    <row r="5498" spans="65:68" hidden="1">
      <c r="BM5498" s="68" t="s">
        <v>5702</v>
      </c>
      <c r="BO5498" s="64"/>
      <c r="BP5498" s="64"/>
    </row>
    <row r="5499" spans="65:68" hidden="1">
      <c r="BM5499" s="68" t="s">
        <v>5703</v>
      </c>
      <c r="BO5499" s="64"/>
      <c r="BP5499" s="64"/>
    </row>
    <row r="5500" spans="65:68" hidden="1">
      <c r="BM5500" s="68" t="s">
        <v>5704</v>
      </c>
      <c r="BO5500" s="64"/>
      <c r="BP5500" s="64"/>
    </row>
    <row r="5501" spans="65:68" hidden="1">
      <c r="BM5501" s="68" t="s">
        <v>5705</v>
      </c>
      <c r="BO5501" s="64"/>
      <c r="BP5501" s="64"/>
    </row>
    <row r="5502" spans="65:68" hidden="1">
      <c r="BM5502" s="68" t="s">
        <v>5706</v>
      </c>
      <c r="BO5502" s="64"/>
      <c r="BP5502" s="64"/>
    </row>
    <row r="5503" spans="65:68" hidden="1">
      <c r="BM5503" s="68" t="s">
        <v>5707</v>
      </c>
      <c r="BO5503" s="64"/>
      <c r="BP5503" s="64"/>
    </row>
    <row r="5504" spans="65:68" hidden="1">
      <c r="BM5504" s="68" t="s">
        <v>5708</v>
      </c>
      <c r="BO5504" s="64"/>
      <c r="BP5504" s="64"/>
    </row>
    <row r="5505" spans="65:68" hidden="1">
      <c r="BM5505" s="68" t="s">
        <v>5709</v>
      </c>
      <c r="BO5505" s="64"/>
      <c r="BP5505" s="64"/>
    </row>
    <row r="5506" spans="65:68" hidden="1">
      <c r="BM5506" s="68" t="s">
        <v>5710</v>
      </c>
      <c r="BO5506" s="64"/>
      <c r="BP5506" s="64"/>
    </row>
    <row r="5507" spans="65:68" hidden="1">
      <c r="BM5507" s="68" t="s">
        <v>5711</v>
      </c>
      <c r="BO5507" s="64"/>
      <c r="BP5507" s="64"/>
    </row>
    <row r="5508" spans="65:68" hidden="1">
      <c r="BM5508" s="68" t="s">
        <v>5712</v>
      </c>
      <c r="BO5508" s="64"/>
      <c r="BP5508" s="64"/>
    </row>
    <row r="5509" spans="65:68" hidden="1">
      <c r="BM5509" s="68" t="s">
        <v>5713</v>
      </c>
      <c r="BO5509" s="64"/>
      <c r="BP5509" s="64"/>
    </row>
    <row r="5510" spans="65:68" hidden="1">
      <c r="BM5510" s="68" t="s">
        <v>5714</v>
      </c>
      <c r="BO5510" s="64"/>
      <c r="BP5510" s="64"/>
    </row>
    <row r="5511" spans="65:68" hidden="1">
      <c r="BM5511" s="68" t="s">
        <v>5715</v>
      </c>
      <c r="BO5511" s="64"/>
      <c r="BP5511" s="64"/>
    </row>
    <row r="5512" spans="65:68" hidden="1">
      <c r="BM5512" s="68" t="s">
        <v>5716</v>
      </c>
      <c r="BO5512" s="64"/>
      <c r="BP5512" s="64"/>
    </row>
    <row r="5513" spans="65:68" hidden="1">
      <c r="BM5513" s="68" t="s">
        <v>5717</v>
      </c>
      <c r="BO5513" s="64"/>
      <c r="BP5513" s="64"/>
    </row>
    <row r="5514" spans="65:68" hidden="1">
      <c r="BM5514" s="68" t="s">
        <v>5718</v>
      </c>
      <c r="BO5514" s="64"/>
      <c r="BP5514" s="64"/>
    </row>
    <row r="5515" spans="65:68" hidden="1">
      <c r="BM5515" s="68" t="s">
        <v>5719</v>
      </c>
      <c r="BO5515" s="64"/>
      <c r="BP5515" s="64"/>
    </row>
    <row r="5516" spans="65:68" hidden="1">
      <c r="BM5516" s="68" t="s">
        <v>5720</v>
      </c>
      <c r="BO5516" s="64"/>
      <c r="BP5516" s="64"/>
    </row>
    <row r="5517" spans="65:68" hidden="1">
      <c r="BM5517" s="68" t="s">
        <v>5721</v>
      </c>
      <c r="BO5517" s="64"/>
      <c r="BP5517" s="64"/>
    </row>
    <row r="5518" spans="65:68" hidden="1">
      <c r="BM5518" s="68" t="s">
        <v>5722</v>
      </c>
      <c r="BO5518" s="64"/>
      <c r="BP5518" s="64"/>
    </row>
    <row r="5519" spans="65:68" hidden="1">
      <c r="BM5519" s="68" t="s">
        <v>5723</v>
      </c>
      <c r="BO5519" s="64"/>
      <c r="BP5519" s="64"/>
    </row>
    <row r="5520" spans="65:68" hidden="1">
      <c r="BM5520" s="68" t="s">
        <v>5724</v>
      </c>
      <c r="BO5520" s="64"/>
      <c r="BP5520" s="64"/>
    </row>
    <row r="5521" spans="65:68" hidden="1">
      <c r="BM5521" s="68" t="s">
        <v>5725</v>
      </c>
      <c r="BO5521" s="64"/>
      <c r="BP5521" s="64"/>
    </row>
    <row r="5522" spans="65:68" hidden="1">
      <c r="BM5522" s="68" t="s">
        <v>5726</v>
      </c>
      <c r="BO5522" s="64"/>
      <c r="BP5522" s="64"/>
    </row>
    <row r="5523" spans="65:68" hidden="1">
      <c r="BM5523" s="68" t="s">
        <v>5727</v>
      </c>
      <c r="BO5523" s="64"/>
      <c r="BP5523" s="64"/>
    </row>
    <row r="5524" spans="65:68" hidden="1">
      <c r="BM5524" s="68" t="s">
        <v>5728</v>
      </c>
      <c r="BO5524" s="64"/>
      <c r="BP5524" s="64"/>
    </row>
    <row r="5525" spans="65:68" hidden="1">
      <c r="BM5525" s="68" t="s">
        <v>5729</v>
      </c>
      <c r="BO5525" s="64"/>
      <c r="BP5525" s="64"/>
    </row>
    <row r="5526" spans="65:68" hidden="1">
      <c r="BM5526" s="68" t="s">
        <v>5730</v>
      </c>
      <c r="BO5526" s="64"/>
      <c r="BP5526" s="64"/>
    </row>
    <row r="5527" spans="65:68" hidden="1">
      <c r="BM5527" s="68" t="s">
        <v>5731</v>
      </c>
      <c r="BO5527" s="64"/>
      <c r="BP5527" s="64"/>
    </row>
    <row r="5528" spans="65:68" hidden="1">
      <c r="BM5528" s="68" t="s">
        <v>5732</v>
      </c>
      <c r="BO5528" s="64"/>
      <c r="BP5528" s="64"/>
    </row>
    <row r="5529" spans="65:68" hidden="1">
      <c r="BM5529" s="68" t="s">
        <v>5733</v>
      </c>
      <c r="BO5529" s="64"/>
      <c r="BP5529" s="64"/>
    </row>
    <row r="5530" spans="65:68" hidden="1">
      <c r="BM5530" s="68" t="s">
        <v>74</v>
      </c>
      <c r="BO5530" s="64"/>
      <c r="BP5530" s="64"/>
    </row>
    <row r="5531" spans="65:68" hidden="1">
      <c r="BM5531" s="68" t="s">
        <v>5734</v>
      </c>
      <c r="BO5531" s="64"/>
      <c r="BP5531" s="64"/>
    </row>
    <row r="5532" spans="65:68" hidden="1">
      <c r="BM5532" s="68" t="s">
        <v>5735</v>
      </c>
      <c r="BO5532" s="64"/>
      <c r="BP5532" s="64"/>
    </row>
    <row r="5533" spans="65:68" hidden="1">
      <c r="BM5533" s="68" t="s">
        <v>5736</v>
      </c>
      <c r="BO5533" s="64"/>
      <c r="BP5533" s="64"/>
    </row>
    <row r="5534" spans="65:68" hidden="1">
      <c r="BM5534" s="68" t="s">
        <v>5737</v>
      </c>
      <c r="BO5534" s="64"/>
      <c r="BP5534" s="64"/>
    </row>
    <row r="5535" spans="65:68" hidden="1">
      <c r="BM5535" s="68" t="s">
        <v>5738</v>
      </c>
      <c r="BO5535" s="64"/>
      <c r="BP5535" s="64"/>
    </row>
    <row r="5536" spans="65:68" hidden="1">
      <c r="BM5536" s="68" t="s">
        <v>5739</v>
      </c>
      <c r="BO5536" s="64"/>
      <c r="BP5536" s="64"/>
    </row>
    <row r="5537" spans="65:68" hidden="1">
      <c r="BM5537" s="68" t="s">
        <v>5740</v>
      </c>
      <c r="BO5537" s="64"/>
      <c r="BP5537" s="64"/>
    </row>
    <row r="5538" spans="65:68" hidden="1">
      <c r="BM5538" s="68" t="s">
        <v>5741</v>
      </c>
      <c r="BO5538" s="64"/>
      <c r="BP5538" s="64"/>
    </row>
    <row r="5539" spans="65:68" hidden="1">
      <c r="BM5539" s="68" t="s">
        <v>5742</v>
      </c>
      <c r="BO5539" s="64"/>
      <c r="BP5539" s="64"/>
    </row>
    <row r="5540" spans="65:68" hidden="1">
      <c r="BM5540" s="68" t="s">
        <v>5743</v>
      </c>
      <c r="BO5540" s="64"/>
      <c r="BP5540" s="64"/>
    </row>
    <row r="5541" spans="65:68" hidden="1">
      <c r="BM5541" s="68" t="s">
        <v>5744</v>
      </c>
      <c r="BO5541" s="64"/>
      <c r="BP5541" s="64"/>
    </row>
    <row r="5542" spans="65:68" hidden="1">
      <c r="BM5542" s="68" t="s">
        <v>5745</v>
      </c>
      <c r="BO5542" s="64"/>
      <c r="BP5542" s="64"/>
    </row>
    <row r="5543" spans="65:68" hidden="1">
      <c r="BM5543" s="68" t="s">
        <v>5746</v>
      </c>
      <c r="BO5543" s="64"/>
      <c r="BP5543" s="64"/>
    </row>
    <row r="5544" spans="65:68" hidden="1">
      <c r="BM5544" s="68" t="s">
        <v>5747</v>
      </c>
      <c r="BO5544" s="64"/>
      <c r="BP5544" s="64"/>
    </row>
    <row r="5545" spans="65:68" hidden="1">
      <c r="BM5545" s="68" t="s">
        <v>5748</v>
      </c>
      <c r="BO5545" s="64"/>
      <c r="BP5545" s="64"/>
    </row>
    <row r="5546" spans="65:68" hidden="1">
      <c r="BM5546" s="68" t="s">
        <v>5749</v>
      </c>
      <c r="BO5546" s="64"/>
      <c r="BP5546" s="64"/>
    </row>
    <row r="5547" spans="65:68" hidden="1">
      <c r="BM5547" s="68" t="s">
        <v>5750</v>
      </c>
      <c r="BO5547" s="64"/>
      <c r="BP5547" s="64"/>
    </row>
    <row r="5548" spans="65:68" hidden="1">
      <c r="BM5548" s="68" t="s">
        <v>5751</v>
      </c>
      <c r="BO5548" s="64"/>
      <c r="BP5548" s="64"/>
    </row>
    <row r="5549" spans="65:68" hidden="1">
      <c r="BM5549" s="68" t="s">
        <v>62</v>
      </c>
      <c r="BO5549" s="64"/>
      <c r="BP5549" s="64"/>
    </row>
    <row r="5550" spans="65:68" hidden="1">
      <c r="BM5550" s="68" t="s">
        <v>67</v>
      </c>
      <c r="BO5550" s="64"/>
      <c r="BP5550" s="64"/>
    </row>
    <row r="5551" spans="65:68" hidden="1">
      <c r="BM5551" s="68" t="s">
        <v>5752</v>
      </c>
      <c r="BO5551" s="64"/>
      <c r="BP5551" s="64"/>
    </row>
    <row r="5552" spans="65:68" hidden="1">
      <c r="BM5552" s="68" t="s">
        <v>5753</v>
      </c>
      <c r="BO5552" s="64"/>
      <c r="BP5552" s="64"/>
    </row>
    <row r="5553" spans="65:68" hidden="1">
      <c r="BM5553" s="68" t="s">
        <v>5754</v>
      </c>
      <c r="BO5553" s="64"/>
      <c r="BP5553" s="64"/>
    </row>
    <row r="5554" spans="65:68" hidden="1">
      <c r="BM5554" s="68" t="s">
        <v>5755</v>
      </c>
      <c r="BO5554" s="64"/>
      <c r="BP5554" s="64"/>
    </row>
    <row r="5555" spans="65:68" hidden="1">
      <c r="BM5555" s="68" t="s">
        <v>5756</v>
      </c>
      <c r="BO5555" s="64"/>
      <c r="BP5555" s="64"/>
    </row>
    <row r="5556" spans="65:68" hidden="1">
      <c r="BM5556" s="68" t="s">
        <v>5757</v>
      </c>
      <c r="BO5556" s="64"/>
      <c r="BP5556" s="64"/>
    </row>
    <row r="5557" spans="65:68" hidden="1">
      <c r="BM5557" s="68" t="s">
        <v>302</v>
      </c>
      <c r="BO5557" s="64"/>
      <c r="BP5557" s="64"/>
    </row>
    <row r="5558" spans="65:68" hidden="1">
      <c r="BM5558" s="68" t="s">
        <v>5758</v>
      </c>
      <c r="BO5558" s="64"/>
      <c r="BP5558" s="64"/>
    </row>
    <row r="5559" spans="65:68" hidden="1">
      <c r="BM5559" s="68" t="s">
        <v>5759</v>
      </c>
      <c r="BO5559" s="64"/>
      <c r="BP5559" s="64"/>
    </row>
    <row r="5560" spans="65:68" hidden="1">
      <c r="BM5560" s="68" t="s">
        <v>5760</v>
      </c>
      <c r="BO5560" s="64"/>
      <c r="BP5560" s="64"/>
    </row>
    <row r="5561" spans="65:68" hidden="1">
      <c r="BM5561" s="68" t="s">
        <v>5761</v>
      </c>
      <c r="BO5561" s="64"/>
      <c r="BP5561" s="64"/>
    </row>
    <row r="5562" spans="65:68" hidden="1">
      <c r="BM5562" s="68" t="s">
        <v>5762</v>
      </c>
      <c r="BO5562" s="64"/>
      <c r="BP5562" s="64"/>
    </row>
    <row r="5563" spans="65:68" hidden="1">
      <c r="BM5563" s="68" t="s">
        <v>5763</v>
      </c>
      <c r="BO5563" s="64"/>
      <c r="BP5563" s="64"/>
    </row>
    <row r="5564" spans="65:68" hidden="1">
      <c r="BM5564" s="68" t="s">
        <v>5764</v>
      </c>
      <c r="BO5564" s="64"/>
      <c r="BP5564" s="64"/>
    </row>
    <row r="5565" spans="65:68" hidden="1">
      <c r="BM5565" s="68" t="s">
        <v>5765</v>
      </c>
      <c r="BO5565" s="64"/>
      <c r="BP5565" s="64"/>
    </row>
    <row r="5566" spans="65:68" hidden="1">
      <c r="BM5566" s="68" t="s">
        <v>5766</v>
      </c>
      <c r="BO5566" s="64"/>
      <c r="BP5566" s="64"/>
    </row>
    <row r="5567" spans="65:68" hidden="1">
      <c r="BM5567" s="68" t="s">
        <v>5767</v>
      </c>
      <c r="BO5567" s="64"/>
      <c r="BP5567" s="64"/>
    </row>
    <row r="5568" spans="65:68" hidden="1">
      <c r="BM5568" s="68" t="s">
        <v>5768</v>
      </c>
      <c r="BO5568" s="64"/>
      <c r="BP5568" s="64"/>
    </row>
    <row r="5569" spans="65:68" hidden="1">
      <c r="BM5569" s="68" t="s">
        <v>5769</v>
      </c>
      <c r="BO5569" s="64"/>
      <c r="BP5569" s="64"/>
    </row>
    <row r="5570" spans="65:68" hidden="1">
      <c r="BM5570" s="68" t="s">
        <v>5770</v>
      </c>
      <c r="BO5570" s="64"/>
      <c r="BP5570" s="64"/>
    </row>
    <row r="5571" spans="65:68" hidden="1">
      <c r="BM5571" s="68" t="s">
        <v>5771</v>
      </c>
      <c r="BO5571" s="64"/>
      <c r="BP5571" s="64"/>
    </row>
    <row r="5572" spans="65:68" hidden="1">
      <c r="BM5572" s="68" t="s">
        <v>5772</v>
      </c>
      <c r="BO5572" s="64"/>
      <c r="BP5572" s="64"/>
    </row>
    <row r="5573" spans="65:68" hidden="1">
      <c r="BM5573" s="68" t="s">
        <v>5773</v>
      </c>
      <c r="BO5573" s="64"/>
      <c r="BP5573" s="64"/>
    </row>
    <row r="5574" spans="65:68" hidden="1">
      <c r="BM5574" s="68" t="s">
        <v>179</v>
      </c>
      <c r="BO5574" s="64"/>
      <c r="BP5574" s="64"/>
    </row>
    <row r="5575" spans="65:68" hidden="1">
      <c r="BM5575" s="68" t="s">
        <v>5774</v>
      </c>
      <c r="BO5575" s="64"/>
      <c r="BP5575" s="64"/>
    </row>
    <row r="5576" spans="65:68" hidden="1">
      <c r="BM5576" s="68" t="s">
        <v>5775</v>
      </c>
      <c r="BO5576" s="64"/>
      <c r="BP5576" s="64"/>
    </row>
    <row r="5577" spans="65:68" hidden="1">
      <c r="BM5577" s="68" t="s">
        <v>5776</v>
      </c>
      <c r="BO5577" s="64"/>
      <c r="BP5577" s="64"/>
    </row>
    <row r="5578" spans="65:68" hidden="1">
      <c r="BM5578" s="68" t="s">
        <v>5777</v>
      </c>
      <c r="BO5578" s="64"/>
      <c r="BP5578" s="64"/>
    </row>
    <row r="5579" spans="65:68" hidden="1">
      <c r="BM5579" s="68" t="s">
        <v>5778</v>
      </c>
      <c r="BO5579" s="64"/>
      <c r="BP5579" s="64"/>
    </row>
    <row r="5580" spans="65:68" hidden="1">
      <c r="BM5580" s="68" t="s">
        <v>5779</v>
      </c>
      <c r="BO5580" s="64"/>
      <c r="BP5580" s="64"/>
    </row>
    <row r="5581" spans="65:68" hidden="1">
      <c r="BM5581" s="68" t="s">
        <v>5780</v>
      </c>
      <c r="BO5581" s="64"/>
      <c r="BP5581" s="64"/>
    </row>
    <row r="5582" spans="65:68" hidden="1">
      <c r="BM5582" s="68" t="s">
        <v>5781</v>
      </c>
      <c r="BO5582" s="64"/>
      <c r="BP5582" s="64"/>
    </row>
    <row r="5583" spans="65:68" hidden="1">
      <c r="BM5583" s="68" t="s">
        <v>5782</v>
      </c>
      <c r="BO5583" s="64"/>
      <c r="BP5583" s="64"/>
    </row>
    <row r="5584" spans="65:68" hidden="1">
      <c r="BM5584" s="68" t="s">
        <v>295</v>
      </c>
      <c r="BO5584" s="64"/>
      <c r="BP5584" s="64"/>
    </row>
    <row r="5585" spans="65:68" hidden="1">
      <c r="BM5585" s="68" t="s">
        <v>5783</v>
      </c>
      <c r="BO5585" s="64"/>
      <c r="BP5585" s="64"/>
    </row>
    <row r="5586" spans="65:68" hidden="1">
      <c r="BM5586" s="68" t="s">
        <v>5784</v>
      </c>
      <c r="BO5586" s="64"/>
      <c r="BP5586" s="64"/>
    </row>
    <row r="5587" spans="65:68" hidden="1">
      <c r="BM5587" s="68" t="s">
        <v>5785</v>
      </c>
      <c r="BO5587" s="64"/>
      <c r="BP5587" s="64"/>
    </row>
    <row r="5588" spans="65:68" hidden="1">
      <c r="BM5588" s="68" t="s">
        <v>5786</v>
      </c>
      <c r="BO5588" s="64"/>
      <c r="BP5588" s="64"/>
    </row>
    <row r="5589" spans="65:68" hidden="1">
      <c r="BM5589" s="68" t="s">
        <v>5787</v>
      </c>
      <c r="BO5589" s="64"/>
      <c r="BP5589" s="64"/>
    </row>
    <row r="5590" spans="65:68" hidden="1">
      <c r="BM5590" s="68" t="s">
        <v>200</v>
      </c>
      <c r="BO5590" s="64"/>
      <c r="BP5590" s="64"/>
    </row>
    <row r="5591" spans="65:68" hidden="1">
      <c r="BM5591" s="68" t="s">
        <v>5788</v>
      </c>
      <c r="BO5591" s="64"/>
      <c r="BP5591" s="64"/>
    </row>
    <row r="5592" spans="65:68" hidden="1">
      <c r="BM5592" s="68" t="s">
        <v>5789</v>
      </c>
      <c r="BO5592" s="64"/>
      <c r="BP5592" s="64"/>
    </row>
    <row r="5593" spans="65:68" hidden="1">
      <c r="BM5593" s="68" t="s">
        <v>5790</v>
      </c>
      <c r="BO5593" s="64"/>
      <c r="BP5593" s="64"/>
    </row>
    <row r="5594" spans="65:68" hidden="1">
      <c r="BM5594" s="68" t="s">
        <v>5791</v>
      </c>
      <c r="BO5594" s="64"/>
      <c r="BP5594" s="64"/>
    </row>
    <row r="5595" spans="65:68" hidden="1">
      <c r="BM5595" s="68" t="s">
        <v>5792</v>
      </c>
      <c r="BO5595" s="64"/>
      <c r="BP5595" s="64"/>
    </row>
    <row r="5596" spans="65:68" hidden="1">
      <c r="BM5596" s="68" t="s">
        <v>5793</v>
      </c>
      <c r="BO5596" s="64"/>
      <c r="BP5596" s="64"/>
    </row>
    <row r="5597" spans="65:68" hidden="1">
      <c r="BM5597" s="68" t="s">
        <v>5794</v>
      </c>
      <c r="BO5597" s="64"/>
      <c r="BP5597" s="64"/>
    </row>
    <row r="5598" spans="65:68" hidden="1">
      <c r="BM5598" s="68" t="s">
        <v>81</v>
      </c>
      <c r="BO5598" s="64"/>
      <c r="BP5598" s="64"/>
    </row>
    <row r="5599" spans="65:68" hidden="1">
      <c r="BM5599" s="68" t="s">
        <v>5795</v>
      </c>
      <c r="BO5599" s="64"/>
      <c r="BP5599" s="64"/>
    </row>
    <row r="5600" spans="65:68" hidden="1">
      <c r="BM5600" s="68" t="s">
        <v>5796</v>
      </c>
      <c r="BO5600" s="64"/>
      <c r="BP5600" s="64"/>
    </row>
    <row r="5601" spans="65:68" hidden="1">
      <c r="BM5601" s="68" t="s">
        <v>5797</v>
      </c>
      <c r="BO5601" s="64"/>
      <c r="BP5601" s="64"/>
    </row>
    <row r="5602" spans="65:68" hidden="1">
      <c r="BM5602" s="68" t="s">
        <v>5798</v>
      </c>
      <c r="BO5602" s="64"/>
      <c r="BP5602" s="64"/>
    </row>
    <row r="5603" spans="65:68" hidden="1">
      <c r="BM5603" s="68" t="s">
        <v>5799</v>
      </c>
      <c r="BO5603" s="64"/>
      <c r="BP5603" s="64"/>
    </row>
    <row r="5604" spans="65:68" hidden="1">
      <c r="BM5604" s="68" t="s">
        <v>5800</v>
      </c>
      <c r="BO5604" s="64"/>
      <c r="BP5604" s="64"/>
    </row>
    <row r="5605" spans="65:68" hidden="1">
      <c r="BM5605" s="68" t="s">
        <v>5801</v>
      </c>
      <c r="BO5605" s="64"/>
      <c r="BP5605" s="64"/>
    </row>
    <row r="5606" spans="65:68" hidden="1">
      <c r="BM5606" s="68" t="s">
        <v>5802</v>
      </c>
      <c r="BO5606" s="64"/>
      <c r="BP5606" s="64"/>
    </row>
    <row r="5607" spans="65:68" hidden="1">
      <c r="BM5607" s="68" t="s">
        <v>5803</v>
      </c>
      <c r="BO5607" s="64"/>
      <c r="BP5607" s="64"/>
    </row>
    <row r="5608" spans="65:68" hidden="1">
      <c r="BM5608" s="68" t="s">
        <v>5804</v>
      </c>
      <c r="BO5608" s="64"/>
      <c r="BP5608" s="64"/>
    </row>
    <row r="5609" spans="65:68" hidden="1">
      <c r="BM5609" s="68" t="s">
        <v>5805</v>
      </c>
      <c r="BO5609" s="64"/>
      <c r="BP5609" s="64"/>
    </row>
    <row r="5610" spans="65:68" hidden="1">
      <c r="BM5610" s="68" t="s">
        <v>5806</v>
      </c>
      <c r="BO5610" s="64"/>
      <c r="BP5610" s="64"/>
    </row>
    <row r="5611" spans="65:68" hidden="1">
      <c r="BM5611" s="68" t="s">
        <v>5807</v>
      </c>
      <c r="BO5611" s="64"/>
      <c r="BP5611" s="64"/>
    </row>
    <row r="5612" spans="65:68" hidden="1">
      <c r="BM5612" s="68" t="s">
        <v>5808</v>
      </c>
      <c r="BO5612" s="64"/>
      <c r="BP5612" s="64"/>
    </row>
    <row r="5613" spans="65:68" hidden="1">
      <c r="BM5613" s="68" t="s">
        <v>5809</v>
      </c>
      <c r="BO5613" s="64"/>
      <c r="BP5613" s="64"/>
    </row>
    <row r="5614" spans="65:68" hidden="1">
      <c r="BM5614" s="68" t="s">
        <v>5810</v>
      </c>
      <c r="BO5614" s="64"/>
      <c r="BP5614" s="64"/>
    </row>
    <row r="5615" spans="65:68" hidden="1">
      <c r="BM5615" s="68" t="s">
        <v>5811</v>
      </c>
      <c r="BO5615" s="64"/>
      <c r="BP5615" s="64"/>
    </row>
    <row r="5616" spans="65:68" hidden="1">
      <c r="BM5616" s="68" t="s">
        <v>5812</v>
      </c>
      <c r="BO5616" s="64"/>
      <c r="BP5616" s="64"/>
    </row>
    <row r="5617" spans="65:68" hidden="1">
      <c r="BM5617" s="68" t="s">
        <v>5813</v>
      </c>
      <c r="BO5617" s="64"/>
      <c r="BP5617" s="64"/>
    </row>
    <row r="5618" spans="65:68" hidden="1">
      <c r="BM5618" s="68" t="s">
        <v>5814</v>
      </c>
      <c r="BO5618" s="64"/>
      <c r="BP5618" s="64"/>
    </row>
    <row r="5619" spans="65:68" hidden="1">
      <c r="BM5619" s="68" t="s">
        <v>5815</v>
      </c>
      <c r="BO5619" s="64"/>
      <c r="BP5619" s="64"/>
    </row>
    <row r="5620" spans="65:68" hidden="1">
      <c r="BM5620" s="68" t="s">
        <v>5816</v>
      </c>
      <c r="BO5620" s="64"/>
      <c r="BP5620" s="64"/>
    </row>
    <row r="5621" spans="65:68" hidden="1">
      <c r="BM5621" s="68" t="s">
        <v>5817</v>
      </c>
      <c r="BO5621" s="64"/>
      <c r="BP5621" s="64"/>
    </row>
    <row r="5622" spans="65:68" hidden="1">
      <c r="BM5622" s="68" t="s">
        <v>5818</v>
      </c>
      <c r="BO5622" s="64"/>
      <c r="BP5622" s="64"/>
    </row>
    <row r="5623" spans="65:68" hidden="1">
      <c r="BM5623" s="68" t="s">
        <v>5819</v>
      </c>
      <c r="BO5623" s="64"/>
      <c r="BP5623" s="64"/>
    </row>
    <row r="5624" spans="65:68" hidden="1">
      <c r="BM5624" s="68" t="s">
        <v>5820</v>
      </c>
      <c r="BO5624" s="64"/>
      <c r="BP5624" s="64"/>
    </row>
    <row r="5625" spans="65:68" hidden="1">
      <c r="BM5625" s="68" t="s">
        <v>5821</v>
      </c>
      <c r="BO5625" s="64"/>
      <c r="BP5625" s="64"/>
    </row>
    <row r="5626" spans="65:68" hidden="1">
      <c r="BM5626" s="68" t="s">
        <v>5822</v>
      </c>
      <c r="BO5626" s="64"/>
      <c r="BP5626" s="64"/>
    </row>
    <row r="5627" spans="65:68" hidden="1">
      <c r="BM5627" s="68" t="s">
        <v>5823</v>
      </c>
      <c r="BO5627" s="64"/>
      <c r="BP5627" s="64"/>
    </row>
    <row r="5628" spans="65:68" hidden="1">
      <c r="BM5628" s="68" t="s">
        <v>5824</v>
      </c>
      <c r="BO5628" s="64"/>
      <c r="BP5628" s="64"/>
    </row>
    <row r="5629" spans="65:68" hidden="1">
      <c r="BM5629" s="68" t="s">
        <v>5825</v>
      </c>
      <c r="BO5629" s="64"/>
      <c r="BP5629" s="64"/>
    </row>
    <row r="5630" spans="65:68" hidden="1">
      <c r="BM5630" s="68" t="s">
        <v>5826</v>
      </c>
      <c r="BO5630" s="64"/>
      <c r="BP5630" s="64"/>
    </row>
    <row r="5631" spans="65:68" hidden="1">
      <c r="BM5631" s="68" t="s">
        <v>5827</v>
      </c>
      <c r="BO5631" s="64"/>
      <c r="BP5631" s="64"/>
    </row>
    <row r="5632" spans="65:68" hidden="1">
      <c r="BM5632" s="68" t="s">
        <v>5828</v>
      </c>
      <c r="BO5632" s="64"/>
      <c r="BP5632" s="64"/>
    </row>
    <row r="5633" spans="65:68" hidden="1">
      <c r="BM5633" s="68" t="s">
        <v>5829</v>
      </c>
      <c r="BO5633" s="64"/>
      <c r="BP5633" s="64"/>
    </row>
    <row r="5634" spans="65:68" hidden="1">
      <c r="BM5634" s="68" t="s">
        <v>5830</v>
      </c>
      <c r="BO5634" s="64"/>
      <c r="BP5634" s="64"/>
    </row>
    <row r="5635" spans="65:68" hidden="1">
      <c r="BM5635" s="68" t="s">
        <v>5831</v>
      </c>
      <c r="BO5635" s="64"/>
      <c r="BP5635" s="64"/>
    </row>
    <row r="5636" spans="65:68" hidden="1">
      <c r="BM5636" s="68" t="s">
        <v>5832</v>
      </c>
      <c r="BO5636" s="64"/>
      <c r="BP5636" s="64"/>
    </row>
    <row r="5637" spans="65:68" hidden="1">
      <c r="BM5637" s="68" t="s">
        <v>5833</v>
      </c>
      <c r="BO5637" s="64"/>
      <c r="BP5637" s="64"/>
    </row>
    <row r="5638" spans="65:68" hidden="1">
      <c r="BM5638" s="68" t="s">
        <v>5834</v>
      </c>
      <c r="BO5638" s="64"/>
      <c r="BP5638" s="64"/>
    </row>
    <row r="5639" spans="65:68" hidden="1">
      <c r="BM5639" s="68" t="s">
        <v>5835</v>
      </c>
      <c r="BO5639" s="64"/>
      <c r="BP5639" s="64"/>
    </row>
    <row r="5640" spans="65:68" hidden="1">
      <c r="BM5640" s="68" t="s">
        <v>5836</v>
      </c>
      <c r="BO5640" s="64"/>
      <c r="BP5640" s="64"/>
    </row>
    <row r="5641" spans="65:68" hidden="1">
      <c r="BM5641" s="68" t="s">
        <v>5837</v>
      </c>
      <c r="BO5641" s="64"/>
      <c r="BP5641" s="64"/>
    </row>
    <row r="5642" spans="65:68" hidden="1">
      <c r="BM5642" s="68" t="s">
        <v>5838</v>
      </c>
      <c r="BO5642" s="64"/>
      <c r="BP5642" s="64"/>
    </row>
    <row r="5643" spans="65:68" hidden="1">
      <c r="BM5643" s="68" t="s">
        <v>5839</v>
      </c>
      <c r="BO5643" s="64"/>
      <c r="BP5643" s="64"/>
    </row>
    <row r="5644" spans="65:68" hidden="1">
      <c r="BM5644" s="68" t="s">
        <v>5840</v>
      </c>
      <c r="BO5644" s="64"/>
      <c r="BP5644" s="64"/>
    </row>
    <row r="5645" spans="65:68" hidden="1">
      <c r="BM5645" s="68" t="s">
        <v>185</v>
      </c>
      <c r="BO5645" s="64"/>
      <c r="BP5645" s="64"/>
    </row>
    <row r="5646" spans="65:68" hidden="1">
      <c r="BM5646" s="68" t="s">
        <v>5841</v>
      </c>
      <c r="BO5646" s="64"/>
      <c r="BP5646" s="64"/>
    </row>
    <row r="5647" spans="65:68" hidden="1">
      <c r="BM5647" s="68" t="s">
        <v>5842</v>
      </c>
      <c r="BO5647" s="64"/>
      <c r="BP5647" s="64"/>
    </row>
    <row r="5648" spans="65:68" hidden="1">
      <c r="BM5648" s="68" t="s">
        <v>5843</v>
      </c>
      <c r="BO5648" s="64"/>
      <c r="BP5648" s="64"/>
    </row>
    <row r="5649" spans="65:68" hidden="1">
      <c r="BM5649" s="68" t="s">
        <v>5844</v>
      </c>
      <c r="BO5649" s="64"/>
      <c r="BP5649" s="64"/>
    </row>
    <row r="5650" spans="65:68" hidden="1">
      <c r="BM5650" s="68" t="s">
        <v>5845</v>
      </c>
      <c r="BO5650" s="64"/>
      <c r="BP5650" s="64"/>
    </row>
    <row r="5651" spans="65:68" hidden="1">
      <c r="BM5651" s="68" t="s">
        <v>5846</v>
      </c>
      <c r="BO5651" s="64"/>
      <c r="BP5651" s="64"/>
    </row>
    <row r="5652" spans="65:68" hidden="1">
      <c r="BM5652" s="68" t="s">
        <v>5847</v>
      </c>
      <c r="BO5652" s="64"/>
      <c r="BP5652" s="64"/>
    </row>
    <row r="5653" spans="65:68" hidden="1">
      <c r="BM5653" s="68" t="s">
        <v>5848</v>
      </c>
      <c r="BO5653" s="64"/>
      <c r="BP5653" s="64"/>
    </row>
    <row r="5654" spans="65:68" hidden="1">
      <c r="BM5654" s="68" t="s">
        <v>5849</v>
      </c>
      <c r="BO5654" s="64"/>
      <c r="BP5654" s="64"/>
    </row>
    <row r="5655" spans="65:68" hidden="1">
      <c r="BM5655" s="68" t="s">
        <v>5850</v>
      </c>
      <c r="BO5655" s="64"/>
      <c r="BP5655" s="64"/>
    </row>
    <row r="5656" spans="65:68" hidden="1">
      <c r="BM5656" s="68" t="s">
        <v>5851</v>
      </c>
      <c r="BO5656" s="64"/>
      <c r="BP5656" s="64"/>
    </row>
    <row r="5657" spans="65:68" hidden="1">
      <c r="BM5657" s="68" t="s">
        <v>5852</v>
      </c>
      <c r="BO5657" s="64"/>
      <c r="BP5657" s="64"/>
    </row>
    <row r="5658" spans="65:68" hidden="1">
      <c r="BM5658" s="68" t="s">
        <v>5853</v>
      </c>
      <c r="BO5658" s="64"/>
      <c r="BP5658" s="64"/>
    </row>
    <row r="5659" spans="65:68" hidden="1">
      <c r="BM5659" s="68" t="s">
        <v>5854</v>
      </c>
      <c r="BO5659" s="64"/>
      <c r="BP5659" s="64"/>
    </row>
    <row r="5660" spans="65:68" hidden="1">
      <c r="BM5660" s="68" t="s">
        <v>5855</v>
      </c>
      <c r="BO5660" s="64"/>
      <c r="BP5660" s="64"/>
    </row>
    <row r="5661" spans="65:68" hidden="1">
      <c r="BM5661" s="68" t="s">
        <v>5856</v>
      </c>
      <c r="BO5661" s="64"/>
      <c r="BP5661" s="64"/>
    </row>
    <row r="5662" spans="65:68" hidden="1">
      <c r="BM5662" s="68" t="s">
        <v>5857</v>
      </c>
      <c r="BO5662" s="64"/>
      <c r="BP5662" s="64"/>
    </row>
    <row r="5663" spans="65:68" hidden="1">
      <c r="BM5663" s="68" t="s">
        <v>5858</v>
      </c>
      <c r="BO5663" s="64"/>
      <c r="BP5663" s="64"/>
    </row>
    <row r="5664" spans="65:68" hidden="1">
      <c r="BM5664" s="68" t="s">
        <v>5859</v>
      </c>
      <c r="BO5664" s="64"/>
      <c r="BP5664" s="64"/>
    </row>
    <row r="5665" spans="65:68" hidden="1">
      <c r="BM5665" s="68" t="s">
        <v>5860</v>
      </c>
      <c r="BO5665" s="64"/>
      <c r="BP5665" s="64"/>
    </row>
    <row r="5666" spans="65:68" hidden="1">
      <c r="BM5666" s="68" t="s">
        <v>5861</v>
      </c>
      <c r="BO5666" s="64"/>
      <c r="BP5666" s="64"/>
    </row>
    <row r="5667" spans="65:68" hidden="1">
      <c r="BM5667" s="68" t="s">
        <v>5862</v>
      </c>
      <c r="BO5667" s="64"/>
      <c r="BP5667" s="64"/>
    </row>
    <row r="5668" spans="65:68" hidden="1">
      <c r="BM5668" s="68" t="s">
        <v>5863</v>
      </c>
      <c r="BO5668" s="64"/>
      <c r="BP5668" s="64"/>
    </row>
    <row r="5669" spans="65:68" hidden="1">
      <c r="BM5669" s="68" t="s">
        <v>5864</v>
      </c>
      <c r="BO5669" s="64"/>
      <c r="BP5669" s="64"/>
    </row>
    <row r="5670" spans="65:68" hidden="1">
      <c r="BM5670" s="68" t="s">
        <v>5865</v>
      </c>
      <c r="BO5670" s="64"/>
      <c r="BP5670" s="64"/>
    </row>
    <row r="5671" spans="65:68" hidden="1">
      <c r="BM5671" s="68" t="s">
        <v>5866</v>
      </c>
      <c r="BO5671" s="64"/>
      <c r="BP5671" s="64"/>
    </row>
    <row r="5672" spans="65:68" hidden="1">
      <c r="BM5672" s="68" t="s">
        <v>5867</v>
      </c>
      <c r="BO5672" s="64"/>
      <c r="BP5672" s="64"/>
    </row>
    <row r="5673" spans="65:68" hidden="1">
      <c r="BM5673" s="68" t="s">
        <v>5868</v>
      </c>
      <c r="BO5673" s="64"/>
      <c r="BP5673" s="64"/>
    </row>
    <row r="5674" spans="65:68" hidden="1">
      <c r="BM5674" s="68" t="s">
        <v>5869</v>
      </c>
      <c r="BO5674" s="64"/>
      <c r="BP5674" s="64"/>
    </row>
    <row r="5675" spans="65:68" hidden="1">
      <c r="BM5675" s="68" t="s">
        <v>5870</v>
      </c>
      <c r="BO5675" s="64"/>
      <c r="BP5675" s="64"/>
    </row>
    <row r="5676" spans="65:68" hidden="1">
      <c r="BM5676" s="68" t="s">
        <v>5871</v>
      </c>
      <c r="BO5676" s="64"/>
      <c r="BP5676" s="64"/>
    </row>
    <row r="5677" spans="65:68" hidden="1">
      <c r="BM5677" s="68" t="s">
        <v>5872</v>
      </c>
      <c r="BO5677" s="64"/>
      <c r="BP5677" s="64"/>
    </row>
    <row r="5678" spans="65:68" hidden="1">
      <c r="BM5678" s="68" t="s">
        <v>5873</v>
      </c>
      <c r="BO5678" s="64"/>
      <c r="BP5678" s="64"/>
    </row>
    <row r="5679" spans="65:68" hidden="1">
      <c r="BM5679" s="68" t="s">
        <v>5874</v>
      </c>
      <c r="BO5679" s="64"/>
      <c r="BP5679" s="64"/>
    </row>
    <row r="5680" spans="65:68" hidden="1">
      <c r="BM5680" s="68" t="s">
        <v>5875</v>
      </c>
      <c r="BO5680" s="64"/>
      <c r="BP5680" s="64"/>
    </row>
    <row r="5681" spans="65:68" hidden="1">
      <c r="BM5681" s="68" t="s">
        <v>5876</v>
      </c>
      <c r="BO5681" s="64"/>
      <c r="BP5681" s="64"/>
    </row>
    <row r="5682" spans="65:68" hidden="1">
      <c r="BM5682" s="68" t="s">
        <v>5877</v>
      </c>
      <c r="BO5682" s="64"/>
      <c r="BP5682" s="64"/>
    </row>
    <row r="5683" spans="65:68" hidden="1">
      <c r="BM5683" s="68" t="s">
        <v>5878</v>
      </c>
      <c r="BO5683" s="64"/>
      <c r="BP5683" s="64"/>
    </row>
    <row r="5684" spans="65:68" hidden="1">
      <c r="BM5684" s="68" t="s">
        <v>5879</v>
      </c>
      <c r="BO5684" s="64"/>
      <c r="BP5684" s="64"/>
    </row>
    <row r="5685" spans="65:68" hidden="1">
      <c r="BM5685" s="68" t="s">
        <v>5880</v>
      </c>
      <c r="BO5685" s="64"/>
      <c r="BP5685" s="64"/>
    </row>
    <row r="5686" spans="65:68" hidden="1">
      <c r="BM5686" s="68" t="s">
        <v>5881</v>
      </c>
      <c r="BO5686" s="64"/>
      <c r="BP5686" s="64"/>
    </row>
    <row r="5687" spans="65:68" hidden="1">
      <c r="BM5687" s="68" t="s">
        <v>5882</v>
      </c>
      <c r="BO5687" s="64"/>
      <c r="BP5687" s="64"/>
    </row>
    <row r="5688" spans="65:68" hidden="1">
      <c r="BM5688" s="68" t="s">
        <v>5883</v>
      </c>
      <c r="BO5688" s="64"/>
      <c r="BP5688" s="64"/>
    </row>
    <row r="5689" spans="65:68" hidden="1">
      <c r="BM5689" s="68" t="s">
        <v>5884</v>
      </c>
      <c r="BO5689" s="64"/>
      <c r="BP5689" s="64"/>
    </row>
    <row r="5690" spans="65:68" hidden="1">
      <c r="BM5690" s="68" t="s">
        <v>5885</v>
      </c>
      <c r="BO5690" s="64"/>
      <c r="BP5690" s="64"/>
    </row>
    <row r="5691" spans="65:68" hidden="1">
      <c r="BM5691" s="68" t="s">
        <v>5886</v>
      </c>
      <c r="BO5691" s="64"/>
      <c r="BP5691" s="64"/>
    </row>
    <row r="5692" spans="65:68" hidden="1">
      <c r="BM5692" s="68" t="s">
        <v>5887</v>
      </c>
      <c r="BO5692" s="64"/>
      <c r="BP5692" s="64"/>
    </row>
    <row r="5693" spans="65:68" hidden="1">
      <c r="BM5693" s="68" t="s">
        <v>5888</v>
      </c>
      <c r="BO5693" s="64"/>
      <c r="BP5693" s="64"/>
    </row>
    <row r="5694" spans="65:68" hidden="1">
      <c r="BM5694" s="68" t="s">
        <v>5889</v>
      </c>
      <c r="BO5694" s="64"/>
      <c r="BP5694" s="64"/>
    </row>
    <row r="5695" spans="65:68" hidden="1">
      <c r="BM5695" s="68" t="s">
        <v>5890</v>
      </c>
      <c r="BO5695" s="64"/>
      <c r="BP5695" s="64"/>
    </row>
    <row r="5696" spans="65:68" hidden="1">
      <c r="BM5696" s="68" t="s">
        <v>5891</v>
      </c>
      <c r="BO5696" s="64"/>
      <c r="BP5696" s="64"/>
    </row>
    <row r="5697" spans="65:68" hidden="1">
      <c r="BM5697" s="68" t="s">
        <v>5892</v>
      </c>
      <c r="BO5697" s="64"/>
      <c r="BP5697" s="64"/>
    </row>
    <row r="5698" spans="65:68" hidden="1">
      <c r="BM5698" s="68" t="s">
        <v>5893</v>
      </c>
      <c r="BO5698" s="64"/>
      <c r="BP5698" s="64"/>
    </row>
    <row r="5699" spans="65:68" hidden="1">
      <c r="BM5699" s="68" t="s">
        <v>5894</v>
      </c>
      <c r="BO5699" s="64"/>
      <c r="BP5699" s="64"/>
    </row>
    <row r="5700" spans="65:68" hidden="1">
      <c r="BM5700" s="68" t="s">
        <v>5895</v>
      </c>
      <c r="BO5700" s="64"/>
      <c r="BP5700" s="64"/>
    </row>
    <row r="5701" spans="65:68" hidden="1">
      <c r="BM5701" s="68" t="s">
        <v>5896</v>
      </c>
      <c r="BO5701" s="64"/>
      <c r="BP5701" s="64"/>
    </row>
    <row r="5702" spans="65:68" hidden="1">
      <c r="BM5702" s="68" t="s">
        <v>5897</v>
      </c>
      <c r="BO5702" s="64"/>
      <c r="BP5702" s="64"/>
    </row>
    <row r="5703" spans="65:68" hidden="1">
      <c r="BM5703" s="68" t="s">
        <v>5898</v>
      </c>
      <c r="BO5703" s="64"/>
      <c r="BP5703" s="64"/>
    </row>
    <row r="5704" spans="65:68" hidden="1">
      <c r="BM5704" s="68" t="s">
        <v>5899</v>
      </c>
      <c r="BO5704" s="64"/>
      <c r="BP5704" s="64"/>
    </row>
    <row r="5705" spans="65:68" hidden="1">
      <c r="BM5705" s="68" t="s">
        <v>5900</v>
      </c>
      <c r="BO5705" s="64"/>
      <c r="BP5705" s="64"/>
    </row>
    <row r="5706" spans="65:68" hidden="1">
      <c r="BM5706" s="68" t="s">
        <v>5901</v>
      </c>
      <c r="BO5706" s="64"/>
      <c r="BP5706" s="64"/>
    </row>
    <row r="5707" spans="65:68" hidden="1">
      <c r="BM5707" s="68" t="s">
        <v>5902</v>
      </c>
      <c r="BO5707" s="64"/>
      <c r="BP5707" s="64"/>
    </row>
    <row r="5708" spans="65:68" hidden="1">
      <c r="BM5708" s="68" t="s">
        <v>5903</v>
      </c>
      <c r="BO5708" s="64"/>
      <c r="BP5708" s="64"/>
    </row>
    <row r="5709" spans="65:68" hidden="1">
      <c r="BM5709" s="68" t="s">
        <v>5904</v>
      </c>
      <c r="BO5709" s="64"/>
      <c r="BP5709" s="64"/>
    </row>
    <row r="5710" spans="65:68" hidden="1">
      <c r="BM5710" s="68" t="s">
        <v>5905</v>
      </c>
      <c r="BO5710" s="64"/>
      <c r="BP5710" s="64"/>
    </row>
    <row r="5711" spans="65:68" hidden="1">
      <c r="BM5711" s="68" t="s">
        <v>5906</v>
      </c>
      <c r="BO5711" s="64"/>
      <c r="BP5711" s="64"/>
    </row>
    <row r="5712" spans="65:68" hidden="1">
      <c r="BM5712" s="68" t="s">
        <v>5907</v>
      </c>
      <c r="BO5712" s="64"/>
      <c r="BP5712" s="64"/>
    </row>
    <row r="5713" spans="65:68" hidden="1">
      <c r="BM5713" s="68" t="s">
        <v>5908</v>
      </c>
      <c r="BO5713" s="64"/>
      <c r="BP5713" s="64"/>
    </row>
    <row r="5714" spans="65:68" hidden="1">
      <c r="BM5714" s="68" t="s">
        <v>5909</v>
      </c>
      <c r="BO5714" s="64"/>
      <c r="BP5714" s="64"/>
    </row>
    <row r="5715" spans="65:68" hidden="1">
      <c r="BM5715" s="68" t="s">
        <v>5910</v>
      </c>
      <c r="BO5715" s="64"/>
      <c r="BP5715" s="64"/>
    </row>
    <row r="5716" spans="65:68" hidden="1">
      <c r="BM5716" s="68" t="s">
        <v>5911</v>
      </c>
      <c r="BO5716" s="64"/>
      <c r="BP5716" s="64"/>
    </row>
    <row r="5717" spans="65:68" hidden="1">
      <c r="BM5717" s="68" t="s">
        <v>5912</v>
      </c>
      <c r="BO5717" s="64"/>
      <c r="BP5717" s="64"/>
    </row>
    <row r="5718" spans="65:68" hidden="1">
      <c r="BM5718" s="68" t="s">
        <v>5913</v>
      </c>
      <c r="BO5718" s="64"/>
      <c r="BP5718" s="64"/>
    </row>
    <row r="5719" spans="65:68" hidden="1">
      <c r="BM5719" s="68" t="s">
        <v>5914</v>
      </c>
      <c r="BO5719" s="64"/>
      <c r="BP5719" s="64"/>
    </row>
    <row r="5720" spans="65:68" hidden="1">
      <c r="BM5720" s="68" t="s">
        <v>5915</v>
      </c>
      <c r="BO5720" s="64"/>
      <c r="BP5720" s="64"/>
    </row>
    <row r="5721" spans="65:68" hidden="1">
      <c r="BM5721" s="68" t="s">
        <v>5916</v>
      </c>
      <c r="BO5721" s="64"/>
      <c r="BP5721" s="64"/>
    </row>
    <row r="5722" spans="65:68" hidden="1">
      <c r="BM5722" s="68" t="s">
        <v>5917</v>
      </c>
      <c r="BO5722" s="64"/>
      <c r="BP5722" s="64"/>
    </row>
    <row r="5723" spans="65:68" hidden="1">
      <c r="BM5723" s="68" t="s">
        <v>5918</v>
      </c>
      <c r="BO5723" s="64"/>
      <c r="BP5723" s="64"/>
    </row>
    <row r="5724" spans="65:68" hidden="1">
      <c r="BM5724" s="68" t="s">
        <v>5919</v>
      </c>
      <c r="BO5724" s="64"/>
      <c r="BP5724" s="64"/>
    </row>
    <row r="5725" spans="65:68" hidden="1">
      <c r="BM5725" s="68" t="s">
        <v>5920</v>
      </c>
      <c r="BO5725" s="64"/>
      <c r="BP5725" s="64"/>
    </row>
    <row r="5726" spans="65:68" hidden="1">
      <c r="BM5726" s="68" t="s">
        <v>5921</v>
      </c>
      <c r="BO5726" s="64"/>
      <c r="BP5726" s="64"/>
    </row>
    <row r="5727" spans="65:68" hidden="1">
      <c r="BM5727" s="68" t="s">
        <v>5922</v>
      </c>
      <c r="BO5727" s="64"/>
      <c r="BP5727" s="64"/>
    </row>
    <row r="5728" spans="65:68" hidden="1">
      <c r="BM5728" s="68" t="s">
        <v>5923</v>
      </c>
      <c r="BO5728" s="64"/>
      <c r="BP5728" s="64"/>
    </row>
    <row r="5729" spans="65:68" hidden="1">
      <c r="BM5729" s="68" t="s">
        <v>5924</v>
      </c>
      <c r="BO5729" s="64"/>
      <c r="BP5729" s="64"/>
    </row>
    <row r="5730" spans="65:68" hidden="1">
      <c r="BM5730" s="68" t="s">
        <v>5925</v>
      </c>
      <c r="BO5730" s="64"/>
      <c r="BP5730" s="64"/>
    </row>
    <row r="5731" spans="65:68" hidden="1">
      <c r="BM5731" s="68" t="s">
        <v>5926</v>
      </c>
      <c r="BO5731" s="64"/>
      <c r="BP5731" s="64"/>
    </row>
    <row r="5732" spans="65:68" hidden="1">
      <c r="BM5732" s="68" t="s">
        <v>5927</v>
      </c>
      <c r="BO5732" s="64"/>
      <c r="BP5732" s="64"/>
    </row>
    <row r="5733" spans="65:68" hidden="1">
      <c r="BM5733" s="68" t="s">
        <v>5928</v>
      </c>
      <c r="BO5733" s="64"/>
      <c r="BP5733" s="64"/>
    </row>
    <row r="5734" spans="65:68" hidden="1">
      <c r="BM5734" s="68" t="s">
        <v>5929</v>
      </c>
      <c r="BO5734" s="64"/>
      <c r="BP5734" s="64"/>
    </row>
    <row r="5735" spans="65:68" hidden="1">
      <c r="BM5735" s="68" t="s">
        <v>5930</v>
      </c>
      <c r="BO5735" s="64"/>
      <c r="BP5735" s="64"/>
    </row>
    <row r="5736" spans="65:68" hidden="1">
      <c r="BM5736" s="68" t="s">
        <v>5931</v>
      </c>
      <c r="BO5736" s="64"/>
      <c r="BP5736" s="64"/>
    </row>
    <row r="5737" spans="65:68" hidden="1">
      <c r="BM5737" s="68" t="s">
        <v>5932</v>
      </c>
      <c r="BO5737" s="64"/>
      <c r="BP5737" s="64"/>
    </row>
    <row r="5738" spans="65:68" hidden="1">
      <c r="BM5738" s="68" t="s">
        <v>5933</v>
      </c>
      <c r="BO5738" s="64"/>
      <c r="BP5738" s="64"/>
    </row>
    <row r="5739" spans="65:68" hidden="1">
      <c r="BM5739" s="68" t="s">
        <v>5934</v>
      </c>
      <c r="BO5739" s="64"/>
      <c r="BP5739" s="64"/>
    </row>
    <row r="5740" spans="65:68" hidden="1">
      <c r="BM5740" s="68" t="s">
        <v>5935</v>
      </c>
      <c r="BO5740" s="64"/>
      <c r="BP5740" s="64"/>
    </row>
    <row r="5741" spans="65:68" hidden="1">
      <c r="BM5741" s="68" t="s">
        <v>5936</v>
      </c>
      <c r="BO5741" s="64"/>
      <c r="BP5741" s="64"/>
    </row>
    <row r="5742" spans="65:68" hidden="1">
      <c r="BM5742" s="68" t="s">
        <v>5937</v>
      </c>
      <c r="BO5742" s="64"/>
      <c r="BP5742" s="64"/>
    </row>
    <row r="5743" spans="65:68" hidden="1">
      <c r="BM5743" s="68" t="s">
        <v>5938</v>
      </c>
      <c r="BO5743" s="64"/>
      <c r="BP5743" s="64"/>
    </row>
    <row r="5744" spans="65:68" hidden="1">
      <c r="BM5744" s="68" t="s">
        <v>5939</v>
      </c>
      <c r="BO5744" s="64"/>
      <c r="BP5744" s="64"/>
    </row>
    <row r="5745" spans="65:68" hidden="1">
      <c r="BM5745" s="68" t="s">
        <v>5940</v>
      </c>
      <c r="BO5745" s="64"/>
      <c r="BP5745" s="64"/>
    </row>
    <row r="5746" spans="65:68" hidden="1">
      <c r="BM5746" s="68" t="s">
        <v>5941</v>
      </c>
      <c r="BO5746" s="64"/>
      <c r="BP5746" s="64"/>
    </row>
    <row r="5747" spans="65:68" hidden="1">
      <c r="BM5747" s="68" t="s">
        <v>5942</v>
      </c>
      <c r="BO5747" s="64"/>
      <c r="BP5747" s="64"/>
    </row>
    <row r="5748" spans="65:68" hidden="1">
      <c r="BM5748" s="68" t="s">
        <v>5943</v>
      </c>
      <c r="BO5748" s="64"/>
      <c r="BP5748" s="64"/>
    </row>
    <row r="5749" spans="65:68" hidden="1">
      <c r="BM5749" s="68" t="s">
        <v>5944</v>
      </c>
      <c r="BO5749" s="64"/>
      <c r="BP5749" s="64"/>
    </row>
    <row r="5750" spans="65:68" hidden="1">
      <c r="BM5750" s="68" t="s">
        <v>5945</v>
      </c>
      <c r="BO5750" s="64"/>
      <c r="BP5750" s="64"/>
    </row>
    <row r="5751" spans="65:68" hidden="1">
      <c r="BM5751" s="68" t="s">
        <v>5946</v>
      </c>
      <c r="BO5751" s="64"/>
      <c r="BP5751" s="64"/>
    </row>
    <row r="5752" spans="65:68" hidden="1">
      <c r="BM5752" s="68" t="s">
        <v>5947</v>
      </c>
      <c r="BO5752" s="64"/>
      <c r="BP5752" s="64"/>
    </row>
    <row r="5753" spans="65:68" hidden="1">
      <c r="BM5753" s="68" t="s">
        <v>5948</v>
      </c>
      <c r="BO5753" s="64"/>
      <c r="BP5753" s="64"/>
    </row>
    <row r="5754" spans="65:68" hidden="1">
      <c r="BM5754" s="68" t="s">
        <v>5949</v>
      </c>
      <c r="BO5754" s="64"/>
      <c r="BP5754" s="64"/>
    </row>
    <row r="5755" spans="65:68" hidden="1">
      <c r="BM5755" s="68" t="s">
        <v>5950</v>
      </c>
      <c r="BO5755" s="64"/>
      <c r="BP5755" s="64"/>
    </row>
    <row r="5756" spans="65:68" hidden="1">
      <c r="BM5756" s="68" t="s">
        <v>5951</v>
      </c>
      <c r="BO5756" s="64"/>
      <c r="BP5756" s="64"/>
    </row>
    <row r="5757" spans="65:68" hidden="1">
      <c r="BM5757" s="68" t="s">
        <v>5952</v>
      </c>
      <c r="BO5757" s="64"/>
      <c r="BP5757" s="64"/>
    </row>
    <row r="5758" spans="65:68" hidden="1">
      <c r="BM5758" s="68" t="s">
        <v>5953</v>
      </c>
      <c r="BO5758" s="64"/>
      <c r="BP5758" s="64"/>
    </row>
    <row r="5759" spans="65:68" hidden="1">
      <c r="BM5759" s="68" t="s">
        <v>5954</v>
      </c>
      <c r="BO5759" s="64"/>
      <c r="BP5759" s="64"/>
    </row>
    <row r="5760" spans="65:68" hidden="1">
      <c r="BM5760" s="68" t="s">
        <v>5955</v>
      </c>
      <c r="BO5760" s="64"/>
      <c r="BP5760" s="64"/>
    </row>
    <row r="5761" spans="65:68" hidden="1">
      <c r="BM5761" s="68" t="s">
        <v>5956</v>
      </c>
      <c r="BO5761" s="64"/>
      <c r="BP5761" s="64"/>
    </row>
    <row r="5762" spans="65:68" hidden="1">
      <c r="BM5762" s="68" t="s">
        <v>5957</v>
      </c>
      <c r="BO5762" s="64"/>
      <c r="BP5762" s="64"/>
    </row>
    <row r="5763" spans="65:68" hidden="1">
      <c r="BM5763" s="68" t="s">
        <v>5958</v>
      </c>
      <c r="BO5763" s="64"/>
      <c r="BP5763" s="64"/>
    </row>
    <row r="5764" spans="65:68" hidden="1">
      <c r="BM5764" s="68" t="s">
        <v>5959</v>
      </c>
      <c r="BO5764" s="64"/>
      <c r="BP5764" s="64"/>
    </row>
    <row r="5765" spans="65:68" hidden="1">
      <c r="BM5765" s="68" t="s">
        <v>5960</v>
      </c>
      <c r="BO5765" s="64"/>
      <c r="BP5765" s="64"/>
    </row>
    <row r="5766" spans="65:68" hidden="1">
      <c r="BM5766" s="68" t="s">
        <v>5961</v>
      </c>
      <c r="BO5766" s="64"/>
      <c r="BP5766" s="64"/>
    </row>
    <row r="5767" spans="65:68" hidden="1">
      <c r="BM5767" s="68" t="s">
        <v>5962</v>
      </c>
      <c r="BO5767" s="64"/>
      <c r="BP5767" s="64"/>
    </row>
    <row r="5768" spans="65:68" hidden="1">
      <c r="BM5768" s="68" t="s">
        <v>11</v>
      </c>
      <c r="BO5768" s="64"/>
      <c r="BP5768" s="64"/>
    </row>
    <row r="5769" spans="65:68" hidden="1">
      <c r="BM5769" s="68" t="s">
        <v>5963</v>
      </c>
      <c r="BO5769" s="64"/>
      <c r="BP5769" s="64"/>
    </row>
    <row r="5770" spans="65:68" hidden="1">
      <c r="BM5770" s="68" t="s">
        <v>5964</v>
      </c>
      <c r="BO5770" s="64"/>
      <c r="BP5770" s="64"/>
    </row>
    <row r="5771" spans="65:68" hidden="1">
      <c r="BM5771" s="68" t="s">
        <v>5965</v>
      </c>
      <c r="BO5771" s="64"/>
      <c r="BP5771" s="64"/>
    </row>
    <row r="5772" spans="65:68" hidden="1">
      <c r="BM5772" s="68" t="s">
        <v>5966</v>
      </c>
      <c r="BO5772" s="64"/>
      <c r="BP5772" s="64"/>
    </row>
    <row r="5773" spans="65:68" hidden="1">
      <c r="BM5773" s="68" t="s">
        <v>5967</v>
      </c>
      <c r="BO5773" s="64"/>
      <c r="BP5773" s="64"/>
    </row>
    <row r="5774" spans="65:68" hidden="1">
      <c r="BM5774" s="68" t="s">
        <v>5968</v>
      </c>
      <c r="BO5774" s="64"/>
      <c r="BP5774" s="64"/>
    </row>
    <row r="5775" spans="65:68" hidden="1">
      <c r="BM5775" s="68" t="s">
        <v>5969</v>
      </c>
      <c r="BO5775" s="64"/>
      <c r="BP5775" s="64"/>
    </row>
    <row r="5776" spans="65:68" hidden="1">
      <c r="BM5776" s="68" t="s">
        <v>5970</v>
      </c>
      <c r="BO5776" s="64"/>
      <c r="BP5776" s="64"/>
    </row>
    <row r="5777" spans="65:68" hidden="1">
      <c r="BM5777" s="68" t="s">
        <v>5971</v>
      </c>
      <c r="BO5777" s="64"/>
      <c r="BP5777" s="64"/>
    </row>
    <row r="5778" spans="65:68" hidden="1">
      <c r="BM5778" s="68" t="s">
        <v>5972</v>
      </c>
      <c r="BO5778" s="64"/>
      <c r="BP5778" s="64"/>
    </row>
    <row r="5779" spans="65:68" hidden="1">
      <c r="BM5779" s="68" t="s">
        <v>5973</v>
      </c>
      <c r="BO5779" s="64"/>
      <c r="BP5779" s="64"/>
    </row>
    <row r="5780" spans="65:68" hidden="1">
      <c r="BM5780" s="68" t="s">
        <v>5974</v>
      </c>
      <c r="BO5780" s="64"/>
      <c r="BP5780" s="64"/>
    </row>
    <row r="5781" spans="65:68" hidden="1">
      <c r="BM5781" s="68" t="s">
        <v>5975</v>
      </c>
      <c r="BO5781" s="64"/>
      <c r="BP5781" s="64"/>
    </row>
    <row r="5782" spans="65:68" hidden="1">
      <c r="BM5782" s="68" t="s">
        <v>5976</v>
      </c>
      <c r="BO5782" s="64"/>
      <c r="BP5782" s="64"/>
    </row>
    <row r="5783" spans="65:68" hidden="1">
      <c r="BM5783" s="68" t="s">
        <v>5977</v>
      </c>
      <c r="BO5783" s="64"/>
      <c r="BP5783" s="64"/>
    </row>
    <row r="5784" spans="65:68" hidden="1">
      <c r="BM5784" s="68" t="s">
        <v>5978</v>
      </c>
      <c r="BO5784" s="64"/>
      <c r="BP5784" s="64"/>
    </row>
    <row r="5785" spans="65:68" hidden="1">
      <c r="BM5785" s="68" t="s">
        <v>5979</v>
      </c>
      <c r="BO5785" s="64"/>
      <c r="BP5785" s="64"/>
    </row>
    <row r="5786" spans="65:68" hidden="1">
      <c r="BM5786" s="68" t="s">
        <v>5980</v>
      </c>
      <c r="BO5786" s="64"/>
      <c r="BP5786" s="64"/>
    </row>
    <row r="5787" spans="65:68" hidden="1">
      <c r="BM5787" s="68" t="s">
        <v>5981</v>
      </c>
      <c r="BO5787" s="64"/>
      <c r="BP5787" s="64"/>
    </row>
    <row r="5788" spans="65:68" hidden="1">
      <c r="BM5788" s="68" t="s">
        <v>5982</v>
      </c>
      <c r="BO5788" s="64"/>
      <c r="BP5788" s="64"/>
    </row>
    <row r="5789" spans="65:68" hidden="1">
      <c r="BM5789" s="68" t="s">
        <v>5983</v>
      </c>
      <c r="BO5789" s="64"/>
      <c r="BP5789" s="64"/>
    </row>
    <row r="5790" spans="65:68" hidden="1">
      <c r="BM5790" s="68" t="s">
        <v>5984</v>
      </c>
      <c r="BO5790" s="64"/>
      <c r="BP5790" s="64"/>
    </row>
    <row r="5791" spans="65:68" hidden="1">
      <c r="BM5791" s="68" t="s">
        <v>5985</v>
      </c>
      <c r="BO5791" s="64"/>
      <c r="BP5791" s="64"/>
    </row>
    <row r="5792" spans="65:68" hidden="1">
      <c r="BM5792" s="68" t="s">
        <v>5986</v>
      </c>
      <c r="BO5792" s="64"/>
      <c r="BP5792" s="64"/>
    </row>
    <row r="5793" spans="65:68" hidden="1">
      <c r="BM5793" s="68" t="s">
        <v>5987</v>
      </c>
      <c r="BO5793" s="64"/>
      <c r="BP5793" s="64"/>
    </row>
    <row r="5794" spans="65:68" hidden="1">
      <c r="BM5794" s="68" t="s">
        <v>5988</v>
      </c>
      <c r="BO5794" s="64"/>
      <c r="BP5794" s="64"/>
    </row>
    <row r="5795" spans="65:68" hidden="1">
      <c r="BM5795" s="68" t="s">
        <v>5989</v>
      </c>
      <c r="BO5795" s="64"/>
      <c r="BP5795" s="64"/>
    </row>
    <row r="5796" spans="65:68" hidden="1">
      <c r="BM5796" s="68" t="s">
        <v>5990</v>
      </c>
      <c r="BO5796" s="64"/>
      <c r="BP5796" s="64"/>
    </row>
    <row r="5797" spans="65:68" hidden="1">
      <c r="BM5797" s="68" t="s">
        <v>5991</v>
      </c>
      <c r="BO5797" s="64"/>
      <c r="BP5797" s="64"/>
    </row>
    <row r="5798" spans="65:68" hidden="1">
      <c r="BM5798" s="68" t="s">
        <v>5992</v>
      </c>
      <c r="BO5798" s="64"/>
      <c r="BP5798" s="64"/>
    </row>
    <row r="5799" spans="65:68" hidden="1">
      <c r="BM5799" s="68" t="s">
        <v>5993</v>
      </c>
      <c r="BO5799" s="64"/>
      <c r="BP5799" s="64"/>
    </row>
    <row r="5800" spans="65:68" hidden="1">
      <c r="BM5800" s="68" t="s">
        <v>5994</v>
      </c>
      <c r="BO5800" s="64"/>
      <c r="BP5800" s="64"/>
    </row>
    <row r="5801" spans="65:68" hidden="1">
      <c r="BM5801" s="68" t="s">
        <v>5995</v>
      </c>
      <c r="BO5801" s="64"/>
      <c r="BP5801" s="64"/>
    </row>
    <row r="5802" spans="65:68" hidden="1">
      <c r="BM5802" s="68" t="s">
        <v>5996</v>
      </c>
      <c r="BO5802" s="64"/>
      <c r="BP5802" s="64"/>
    </row>
    <row r="5803" spans="65:68" hidden="1">
      <c r="BM5803" s="68" t="s">
        <v>5997</v>
      </c>
      <c r="BO5803" s="64"/>
      <c r="BP5803" s="64"/>
    </row>
    <row r="5804" spans="65:68" hidden="1">
      <c r="BM5804" s="68" t="s">
        <v>5998</v>
      </c>
      <c r="BO5804" s="64"/>
      <c r="BP5804" s="64"/>
    </row>
    <row r="5805" spans="65:68" hidden="1">
      <c r="BM5805" s="68" t="s">
        <v>5999</v>
      </c>
      <c r="BO5805" s="64"/>
      <c r="BP5805" s="64"/>
    </row>
    <row r="5806" spans="65:68" hidden="1">
      <c r="BM5806" s="68" t="s">
        <v>6000</v>
      </c>
      <c r="BO5806" s="64"/>
      <c r="BP5806" s="64"/>
    </row>
    <row r="5807" spans="65:68" hidden="1">
      <c r="BM5807" s="68" t="s">
        <v>6001</v>
      </c>
      <c r="BO5807" s="64"/>
      <c r="BP5807" s="64"/>
    </row>
    <row r="5808" spans="65:68" hidden="1">
      <c r="BM5808" s="68" t="s">
        <v>6002</v>
      </c>
      <c r="BO5808" s="64"/>
      <c r="BP5808" s="64"/>
    </row>
    <row r="5809" spans="65:68" hidden="1">
      <c r="BM5809" s="68" t="s">
        <v>6003</v>
      </c>
      <c r="BO5809" s="64"/>
      <c r="BP5809" s="64"/>
    </row>
    <row r="5810" spans="65:68" hidden="1">
      <c r="BM5810" s="68" t="s">
        <v>6004</v>
      </c>
      <c r="BO5810" s="64"/>
      <c r="BP5810" s="64"/>
    </row>
    <row r="5811" spans="65:68" hidden="1">
      <c r="BM5811" s="68" t="s">
        <v>6005</v>
      </c>
      <c r="BO5811" s="64"/>
      <c r="BP5811" s="64"/>
    </row>
    <row r="5812" spans="65:68" hidden="1">
      <c r="BM5812" s="68" t="s">
        <v>6006</v>
      </c>
      <c r="BO5812" s="64"/>
      <c r="BP5812" s="64"/>
    </row>
    <row r="5813" spans="65:68" hidden="1">
      <c r="BM5813" s="68" t="s">
        <v>6007</v>
      </c>
      <c r="BO5813" s="64"/>
      <c r="BP5813" s="64"/>
    </row>
    <row r="5814" spans="65:68" hidden="1">
      <c r="BM5814" s="68" t="s">
        <v>6008</v>
      </c>
      <c r="BO5814" s="64"/>
      <c r="BP5814" s="64"/>
    </row>
    <row r="5815" spans="65:68" hidden="1">
      <c r="BM5815" s="68" t="s">
        <v>6009</v>
      </c>
      <c r="BO5815" s="64"/>
      <c r="BP5815" s="64"/>
    </row>
    <row r="5816" spans="65:68" hidden="1">
      <c r="BM5816" s="68" t="s">
        <v>6010</v>
      </c>
      <c r="BO5816" s="64"/>
      <c r="BP5816" s="64"/>
    </row>
    <row r="5817" spans="65:68" hidden="1">
      <c r="BM5817" s="68" t="s">
        <v>6011</v>
      </c>
      <c r="BO5817" s="64"/>
      <c r="BP5817" s="64"/>
    </row>
    <row r="5818" spans="65:68" hidden="1">
      <c r="BM5818" s="68" t="s">
        <v>6012</v>
      </c>
      <c r="BO5818" s="64"/>
      <c r="BP5818" s="64"/>
    </row>
    <row r="5819" spans="65:68" hidden="1">
      <c r="BM5819" s="68" t="s">
        <v>6013</v>
      </c>
      <c r="BO5819" s="64"/>
      <c r="BP5819" s="64"/>
    </row>
    <row r="5820" spans="65:68" hidden="1">
      <c r="BM5820" s="68" t="s">
        <v>6014</v>
      </c>
      <c r="BO5820" s="64"/>
      <c r="BP5820" s="64"/>
    </row>
    <row r="5821" spans="65:68" hidden="1">
      <c r="BM5821" s="68" t="s">
        <v>6015</v>
      </c>
      <c r="BO5821" s="64"/>
      <c r="BP5821" s="64"/>
    </row>
    <row r="5822" spans="65:68" hidden="1">
      <c r="BM5822" s="68" t="s">
        <v>6016</v>
      </c>
      <c r="BO5822" s="64"/>
      <c r="BP5822" s="64"/>
    </row>
    <row r="5823" spans="65:68" hidden="1">
      <c r="BM5823" s="68" t="s">
        <v>6017</v>
      </c>
      <c r="BO5823" s="64"/>
      <c r="BP5823" s="64"/>
    </row>
    <row r="5824" spans="65:68" hidden="1">
      <c r="BM5824" s="68" t="s">
        <v>6018</v>
      </c>
      <c r="BO5824" s="64"/>
      <c r="BP5824" s="64"/>
    </row>
    <row r="5825" spans="65:68" hidden="1">
      <c r="BM5825" s="68" t="s">
        <v>6019</v>
      </c>
      <c r="BO5825" s="64"/>
      <c r="BP5825" s="64"/>
    </row>
    <row r="5826" spans="65:68" hidden="1">
      <c r="BM5826" s="68" t="s">
        <v>6020</v>
      </c>
      <c r="BO5826" s="64"/>
      <c r="BP5826" s="64"/>
    </row>
    <row r="5827" spans="65:68" hidden="1">
      <c r="BM5827" s="68" t="s">
        <v>6021</v>
      </c>
      <c r="BO5827" s="64"/>
      <c r="BP5827" s="64"/>
    </row>
    <row r="5828" spans="65:68" hidden="1">
      <c r="BM5828" s="68" t="s">
        <v>6022</v>
      </c>
      <c r="BO5828" s="64"/>
      <c r="BP5828" s="64"/>
    </row>
    <row r="5829" spans="65:68" hidden="1">
      <c r="BM5829" s="68" t="s">
        <v>6023</v>
      </c>
      <c r="BO5829" s="64"/>
      <c r="BP5829" s="64"/>
    </row>
    <row r="5830" spans="65:68" hidden="1">
      <c r="BM5830" s="68" t="s">
        <v>6024</v>
      </c>
      <c r="BO5830" s="64"/>
      <c r="BP5830" s="64"/>
    </row>
    <row r="5831" spans="65:68" hidden="1">
      <c r="BM5831" s="68" t="s">
        <v>6025</v>
      </c>
      <c r="BO5831" s="64"/>
      <c r="BP5831" s="64"/>
    </row>
    <row r="5832" spans="65:68" hidden="1">
      <c r="BM5832" s="68" t="s">
        <v>6026</v>
      </c>
      <c r="BO5832" s="64"/>
      <c r="BP5832" s="64"/>
    </row>
    <row r="5833" spans="65:68" hidden="1">
      <c r="BM5833" s="68" t="s">
        <v>6027</v>
      </c>
      <c r="BO5833" s="64"/>
      <c r="BP5833" s="64"/>
    </row>
    <row r="5834" spans="65:68" hidden="1">
      <c r="BM5834" s="68" t="s">
        <v>6028</v>
      </c>
      <c r="BO5834" s="64"/>
      <c r="BP5834" s="64"/>
    </row>
    <row r="5835" spans="65:68" hidden="1">
      <c r="BM5835" s="68" t="s">
        <v>6029</v>
      </c>
      <c r="BO5835" s="64"/>
      <c r="BP5835" s="64"/>
    </row>
    <row r="5836" spans="65:68" hidden="1">
      <c r="BM5836" s="68" t="s">
        <v>6030</v>
      </c>
      <c r="BO5836" s="64"/>
      <c r="BP5836" s="64"/>
    </row>
    <row r="5837" spans="65:68" hidden="1">
      <c r="BM5837" s="68" t="s">
        <v>6031</v>
      </c>
      <c r="BO5837" s="64"/>
      <c r="BP5837" s="64"/>
    </row>
    <row r="5838" spans="65:68" hidden="1">
      <c r="BM5838" s="68" t="s">
        <v>6032</v>
      </c>
      <c r="BO5838" s="64"/>
      <c r="BP5838" s="64"/>
    </row>
    <row r="5839" spans="65:68" hidden="1">
      <c r="BM5839" s="68" t="s">
        <v>6033</v>
      </c>
      <c r="BO5839" s="64"/>
      <c r="BP5839" s="64"/>
    </row>
    <row r="5840" spans="65:68" hidden="1">
      <c r="BM5840" s="68" t="s">
        <v>6034</v>
      </c>
      <c r="BO5840" s="64"/>
      <c r="BP5840" s="64"/>
    </row>
    <row r="5841" spans="65:68" hidden="1">
      <c r="BM5841" s="68" t="s">
        <v>6035</v>
      </c>
      <c r="BO5841" s="64"/>
      <c r="BP5841" s="64"/>
    </row>
    <row r="5842" spans="65:68" hidden="1">
      <c r="BM5842" s="68" t="s">
        <v>6036</v>
      </c>
      <c r="BO5842" s="64"/>
      <c r="BP5842" s="64"/>
    </row>
    <row r="5843" spans="65:68" hidden="1">
      <c r="BM5843" s="68" t="s">
        <v>6037</v>
      </c>
      <c r="BO5843" s="64"/>
      <c r="BP5843" s="64"/>
    </row>
    <row r="5844" spans="65:68" hidden="1">
      <c r="BM5844" s="68" t="s">
        <v>6038</v>
      </c>
      <c r="BO5844" s="64"/>
      <c r="BP5844" s="64"/>
    </row>
    <row r="5845" spans="65:68" hidden="1">
      <c r="BM5845" s="68" t="s">
        <v>6039</v>
      </c>
      <c r="BO5845" s="64"/>
      <c r="BP5845" s="64"/>
    </row>
    <row r="5846" spans="65:68" hidden="1">
      <c r="BM5846" s="68" t="s">
        <v>6040</v>
      </c>
      <c r="BO5846" s="64"/>
      <c r="BP5846" s="64"/>
    </row>
    <row r="5847" spans="65:68" hidden="1">
      <c r="BM5847" s="68" t="s">
        <v>6041</v>
      </c>
      <c r="BO5847" s="64"/>
      <c r="BP5847" s="64"/>
    </row>
    <row r="5848" spans="65:68" hidden="1">
      <c r="BM5848" s="68" t="s">
        <v>6042</v>
      </c>
      <c r="BO5848" s="64"/>
      <c r="BP5848" s="64"/>
    </row>
    <row r="5849" spans="65:68" hidden="1">
      <c r="BM5849" s="68" t="s">
        <v>6043</v>
      </c>
      <c r="BO5849" s="64"/>
      <c r="BP5849" s="64"/>
    </row>
    <row r="5850" spans="65:68" hidden="1">
      <c r="BM5850" s="68" t="s">
        <v>6044</v>
      </c>
      <c r="BO5850" s="64"/>
      <c r="BP5850" s="64"/>
    </row>
    <row r="5851" spans="65:68" hidden="1">
      <c r="BM5851" s="68" t="s">
        <v>269</v>
      </c>
      <c r="BO5851" s="64"/>
      <c r="BP5851" s="64"/>
    </row>
    <row r="5852" spans="65:68" hidden="1">
      <c r="BM5852" s="68" t="s">
        <v>6045</v>
      </c>
      <c r="BO5852" s="64"/>
      <c r="BP5852" s="64"/>
    </row>
    <row r="5853" spans="65:68" hidden="1">
      <c r="BM5853" s="68" t="s">
        <v>6046</v>
      </c>
      <c r="BO5853" s="64"/>
      <c r="BP5853" s="64"/>
    </row>
    <row r="5854" spans="65:68" hidden="1">
      <c r="BM5854" s="68" t="s">
        <v>6047</v>
      </c>
      <c r="BO5854" s="64"/>
      <c r="BP5854" s="64"/>
    </row>
    <row r="5855" spans="65:68" hidden="1">
      <c r="BM5855" s="68" t="s">
        <v>159</v>
      </c>
      <c r="BO5855" s="64"/>
      <c r="BP5855" s="64"/>
    </row>
    <row r="5856" spans="65:68" hidden="1">
      <c r="BM5856" s="68" t="s">
        <v>6048</v>
      </c>
      <c r="BO5856" s="64"/>
      <c r="BP5856" s="64"/>
    </row>
    <row r="5857" spans="65:68" hidden="1">
      <c r="BM5857" s="68" t="s">
        <v>6049</v>
      </c>
      <c r="BO5857" s="64"/>
      <c r="BP5857" s="64"/>
    </row>
    <row r="5858" spans="65:68" hidden="1">
      <c r="BM5858" s="68" t="s">
        <v>233</v>
      </c>
      <c r="BO5858" s="64"/>
      <c r="BP5858" s="64"/>
    </row>
    <row r="5859" spans="65:68" hidden="1">
      <c r="BM5859" s="68" t="s">
        <v>6050</v>
      </c>
      <c r="BO5859" s="64"/>
      <c r="BP5859" s="64"/>
    </row>
    <row r="5860" spans="65:68" hidden="1">
      <c r="BM5860" s="68" t="s">
        <v>6051</v>
      </c>
      <c r="BO5860" s="64"/>
      <c r="BP5860" s="64"/>
    </row>
    <row r="5861" spans="65:68" hidden="1">
      <c r="BM5861" s="68" t="s">
        <v>6052</v>
      </c>
      <c r="BO5861" s="64"/>
      <c r="BP5861" s="64"/>
    </row>
    <row r="5862" spans="65:68" hidden="1">
      <c r="BM5862" s="68" t="s">
        <v>6053</v>
      </c>
      <c r="BO5862" s="64"/>
      <c r="BP5862" s="64"/>
    </row>
    <row r="5863" spans="65:68" hidden="1">
      <c r="BM5863" s="68" t="s">
        <v>6054</v>
      </c>
      <c r="BO5863" s="64"/>
      <c r="BP5863" s="64"/>
    </row>
    <row r="5864" spans="65:68" hidden="1">
      <c r="BM5864" s="68" t="s">
        <v>6055</v>
      </c>
      <c r="BO5864" s="64"/>
      <c r="BP5864" s="64"/>
    </row>
    <row r="5865" spans="65:68" hidden="1">
      <c r="BM5865" s="68" t="s">
        <v>6056</v>
      </c>
      <c r="BO5865" s="64"/>
      <c r="BP5865" s="64"/>
    </row>
    <row r="5866" spans="65:68" hidden="1">
      <c r="BM5866" s="68" t="s">
        <v>6057</v>
      </c>
      <c r="BO5866" s="64"/>
      <c r="BP5866" s="64"/>
    </row>
    <row r="5867" spans="65:68" hidden="1">
      <c r="BM5867" s="68" t="s">
        <v>6058</v>
      </c>
      <c r="BO5867" s="64"/>
      <c r="BP5867" s="64"/>
    </row>
    <row r="5868" spans="65:68" hidden="1">
      <c r="BM5868" s="68" t="s">
        <v>6059</v>
      </c>
      <c r="BO5868" s="64"/>
      <c r="BP5868" s="64"/>
    </row>
    <row r="5869" spans="65:68" hidden="1">
      <c r="BM5869" s="68" t="s">
        <v>6060</v>
      </c>
      <c r="BO5869" s="64"/>
      <c r="BP5869" s="64"/>
    </row>
    <row r="5870" spans="65:68" hidden="1">
      <c r="BM5870" s="68" t="s">
        <v>6061</v>
      </c>
      <c r="BO5870" s="64"/>
      <c r="BP5870" s="64"/>
    </row>
    <row r="5871" spans="65:68" hidden="1">
      <c r="BM5871" s="68" t="s">
        <v>6062</v>
      </c>
      <c r="BO5871" s="64"/>
      <c r="BP5871" s="64"/>
    </row>
    <row r="5872" spans="65:68" hidden="1">
      <c r="BM5872" s="68" t="s">
        <v>6063</v>
      </c>
      <c r="BO5872" s="64"/>
      <c r="BP5872" s="64"/>
    </row>
    <row r="5873" spans="65:68" hidden="1">
      <c r="BM5873" s="68" t="s">
        <v>6064</v>
      </c>
      <c r="BO5873" s="64"/>
      <c r="BP5873" s="64"/>
    </row>
    <row r="5874" spans="65:68" hidden="1">
      <c r="BM5874" s="68" t="s">
        <v>6065</v>
      </c>
      <c r="BO5874" s="64"/>
      <c r="BP5874" s="64"/>
    </row>
    <row r="5875" spans="65:68" hidden="1">
      <c r="BM5875" s="68" t="s">
        <v>6066</v>
      </c>
      <c r="BO5875" s="64"/>
      <c r="BP5875" s="64"/>
    </row>
    <row r="5876" spans="65:68" hidden="1">
      <c r="BM5876" s="68" t="s">
        <v>6067</v>
      </c>
      <c r="BO5876" s="64"/>
      <c r="BP5876" s="64"/>
    </row>
    <row r="5877" spans="65:68" hidden="1">
      <c r="BM5877" s="68" t="s">
        <v>6068</v>
      </c>
      <c r="BO5877" s="64"/>
      <c r="BP5877" s="64"/>
    </row>
    <row r="5878" spans="65:68" hidden="1">
      <c r="BM5878" s="68" t="s">
        <v>6069</v>
      </c>
      <c r="BO5878" s="64"/>
      <c r="BP5878" s="64"/>
    </row>
    <row r="5879" spans="65:68" hidden="1">
      <c r="BM5879" s="68" t="s">
        <v>6070</v>
      </c>
      <c r="BO5879" s="64"/>
      <c r="BP5879" s="64"/>
    </row>
    <row r="5880" spans="65:68" hidden="1">
      <c r="BM5880" s="68" t="s">
        <v>6071</v>
      </c>
      <c r="BO5880" s="64"/>
      <c r="BP5880" s="64"/>
    </row>
    <row r="5881" spans="65:68" hidden="1">
      <c r="BM5881" s="68" t="s">
        <v>6072</v>
      </c>
      <c r="BO5881" s="64"/>
      <c r="BP5881" s="64"/>
    </row>
    <row r="5882" spans="65:68" hidden="1">
      <c r="BM5882" s="68" t="s">
        <v>6073</v>
      </c>
      <c r="BO5882" s="64"/>
      <c r="BP5882" s="64"/>
    </row>
    <row r="5883" spans="65:68" hidden="1">
      <c r="BM5883" s="68" t="s">
        <v>6074</v>
      </c>
      <c r="BO5883" s="64"/>
      <c r="BP5883" s="64"/>
    </row>
    <row r="5884" spans="65:68" hidden="1">
      <c r="BM5884" s="68" t="s">
        <v>6075</v>
      </c>
      <c r="BO5884" s="64"/>
      <c r="BP5884" s="64"/>
    </row>
    <row r="5885" spans="65:68" hidden="1">
      <c r="BM5885" s="68" t="s">
        <v>6076</v>
      </c>
      <c r="BO5885" s="64"/>
      <c r="BP5885" s="64"/>
    </row>
    <row r="5886" spans="65:68" hidden="1">
      <c r="BM5886" s="68" t="s">
        <v>6077</v>
      </c>
      <c r="BO5886" s="64"/>
      <c r="BP5886" s="64"/>
    </row>
    <row r="5887" spans="65:68" hidden="1">
      <c r="BM5887" s="68" t="s">
        <v>6078</v>
      </c>
      <c r="BO5887" s="64"/>
      <c r="BP5887" s="64"/>
    </row>
    <row r="5888" spans="65:68" hidden="1">
      <c r="BM5888" s="68" t="s">
        <v>6079</v>
      </c>
      <c r="BO5888" s="64"/>
      <c r="BP5888" s="64"/>
    </row>
    <row r="5889" spans="65:68" hidden="1">
      <c r="BM5889" s="68" t="s">
        <v>6080</v>
      </c>
      <c r="BO5889" s="64"/>
      <c r="BP5889" s="64"/>
    </row>
    <row r="5890" spans="65:68" hidden="1">
      <c r="BM5890" s="68" t="s">
        <v>6081</v>
      </c>
      <c r="BO5890" s="64"/>
      <c r="BP5890" s="64"/>
    </row>
    <row r="5891" spans="65:68" hidden="1">
      <c r="BM5891" s="68" t="s">
        <v>6082</v>
      </c>
      <c r="BO5891" s="64"/>
      <c r="BP5891" s="64"/>
    </row>
    <row r="5892" spans="65:68" hidden="1">
      <c r="BM5892" s="68" t="s">
        <v>6083</v>
      </c>
      <c r="BO5892" s="64"/>
      <c r="BP5892" s="64"/>
    </row>
    <row r="5893" spans="65:68" hidden="1">
      <c r="BM5893" s="68" t="s">
        <v>6084</v>
      </c>
      <c r="BO5893" s="64"/>
      <c r="BP5893" s="64"/>
    </row>
    <row r="5894" spans="65:68" hidden="1">
      <c r="BM5894" s="68" t="s">
        <v>6085</v>
      </c>
      <c r="BO5894" s="64"/>
      <c r="BP5894" s="64"/>
    </row>
    <row r="5895" spans="65:68" hidden="1">
      <c r="BM5895" s="68" t="s">
        <v>6086</v>
      </c>
      <c r="BO5895" s="64"/>
      <c r="BP5895" s="64"/>
    </row>
    <row r="5896" spans="65:68" hidden="1">
      <c r="BM5896" s="68" t="s">
        <v>6087</v>
      </c>
      <c r="BO5896" s="64"/>
      <c r="BP5896" s="64"/>
    </row>
    <row r="5897" spans="65:68" hidden="1">
      <c r="BM5897" s="68" t="s">
        <v>6088</v>
      </c>
      <c r="BO5897" s="64"/>
      <c r="BP5897" s="64"/>
    </row>
    <row r="5898" spans="65:68" hidden="1">
      <c r="BM5898" s="68" t="s">
        <v>6089</v>
      </c>
      <c r="BO5898" s="64"/>
      <c r="BP5898" s="64"/>
    </row>
    <row r="5899" spans="65:68" hidden="1">
      <c r="BM5899" s="68" t="s">
        <v>6090</v>
      </c>
      <c r="BO5899" s="64"/>
      <c r="BP5899" s="64"/>
    </row>
    <row r="5900" spans="65:68" hidden="1">
      <c r="BM5900" s="68" t="s">
        <v>6091</v>
      </c>
      <c r="BO5900" s="64"/>
      <c r="BP5900" s="64"/>
    </row>
    <row r="5901" spans="65:68" hidden="1">
      <c r="BM5901" s="68" t="s">
        <v>6092</v>
      </c>
      <c r="BO5901" s="64"/>
      <c r="BP5901" s="64"/>
    </row>
    <row r="5902" spans="65:68" hidden="1">
      <c r="BM5902" s="68" t="s">
        <v>6093</v>
      </c>
      <c r="BO5902" s="64"/>
      <c r="BP5902" s="64"/>
    </row>
    <row r="5903" spans="65:68" hidden="1">
      <c r="BM5903" s="68" t="s">
        <v>6094</v>
      </c>
      <c r="BO5903" s="64"/>
      <c r="BP5903" s="64"/>
    </row>
    <row r="5904" spans="65:68" hidden="1">
      <c r="BM5904" s="68" t="s">
        <v>6095</v>
      </c>
      <c r="BO5904" s="64"/>
      <c r="BP5904" s="64"/>
    </row>
    <row r="5905" spans="65:68" hidden="1">
      <c r="BM5905" s="68" t="s">
        <v>6096</v>
      </c>
      <c r="BO5905" s="64"/>
      <c r="BP5905" s="64"/>
    </row>
    <row r="5906" spans="65:68" hidden="1">
      <c r="BM5906" s="68" t="s">
        <v>6097</v>
      </c>
      <c r="BO5906" s="64"/>
      <c r="BP5906" s="64"/>
    </row>
    <row r="5907" spans="65:68" hidden="1">
      <c r="BM5907" s="68" t="s">
        <v>6098</v>
      </c>
      <c r="BO5907" s="64"/>
      <c r="BP5907" s="64"/>
    </row>
    <row r="5908" spans="65:68" hidden="1">
      <c r="BM5908" s="68" t="s">
        <v>6099</v>
      </c>
      <c r="BO5908" s="64"/>
      <c r="BP5908" s="64"/>
    </row>
    <row r="5909" spans="65:68" hidden="1">
      <c r="BM5909" s="68" t="s">
        <v>6100</v>
      </c>
      <c r="BO5909" s="64"/>
      <c r="BP5909" s="64"/>
    </row>
    <row r="5910" spans="65:68" hidden="1">
      <c r="BM5910" s="68" t="s">
        <v>6101</v>
      </c>
      <c r="BO5910" s="64"/>
      <c r="BP5910" s="64"/>
    </row>
    <row r="5911" spans="65:68" hidden="1">
      <c r="BM5911" s="68" t="s">
        <v>6102</v>
      </c>
      <c r="BO5911" s="64"/>
      <c r="BP5911" s="64"/>
    </row>
    <row r="5912" spans="65:68" hidden="1">
      <c r="BM5912" s="68" t="s">
        <v>6103</v>
      </c>
      <c r="BO5912" s="64"/>
      <c r="BP5912" s="64"/>
    </row>
    <row r="5913" spans="65:68" hidden="1">
      <c r="BM5913" s="68" t="s">
        <v>6104</v>
      </c>
      <c r="BO5913" s="64"/>
      <c r="BP5913" s="64"/>
    </row>
    <row r="5914" spans="65:68" hidden="1">
      <c r="BM5914" s="68" t="s">
        <v>6105</v>
      </c>
      <c r="BO5914" s="64"/>
      <c r="BP5914" s="64"/>
    </row>
    <row r="5915" spans="65:68" hidden="1">
      <c r="BM5915" s="68" t="s">
        <v>6106</v>
      </c>
      <c r="BO5915" s="64"/>
      <c r="BP5915" s="64"/>
    </row>
    <row r="5916" spans="65:68" hidden="1">
      <c r="BM5916" s="68" t="s">
        <v>6107</v>
      </c>
      <c r="BO5916" s="64"/>
      <c r="BP5916" s="64"/>
    </row>
    <row r="5917" spans="65:68" hidden="1">
      <c r="BM5917" s="68" t="s">
        <v>6108</v>
      </c>
      <c r="BO5917" s="64"/>
      <c r="BP5917" s="64"/>
    </row>
    <row r="5918" spans="65:68" hidden="1">
      <c r="BM5918" s="68" t="s">
        <v>6109</v>
      </c>
      <c r="BO5918" s="64"/>
      <c r="BP5918" s="64"/>
    </row>
    <row r="5919" spans="65:68" hidden="1">
      <c r="BM5919" s="68" t="s">
        <v>6110</v>
      </c>
      <c r="BO5919" s="64"/>
      <c r="BP5919" s="64"/>
    </row>
    <row r="5920" spans="65:68" hidden="1">
      <c r="BM5920" s="68" t="s">
        <v>83</v>
      </c>
      <c r="BO5920" s="64"/>
      <c r="BP5920" s="64"/>
    </row>
    <row r="5921" spans="65:68" hidden="1">
      <c r="BM5921" s="68" t="s">
        <v>6111</v>
      </c>
      <c r="BO5921" s="64"/>
      <c r="BP5921" s="64"/>
    </row>
    <row r="5922" spans="65:68" hidden="1">
      <c r="BM5922" s="68" t="s">
        <v>6112</v>
      </c>
      <c r="BO5922" s="64"/>
      <c r="BP5922" s="64"/>
    </row>
    <row r="5923" spans="65:68" hidden="1">
      <c r="BM5923" s="68" t="s">
        <v>6113</v>
      </c>
      <c r="BO5923" s="64"/>
      <c r="BP5923" s="64"/>
    </row>
    <row r="5924" spans="65:68" hidden="1">
      <c r="BM5924" s="68" t="s">
        <v>6114</v>
      </c>
      <c r="BO5924" s="64"/>
      <c r="BP5924" s="64"/>
    </row>
    <row r="5925" spans="65:68" hidden="1">
      <c r="BM5925" s="68" t="s">
        <v>6115</v>
      </c>
      <c r="BO5925" s="64"/>
      <c r="BP5925" s="64"/>
    </row>
    <row r="5926" spans="65:68" hidden="1">
      <c r="BM5926" s="68" t="s">
        <v>6116</v>
      </c>
      <c r="BO5926" s="64"/>
      <c r="BP5926" s="64"/>
    </row>
    <row r="5927" spans="65:68" hidden="1">
      <c r="BM5927" s="68" t="s">
        <v>6117</v>
      </c>
      <c r="BO5927" s="64"/>
      <c r="BP5927" s="64"/>
    </row>
    <row r="5928" spans="65:68" hidden="1">
      <c r="BM5928" s="68" t="s">
        <v>6118</v>
      </c>
      <c r="BO5928" s="64"/>
      <c r="BP5928" s="64"/>
    </row>
    <row r="5929" spans="65:68" hidden="1">
      <c r="BM5929" s="68" t="s">
        <v>6119</v>
      </c>
      <c r="BO5929" s="64"/>
      <c r="BP5929" s="64"/>
    </row>
    <row r="5930" spans="65:68" hidden="1">
      <c r="BM5930" s="68" t="s">
        <v>6120</v>
      </c>
      <c r="BO5930" s="64"/>
      <c r="BP5930" s="64"/>
    </row>
    <row r="5931" spans="65:68" hidden="1">
      <c r="BM5931" s="68" t="s">
        <v>6121</v>
      </c>
      <c r="BO5931" s="64"/>
      <c r="BP5931" s="64"/>
    </row>
    <row r="5932" spans="65:68" hidden="1">
      <c r="BM5932" s="68" t="s">
        <v>6122</v>
      </c>
      <c r="BO5932" s="64"/>
      <c r="BP5932" s="64"/>
    </row>
    <row r="5933" spans="65:68" hidden="1">
      <c r="BM5933" s="68" t="s">
        <v>6123</v>
      </c>
      <c r="BO5933" s="64"/>
      <c r="BP5933" s="64"/>
    </row>
    <row r="5934" spans="65:68" hidden="1">
      <c r="BM5934" s="68" t="s">
        <v>6124</v>
      </c>
      <c r="BO5934" s="64"/>
      <c r="BP5934" s="64"/>
    </row>
    <row r="5935" spans="65:68" hidden="1">
      <c r="BM5935" s="68" t="s">
        <v>6125</v>
      </c>
      <c r="BO5935" s="64"/>
      <c r="BP5935" s="64"/>
    </row>
    <row r="5936" spans="65:68" hidden="1">
      <c r="BM5936" s="68" t="s">
        <v>6126</v>
      </c>
      <c r="BO5936" s="64"/>
      <c r="BP5936" s="64"/>
    </row>
    <row r="5937" spans="65:68" hidden="1">
      <c r="BM5937" s="68" t="s">
        <v>6127</v>
      </c>
      <c r="BO5937" s="64"/>
      <c r="BP5937" s="64"/>
    </row>
    <row r="5938" spans="65:68" hidden="1">
      <c r="BM5938" s="68" t="s">
        <v>6128</v>
      </c>
      <c r="BO5938" s="64"/>
      <c r="BP5938" s="64"/>
    </row>
    <row r="5939" spans="65:68" hidden="1">
      <c r="BM5939" s="68" t="s">
        <v>6129</v>
      </c>
      <c r="BO5939" s="64"/>
      <c r="BP5939" s="64"/>
    </row>
    <row r="5940" spans="65:68" hidden="1">
      <c r="BM5940" s="68" t="s">
        <v>6130</v>
      </c>
      <c r="BO5940" s="64"/>
      <c r="BP5940" s="64"/>
    </row>
    <row r="5941" spans="65:68" hidden="1">
      <c r="BM5941" s="68" t="s">
        <v>6131</v>
      </c>
      <c r="BO5941" s="64"/>
      <c r="BP5941" s="64"/>
    </row>
    <row r="5942" spans="65:68" hidden="1">
      <c r="BM5942" s="68" t="s">
        <v>6132</v>
      </c>
      <c r="BO5942" s="64"/>
      <c r="BP5942" s="64"/>
    </row>
    <row r="5943" spans="65:68" hidden="1">
      <c r="BM5943" s="68" t="s">
        <v>6133</v>
      </c>
      <c r="BO5943" s="64"/>
      <c r="BP5943" s="64"/>
    </row>
    <row r="5944" spans="65:68" hidden="1">
      <c r="BM5944" s="68" t="s">
        <v>6134</v>
      </c>
      <c r="BO5944" s="64"/>
      <c r="BP5944" s="64"/>
    </row>
    <row r="5945" spans="65:68" hidden="1">
      <c r="BM5945" s="68" t="s">
        <v>6135</v>
      </c>
      <c r="BO5945" s="64"/>
      <c r="BP5945" s="64"/>
    </row>
    <row r="5946" spans="65:68" hidden="1">
      <c r="BM5946" s="68" t="s">
        <v>6136</v>
      </c>
      <c r="BO5946" s="64"/>
      <c r="BP5946" s="64"/>
    </row>
    <row r="5947" spans="65:68" hidden="1">
      <c r="BM5947" s="68" t="s">
        <v>6137</v>
      </c>
      <c r="BO5947" s="64"/>
      <c r="BP5947" s="64"/>
    </row>
    <row r="5948" spans="65:68" hidden="1">
      <c r="BM5948" s="68" t="s">
        <v>6138</v>
      </c>
      <c r="BO5948" s="64"/>
      <c r="BP5948" s="64"/>
    </row>
    <row r="5949" spans="65:68" hidden="1">
      <c r="BM5949" s="68" t="s">
        <v>6139</v>
      </c>
      <c r="BO5949" s="64"/>
      <c r="BP5949" s="64"/>
    </row>
    <row r="5950" spans="65:68" hidden="1">
      <c r="BM5950" s="68" t="s">
        <v>6140</v>
      </c>
      <c r="BO5950" s="64"/>
      <c r="BP5950" s="64"/>
    </row>
    <row r="5951" spans="65:68" hidden="1">
      <c r="BM5951" s="68" t="s">
        <v>6141</v>
      </c>
      <c r="BO5951" s="64"/>
      <c r="BP5951" s="64"/>
    </row>
    <row r="5952" spans="65:68" hidden="1">
      <c r="BM5952" s="68" t="s">
        <v>6142</v>
      </c>
      <c r="BO5952" s="64"/>
      <c r="BP5952" s="64"/>
    </row>
    <row r="5953" spans="65:68" hidden="1">
      <c r="BM5953" s="68" t="s">
        <v>6143</v>
      </c>
      <c r="BO5953" s="64"/>
      <c r="BP5953" s="64"/>
    </row>
    <row r="5954" spans="65:68" hidden="1">
      <c r="BM5954" s="68" t="s">
        <v>6143</v>
      </c>
      <c r="BO5954" s="64"/>
      <c r="BP5954" s="64"/>
    </row>
    <row r="5955" spans="65:68" hidden="1">
      <c r="BM5955" s="68" t="s">
        <v>6144</v>
      </c>
      <c r="BO5955" s="64"/>
      <c r="BP5955" s="64"/>
    </row>
    <row r="5956" spans="65:68" hidden="1">
      <c r="BM5956" s="68" t="s">
        <v>6145</v>
      </c>
      <c r="BO5956" s="64"/>
      <c r="BP5956" s="64"/>
    </row>
    <row r="5957" spans="65:68" hidden="1">
      <c r="BM5957" s="68" t="s">
        <v>6146</v>
      </c>
      <c r="BO5957" s="64"/>
      <c r="BP5957" s="64"/>
    </row>
    <row r="5958" spans="65:68" hidden="1">
      <c r="BM5958" s="68" t="s">
        <v>6147</v>
      </c>
      <c r="BO5958" s="64"/>
      <c r="BP5958" s="64"/>
    </row>
    <row r="5959" spans="65:68" hidden="1">
      <c r="BM5959" s="68" t="s">
        <v>6148</v>
      </c>
      <c r="BO5959" s="64"/>
      <c r="BP5959" s="64"/>
    </row>
    <row r="5960" spans="65:68" hidden="1">
      <c r="BM5960" s="68" t="s">
        <v>6149</v>
      </c>
      <c r="BO5960" s="64"/>
      <c r="BP5960" s="64"/>
    </row>
    <row r="5961" spans="65:68" hidden="1">
      <c r="BM5961" s="68" t="s">
        <v>6150</v>
      </c>
      <c r="BO5961" s="64"/>
      <c r="BP5961" s="64"/>
    </row>
    <row r="5962" spans="65:68" hidden="1">
      <c r="BM5962" s="68" t="s">
        <v>6151</v>
      </c>
      <c r="BO5962" s="64"/>
      <c r="BP5962" s="64"/>
    </row>
    <row r="5963" spans="65:68" hidden="1">
      <c r="BM5963" s="68" t="s">
        <v>6152</v>
      </c>
      <c r="BO5963" s="64"/>
      <c r="BP5963" s="64"/>
    </row>
    <row r="5964" spans="65:68" hidden="1">
      <c r="BM5964" s="68" t="s">
        <v>6153</v>
      </c>
      <c r="BO5964" s="64"/>
      <c r="BP5964" s="64"/>
    </row>
    <row r="5965" spans="65:68" hidden="1">
      <c r="BM5965" s="68" t="s">
        <v>6154</v>
      </c>
      <c r="BO5965" s="64"/>
      <c r="BP5965" s="64"/>
    </row>
    <row r="5966" spans="65:68" hidden="1">
      <c r="BM5966" s="68" t="s">
        <v>191</v>
      </c>
      <c r="BO5966" s="64"/>
      <c r="BP5966" s="64"/>
    </row>
    <row r="5967" spans="65:68" hidden="1">
      <c r="BM5967" s="68" t="s">
        <v>6155</v>
      </c>
      <c r="BO5967" s="64"/>
      <c r="BP5967" s="64"/>
    </row>
    <row r="5968" spans="65:68" hidden="1">
      <c r="BM5968" s="68" t="s">
        <v>6156</v>
      </c>
      <c r="BO5968" s="64"/>
      <c r="BP5968" s="64"/>
    </row>
    <row r="5969" spans="65:68" hidden="1">
      <c r="BM5969" s="68" t="s">
        <v>6157</v>
      </c>
      <c r="BO5969" s="64"/>
      <c r="BP5969" s="64"/>
    </row>
    <row r="5970" spans="65:68" hidden="1">
      <c r="BM5970" s="68" t="s">
        <v>6158</v>
      </c>
      <c r="BO5970" s="64"/>
      <c r="BP5970" s="64"/>
    </row>
    <row r="5971" spans="65:68" hidden="1">
      <c r="BM5971" s="68" t="s">
        <v>6159</v>
      </c>
      <c r="BO5971" s="64"/>
      <c r="BP5971" s="64"/>
    </row>
    <row r="5972" spans="65:68" hidden="1">
      <c r="BM5972" s="68" t="s">
        <v>6160</v>
      </c>
      <c r="BO5972" s="64"/>
      <c r="BP5972" s="64"/>
    </row>
    <row r="5973" spans="65:68" hidden="1">
      <c r="BM5973" s="68" t="s">
        <v>6161</v>
      </c>
      <c r="BO5973" s="64"/>
      <c r="BP5973" s="64"/>
    </row>
    <row r="5974" spans="65:68" hidden="1">
      <c r="BM5974" s="68" t="s">
        <v>6162</v>
      </c>
      <c r="BO5974" s="64"/>
      <c r="BP5974" s="64"/>
    </row>
    <row r="5975" spans="65:68" hidden="1">
      <c r="BM5975" s="68" t="s">
        <v>6163</v>
      </c>
      <c r="BO5975" s="64"/>
      <c r="BP5975" s="64"/>
    </row>
    <row r="5976" spans="65:68" hidden="1">
      <c r="BM5976" s="68" t="s">
        <v>6164</v>
      </c>
      <c r="BO5976" s="64"/>
      <c r="BP5976" s="64"/>
    </row>
    <row r="5977" spans="65:68" hidden="1">
      <c r="BM5977" s="68" t="s">
        <v>6165</v>
      </c>
      <c r="BO5977" s="64"/>
      <c r="BP5977" s="64"/>
    </row>
    <row r="5978" spans="65:68" hidden="1">
      <c r="BM5978" s="68" t="s">
        <v>6166</v>
      </c>
      <c r="BO5978" s="64"/>
      <c r="BP5978" s="64"/>
    </row>
    <row r="5979" spans="65:68" hidden="1">
      <c r="BM5979" s="68" t="s">
        <v>6167</v>
      </c>
      <c r="BO5979" s="64"/>
      <c r="BP5979" s="64"/>
    </row>
    <row r="5980" spans="65:68" hidden="1">
      <c r="BM5980" s="68" t="s">
        <v>6168</v>
      </c>
      <c r="BO5980" s="64"/>
      <c r="BP5980" s="64"/>
    </row>
    <row r="5981" spans="65:68" hidden="1">
      <c r="BM5981" s="68" t="s">
        <v>6169</v>
      </c>
      <c r="BO5981" s="64"/>
      <c r="BP5981" s="64"/>
    </row>
    <row r="5982" spans="65:68" hidden="1">
      <c r="BM5982" s="68" t="s">
        <v>6170</v>
      </c>
      <c r="BO5982" s="64"/>
      <c r="BP5982" s="64"/>
    </row>
    <row r="5983" spans="65:68" hidden="1">
      <c r="BM5983" s="68" t="s">
        <v>6171</v>
      </c>
      <c r="BO5983" s="64"/>
      <c r="BP5983" s="64"/>
    </row>
    <row r="5984" spans="65:68" hidden="1">
      <c r="BM5984" s="68" t="s">
        <v>6172</v>
      </c>
      <c r="BO5984" s="64"/>
      <c r="BP5984" s="64"/>
    </row>
    <row r="5985" spans="65:68" hidden="1">
      <c r="BM5985" s="68" t="s">
        <v>6173</v>
      </c>
      <c r="BO5985" s="64"/>
      <c r="BP5985" s="64"/>
    </row>
    <row r="5986" spans="65:68" hidden="1">
      <c r="BM5986" s="68" t="s">
        <v>6174</v>
      </c>
      <c r="BO5986" s="64"/>
      <c r="BP5986" s="64"/>
    </row>
    <row r="5987" spans="65:68" hidden="1">
      <c r="BM5987" s="68" t="s">
        <v>6175</v>
      </c>
      <c r="BO5987" s="64"/>
      <c r="BP5987" s="64"/>
    </row>
    <row r="5988" spans="65:68" hidden="1">
      <c r="BM5988" s="68" t="s">
        <v>6176</v>
      </c>
      <c r="BO5988" s="64"/>
      <c r="BP5988" s="64"/>
    </row>
    <row r="5989" spans="65:68" hidden="1">
      <c r="BM5989" s="68" t="s">
        <v>6177</v>
      </c>
      <c r="BO5989" s="64"/>
      <c r="BP5989" s="64"/>
    </row>
    <row r="5990" spans="65:68" hidden="1">
      <c r="BM5990" s="68" t="s">
        <v>6178</v>
      </c>
      <c r="BO5990" s="64"/>
      <c r="BP5990" s="64"/>
    </row>
    <row r="5991" spans="65:68" hidden="1">
      <c r="BM5991" s="68" t="s">
        <v>6179</v>
      </c>
      <c r="BO5991" s="64"/>
      <c r="BP5991" s="64"/>
    </row>
    <row r="5992" spans="65:68" hidden="1">
      <c r="BM5992" s="68" t="s">
        <v>6180</v>
      </c>
      <c r="BO5992" s="64"/>
      <c r="BP5992" s="64"/>
    </row>
    <row r="5993" spans="65:68" hidden="1">
      <c r="BM5993" s="68" t="s">
        <v>6181</v>
      </c>
      <c r="BO5993" s="64"/>
      <c r="BP5993" s="64"/>
    </row>
    <row r="5994" spans="65:68" hidden="1">
      <c r="BM5994" s="68" t="s">
        <v>6182</v>
      </c>
      <c r="BO5994" s="64"/>
      <c r="BP5994" s="64"/>
    </row>
    <row r="5995" spans="65:68" hidden="1">
      <c r="BM5995" s="68" t="s">
        <v>6183</v>
      </c>
      <c r="BO5995" s="64"/>
      <c r="BP5995" s="64"/>
    </row>
    <row r="5996" spans="65:68" hidden="1">
      <c r="BM5996" s="68" t="s">
        <v>6184</v>
      </c>
      <c r="BO5996" s="64"/>
      <c r="BP5996" s="64"/>
    </row>
    <row r="5997" spans="65:68" hidden="1">
      <c r="BM5997" s="68" t="s">
        <v>6185</v>
      </c>
      <c r="BO5997" s="64"/>
      <c r="BP5997" s="64"/>
    </row>
    <row r="5998" spans="65:68" hidden="1">
      <c r="BM5998" s="68" t="s">
        <v>6186</v>
      </c>
      <c r="BO5998" s="64"/>
      <c r="BP5998" s="64"/>
    </row>
    <row r="5999" spans="65:68" hidden="1">
      <c r="BM5999" s="68" t="s">
        <v>6187</v>
      </c>
      <c r="BO5999" s="64"/>
      <c r="BP5999" s="64"/>
    </row>
    <row r="6000" spans="65:68" hidden="1">
      <c r="BM6000" s="68" t="s">
        <v>6188</v>
      </c>
      <c r="BO6000" s="64"/>
      <c r="BP6000" s="64"/>
    </row>
    <row r="6001" spans="65:68" hidden="1">
      <c r="BM6001" s="68" t="s">
        <v>6189</v>
      </c>
      <c r="BO6001" s="64"/>
      <c r="BP6001" s="64"/>
    </row>
    <row r="6002" spans="65:68" hidden="1">
      <c r="BM6002" s="68" t="s">
        <v>6190</v>
      </c>
      <c r="BO6002" s="64"/>
      <c r="BP6002" s="64"/>
    </row>
    <row r="6003" spans="65:68" hidden="1">
      <c r="BM6003" s="68" t="s">
        <v>6191</v>
      </c>
      <c r="BO6003" s="64"/>
      <c r="BP6003" s="64"/>
    </row>
    <row r="6004" spans="65:68" hidden="1">
      <c r="BM6004" s="68" t="s">
        <v>6192</v>
      </c>
      <c r="BO6004" s="64"/>
      <c r="BP6004" s="64"/>
    </row>
    <row r="6005" spans="65:68" hidden="1">
      <c r="BM6005" s="68" t="s">
        <v>6193</v>
      </c>
      <c r="BO6005" s="64"/>
      <c r="BP6005" s="64"/>
    </row>
    <row r="6006" spans="65:68" hidden="1">
      <c r="BM6006" s="68" t="s">
        <v>6194</v>
      </c>
      <c r="BO6006" s="64"/>
      <c r="BP6006" s="64"/>
    </row>
    <row r="6007" spans="65:68" hidden="1">
      <c r="BM6007" s="68" t="s">
        <v>6195</v>
      </c>
      <c r="BO6007" s="64"/>
      <c r="BP6007" s="64"/>
    </row>
    <row r="6008" spans="65:68" hidden="1">
      <c r="BM6008" s="68" t="s">
        <v>6196</v>
      </c>
      <c r="BO6008" s="64"/>
      <c r="BP6008" s="64"/>
    </row>
    <row r="6009" spans="65:68" hidden="1">
      <c r="BM6009" s="68" t="s">
        <v>6197</v>
      </c>
      <c r="BO6009" s="64"/>
      <c r="BP6009" s="64"/>
    </row>
    <row r="6010" spans="65:68" hidden="1">
      <c r="BM6010" s="68" t="s">
        <v>6198</v>
      </c>
      <c r="BO6010" s="64"/>
      <c r="BP6010" s="64"/>
    </row>
    <row r="6011" spans="65:68" hidden="1">
      <c r="BM6011" s="68" t="s">
        <v>6199</v>
      </c>
      <c r="BO6011" s="64"/>
      <c r="BP6011" s="64"/>
    </row>
    <row r="6012" spans="65:68" hidden="1">
      <c r="BM6012" s="68" t="s">
        <v>6200</v>
      </c>
      <c r="BO6012" s="64"/>
      <c r="BP6012" s="64"/>
    </row>
    <row r="6013" spans="65:68" hidden="1">
      <c r="BM6013" s="68" t="s">
        <v>6201</v>
      </c>
      <c r="BO6013" s="64"/>
      <c r="BP6013" s="64"/>
    </row>
    <row r="6014" spans="65:68" hidden="1">
      <c r="BM6014" s="68" t="s">
        <v>6202</v>
      </c>
      <c r="BO6014" s="64"/>
      <c r="BP6014" s="64"/>
    </row>
    <row r="6015" spans="65:68" hidden="1">
      <c r="BM6015" s="68" t="s">
        <v>232</v>
      </c>
      <c r="BO6015" s="64"/>
      <c r="BP6015" s="64"/>
    </row>
    <row r="6016" spans="65:68" hidden="1">
      <c r="BM6016" s="68" t="s">
        <v>6203</v>
      </c>
      <c r="BO6016" s="64"/>
      <c r="BP6016" s="64"/>
    </row>
    <row r="6017" spans="65:68" hidden="1">
      <c r="BM6017" s="68" t="s">
        <v>6204</v>
      </c>
      <c r="BO6017" s="64"/>
      <c r="BP6017" s="64"/>
    </row>
    <row r="6018" spans="65:68" hidden="1">
      <c r="BM6018" s="68" t="s">
        <v>6205</v>
      </c>
      <c r="BO6018" s="64"/>
      <c r="BP6018" s="64"/>
    </row>
    <row r="6019" spans="65:68" hidden="1">
      <c r="BM6019" s="68" t="s">
        <v>6206</v>
      </c>
      <c r="BO6019" s="64"/>
      <c r="BP6019" s="64"/>
    </row>
    <row r="6020" spans="65:68" hidden="1">
      <c r="BM6020" s="68" t="s">
        <v>6207</v>
      </c>
      <c r="BO6020" s="64"/>
      <c r="BP6020" s="64"/>
    </row>
    <row r="6021" spans="65:68" hidden="1">
      <c r="BM6021" s="68" t="s">
        <v>6208</v>
      </c>
      <c r="BO6021" s="64"/>
      <c r="BP6021" s="64"/>
    </row>
    <row r="6022" spans="65:68" hidden="1">
      <c r="BM6022" s="68" t="s">
        <v>6209</v>
      </c>
      <c r="BO6022" s="64"/>
      <c r="BP6022" s="64"/>
    </row>
    <row r="6023" spans="65:68" hidden="1">
      <c r="BM6023" s="68" t="s">
        <v>6210</v>
      </c>
      <c r="BO6023" s="64"/>
      <c r="BP6023" s="64"/>
    </row>
    <row r="6024" spans="65:68" hidden="1">
      <c r="BM6024" s="68" t="s">
        <v>6211</v>
      </c>
      <c r="BO6024" s="64"/>
      <c r="BP6024" s="64"/>
    </row>
    <row r="6025" spans="65:68" hidden="1">
      <c r="BM6025" s="68" t="s">
        <v>6212</v>
      </c>
      <c r="BO6025" s="64"/>
      <c r="BP6025" s="64"/>
    </row>
    <row r="6026" spans="65:68" hidden="1">
      <c r="BM6026" s="68" t="s">
        <v>6213</v>
      </c>
      <c r="BO6026" s="64"/>
      <c r="BP6026" s="64"/>
    </row>
    <row r="6027" spans="65:68" hidden="1">
      <c r="BM6027" s="68" t="s">
        <v>6214</v>
      </c>
      <c r="BO6027" s="64"/>
      <c r="BP6027" s="64"/>
    </row>
    <row r="6028" spans="65:68" hidden="1">
      <c r="BM6028" s="68" t="s">
        <v>6215</v>
      </c>
      <c r="BO6028" s="64"/>
      <c r="BP6028" s="64"/>
    </row>
    <row r="6029" spans="65:68" hidden="1">
      <c r="BM6029" s="68" t="s">
        <v>6216</v>
      </c>
      <c r="BO6029" s="64"/>
      <c r="BP6029" s="64"/>
    </row>
    <row r="6030" spans="65:68" hidden="1">
      <c r="BM6030" s="68" t="s">
        <v>6217</v>
      </c>
      <c r="BO6030" s="64"/>
      <c r="BP6030" s="64"/>
    </row>
    <row r="6031" spans="65:68" hidden="1">
      <c r="BM6031" s="68" t="s">
        <v>6218</v>
      </c>
      <c r="BO6031" s="64"/>
      <c r="BP6031" s="64"/>
    </row>
    <row r="6032" spans="65:68" hidden="1">
      <c r="BM6032" s="68" t="s">
        <v>6219</v>
      </c>
      <c r="BO6032" s="64"/>
      <c r="BP6032" s="64"/>
    </row>
    <row r="6033" spans="65:68" hidden="1">
      <c r="BM6033" s="68" t="s">
        <v>6220</v>
      </c>
      <c r="BO6033" s="64"/>
      <c r="BP6033" s="64"/>
    </row>
    <row r="6034" spans="65:68" hidden="1">
      <c r="BM6034" s="68" t="s">
        <v>6221</v>
      </c>
      <c r="BO6034" s="64"/>
      <c r="BP6034" s="64"/>
    </row>
    <row r="6035" spans="65:68" hidden="1">
      <c r="BM6035" s="68" t="s">
        <v>6222</v>
      </c>
      <c r="BO6035" s="64"/>
      <c r="BP6035" s="64"/>
    </row>
    <row r="6036" spans="65:68" hidden="1">
      <c r="BM6036" s="68" t="s">
        <v>6223</v>
      </c>
      <c r="BO6036" s="64"/>
      <c r="BP6036" s="64"/>
    </row>
    <row r="6037" spans="65:68" hidden="1">
      <c r="BM6037" s="68" t="s">
        <v>6224</v>
      </c>
      <c r="BO6037" s="64"/>
      <c r="BP6037" s="64"/>
    </row>
    <row r="6038" spans="65:68" hidden="1">
      <c r="BM6038" s="68" t="s">
        <v>6225</v>
      </c>
      <c r="BO6038" s="64"/>
      <c r="BP6038" s="64"/>
    </row>
    <row r="6039" spans="65:68" hidden="1">
      <c r="BM6039" s="68" t="s">
        <v>6226</v>
      </c>
      <c r="BO6039" s="64"/>
      <c r="BP6039" s="64"/>
    </row>
    <row r="6040" spans="65:68" hidden="1">
      <c r="BM6040" s="68" t="s">
        <v>6227</v>
      </c>
      <c r="BO6040" s="64"/>
      <c r="BP6040" s="64"/>
    </row>
    <row r="6041" spans="65:68" hidden="1">
      <c r="BM6041" s="68" t="s">
        <v>6228</v>
      </c>
      <c r="BO6041" s="64"/>
      <c r="BP6041" s="64"/>
    </row>
    <row r="6042" spans="65:68" hidden="1">
      <c r="BM6042" s="68" t="s">
        <v>6229</v>
      </c>
      <c r="BO6042" s="64"/>
      <c r="BP6042" s="64"/>
    </row>
    <row r="6043" spans="65:68" hidden="1">
      <c r="BM6043" s="68" t="s">
        <v>6230</v>
      </c>
      <c r="BO6043" s="64"/>
      <c r="BP6043" s="64"/>
    </row>
    <row r="6044" spans="65:68" hidden="1">
      <c r="BM6044" s="68" t="s">
        <v>6231</v>
      </c>
      <c r="BO6044" s="64"/>
      <c r="BP6044" s="64"/>
    </row>
    <row r="6045" spans="65:68" hidden="1">
      <c r="BM6045" s="68" t="s">
        <v>6232</v>
      </c>
      <c r="BO6045" s="64"/>
      <c r="BP6045" s="64"/>
    </row>
    <row r="6046" spans="65:68" hidden="1">
      <c r="BM6046" s="68" t="s">
        <v>6233</v>
      </c>
      <c r="BO6046" s="64"/>
      <c r="BP6046" s="64"/>
    </row>
    <row r="6047" spans="65:68" hidden="1">
      <c r="BM6047" s="68" t="s">
        <v>6234</v>
      </c>
      <c r="BO6047" s="64"/>
      <c r="BP6047" s="64"/>
    </row>
    <row r="6048" spans="65:68" hidden="1">
      <c r="BM6048" s="68" t="s">
        <v>6235</v>
      </c>
      <c r="BO6048" s="64"/>
      <c r="BP6048" s="64"/>
    </row>
    <row r="6049" spans="65:68" hidden="1">
      <c r="BM6049" s="68" t="s">
        <v>6236</v>
      </c>
      <c r="BO6049" s="64"/>
      <c r="BP6049" s="64"/>
    </row>
    <row r="6050" spans="65:68" hidden="1">
      <c r="BM6050" s="68" t="s">
        <v>6237</v>
      </c>
      <c r="BO6050" s="64"/>
      <c r="BP6050" s="64"/>
    </row>
    <row r="6051" spans="65:68" hidden="1">
      <c r="BM6051" s="68" t="s">
        <v>6238</v>
      </c>
      <c r="BO6051" s="64"/>
      <c r="BP6051" s="64"/>
    </row>
    <row r="6052" spans="65:68" hidden="1">
      <c r="BM6052" s="68" t="s">
        <v>6239</v>
      </c>
      <c r="BO6052" s="64"/>
      <c r="BP6052" s="64"/>
    </row>
    <row r="6053" spans="65:68" hidden="1">
      <c r="BM6053" s="68" t="s">
        <v>6240</v>
      </c>
      <c r="BO6053" s="64"/>
      <c r="BP6053" s="64"/>
    </row>
    <row r="6054" spans="65:68" hidden="1">
      <c r="BM6054" s="68" t="s">
        <v>205</v>
      </c>
      <c r="BO6054" s="64"/>
      <c r="BP6054" s="64"/>
    </row>
    <row r="6055" spans="65:68" hidden="1">
      <c r="BM6055" s="68" t="s">
        <v>6241</v>
      </c>
      <c r="BO6055" s="64"/>
      <c r="BP6055" s="64"/>
    </row>
    <row r="6056" spans="65:68" hidden="1">
      <c r="BM6056" s="68" t="s">
        <v>6242</v>
      </c>
      <c r="BO6056" s="64"/>
      <c r="BP6056" s="64"/>
    </row>
    <row r="6057" spans="65:68" hidden="1">
      <c r="BM6057" s="68" t="s">
        <v>6243</v>
      </c>
      <c r="BO6057" s="64"/>
      <c r="BP6057" s="64"/>
    </row>
    <row r="6058" spans="65:68" hidden="1">
      <c r="BM6058" s="68" t="s">
        <v>6244</v>
      </c>
      <c r="BO6058" s="64"/>
      <c r="BP6058" s="64"/>
    </row>
    <row r="6059" spans="65:68" hidden="1">
      <c r="BM6059" s="68" t="s">
        <v>6245</v>
      </c>
      <c r="BO6059" s="64"/>
      <c r="BP6059" s="64"/>
    </row>
    <row r="6060" spans="65:68" hidden="1">
      <c r="BM6060" s="68" t="s">
        <v>6246</v>
      </c>
      <c r="BO6060" s="64"/>
      <c r="BP6060" s="64"/>
    </row>
    <row r="6061" spans="65:68" hidden="1">
      <c r="BM6061" s="68" t="s">
        <v>6247</v>
      </c>
      <c r="BO6061" s="64"/>
      <c r="BP6061" s="64"/>
    </row>
    <row r="6062" spans="65:68" hidden="1">
      <c r="BM6062" s="68" t="s">
        <v>6248</v>
      </c>
      <c r="BO6062" s="64"/>
      <c r="BP6062" s="64"/>
    </row>
    <row r="6063" spans="65:68" hidden="1">
      <c r="BM6063" s="68" t="s">
        <v>6249</v>
      </c>
      <c r="BO6063" s="64"/>
      <c r="BP6063" s="64"/>
    </row>
    <row r="6064" spans="65:68" hidden="1">
      <c r="BM6064" s="68" t="s">
        <v>6250</v>
      </c>
      <c r="BO6064" s="64"/>
      <c r="BP6064" s="64"/>
    </row>
    <row r="6065" spans="65:68" hidden="1">
      <c r="BM6065" s="68" t="s">
        <v>6251</v>
      </c>
      <c r="BO6065" s="64"/>
      <c r="BP6065" s="64"/>
    </row>
    <row r="6066" spans="65:68" hidden="1">
      <c r="BM6066" s="68" t="s">
        <v>6252</v>
      </c>
      <c r="BO6066" s="64"/>
      <c r="BP6066" s="64"/>
    </row>
    <row r="6067" spans="65:68" hidden="1">
      <c r="BM6067" s="68" t="s">
        <v>6253</v>
      </c>
      <c r="BO6067" s="64"/>
      <c r="BP6067" s="64"/>
    </row>
    <row r="6068" spans="65:68" hidden="1">
      <c r="BM6068" s="68" t="s">
        <v>6254</v>
      </c>
      <c r="BO6068" s="64"/>
      <c r="BP6068" s="64"/>
    </row>
    <row r="6069" spans="65:68" hidden="1">
      <c r="BM6069" s="68" t="s">
        <v>6255</v>
      </c>
      <c r="BO6069" s="64"/>
      <c r="BP6069" s="64"/>
    </row>
    <row r="6070" spans="65:68" hidden="1">
      <c r="BM6070" s="68" t="s">
        <v>6256</v>
      </c>
      <c r="BO6070" s="64"/>
      <c r="BP6070" s="64"/>
    </row>
    <row r="6071" spans="65:68" hidden="1">
      <c r="BM6071" s="68" t="s">
        <v>6257</v>
      </c>
      <c r="BO6071" s="64"/>
      <c r="BP6071" s="64"/>
    </row>
    <row r="6072" spans="65:68" hidden="1">
      <c r="BM6072" s="68" t="s">
        <v>6258</v>
      </c>
      <c r="BO6072" s="64"/>
      <c r="BP6072" s="64"/>
    </row>
    <row r="6073" spans="65:68" hidden="1">
      <c r="BM6073" s="68" t="s">
        <v>6259</v>
      </c>
      <c r="BO6073" s="64"/>
      <c r="BP6073" s="64"/>
    </row>
    <row r="6074" spans="65:68" hidden="1">
      <c r="BM6074" s="68" t="s">
        <v>6260</v>
      </c>
      <c r="BO6074" s="64"/>
      <c r="BP6074" s="64"/>
    </row>
    <row r="6075" spans="65:68" hidden="1">
      <c r="BM6075" s="68" t="s">
        <v>6261</v>
      </c>
      <c r="BO6075" s="64"/>
      <c r="BP6075" s="64"/>
    </row>
    <row r="6076" spans="65:68" hidden="1">
      <c r="BM6076" s="68" t="s">
        <v>6262</v>
      </c>
      <c r="BO6076" s="64"/>
      <c r="BP6076" s="64"/>
    </row>
    <row r="6077" spans="65:68" hidden="1">
      <c r="BM6077" s="68" t="s">
        <v>6263</v>
      </c>
      <c r="BO6077" s="64"/>
      <c r="BP6077" s="64"/>
    </row>
    <row r="6078" spans="65:68" hidden="1">
      <c r="BM6078" s="68" t="s">
        <v>6264</v>
      </c>
      <c r="BO6078" s="64"/>
      <c r="BP6078" s="64"/>
    </row>
    <row r="6079" spans="65:68" hidden="1">
      <c r="BM6079" s="68" t="s">
        <v>6265</v>
      </c>
      <c r="BO6079" s="64"/>
      <c r="BP6079" s="64"/>
    </row>
    <row r="6080" spans="65:68" hidden="1">
      <c r="BM6080" s="68" t="s">
        <v>6266</v>
      </c>
      <c r="BO6080" s="64"/>
      <c r="BP6080" s="64"/>
    </row>
    <row r="6081" spans="65:68" hidden="1">
      <c r="BM6081" s="68" t="s">
        <v>6267</v>
      </c>
      <c r="BO6081" s="64"/>
      <c r="BP6081" s="64"/>
    </row>
    <row r="6082" spans="65:68" hidden="1">
      <c r="BM6082" s="68" t="s">
        <v>6268</v>
      </c>
      <c r="BO6082" s="64"/>
      <c r="BP6082" s="64"/>
    </row>
    <row r="6083" spans="65:68" hidden="1">
      <c r="BM6083" s="68" t="s">
        <v>6269</v>
      </c>
      <c r="BO6083" s="64"/>
      <c r="BP6083" s="64"/>
    </row>
    <row r="6084" spans="65:68" hidden="1">
      <c r="BM6084" s="68" t="s">
        <v>6270</v>
      </c>
      <c r="BO6084" s="64"/>
      <c r="BP6084" s="64"/>
    </row>
    <row r="6085" spans="65:68" hidden="1">
      <c r="BM6085" s="68" t="s">
        <v>6271</v>
      </c>
      <c r="BO6085" s="64"/>
      <c r="BP6085" s="64"/>
    </row>
    <row r="6086" spans="65:68" hidden="1">
      <c r="BM6086" s="68" t="s">
        <v>6272</v>
      </c>
      <c r="BO6086" s="64"/>
      <c r="BP6086" s="64"/>
    </row>
    <row r="6087" spans="65:68" hidden="1">
      <c r="BM6087" s="68" t="s">
        <v>6273</v>
      </c>
      <c r="BO6087" s="64"/>
      <c r="BP6087" s="64"/>
    </row>
    <row r="6088" spans="65:68" hidden="1">
      <c r="BM6088" s="68" t="s">
        <v>6274</v>
      </c>
      <c r="BO6088" s="64"/>
      <c r="BP6088" s="64"/>
    </row>
    <row r="6089" spans="65:68" hidden="1">
      <c r="BM6089" s="68" t="s">
        <v>6275</v>
      </c>
      <c r="BO6089" s="64"/>
      <c r="BP6089" s="64"/>
    </row>
    <row r="6090" spans="65:68" hidden="1">
      <c r="BM6090" s="68" t="s">
        <v>6276</v>
      </c>
      <c r="BO6090" s="64"/>
      <c r="BP6090" s="64"/>
    </row>
    <row r="6091" spans="65:68" hidden="1">
      <c r="BM6091" s="68" t="s">
        <v>6277</v>
      </c>
      <c r="BO6091" s="64"/>
      <c r="BP6091" s="64"/>
    </row>
    <row r="6092" spans="65:68" hidden="1">
      <c r="BM6092" s="68" t="s">
        <v>6278</v>
      </c>
      <c r="BO6092" s="64"/>
      <c r="BP6092" s="64"/>
    </row>
    <row r="6093" spans="65:68" hidden="1">
      <c r="BM6093" s="68" t="s">
        <v>6279</v>
      </c>
      <c r="BO6093" s="64"/>
      <c r="BP6093" s="64"/>
    </row>
    <row r="6094" spans="65:68" hidden="1">
      <c r="BM6094" s="68" t="s">
        <v>6280</v>
      </c>
      <c r="BO6094" s="64"/>
      <c r="BP6094" s="64"/>
    </row>
    <row r="6095" spans="65:68" hidden="1">
      <c r="BM6095" s="68" t="s">
        <v>6281</v>
      </c>
      <c r="BO6095" s="64"/>
      <c r="BP6095" s="64"/>
    </row>
    <row r="6096" spans="65:68" hidden="1">
      <c r="BM6096" s="68" t="s">
        <v>6282</v>
      </c>
      <c r="BO6096" s="64"/>
      <c r="BP6096" s="64"/>
    </row>
    <row r="6097" spans="65:68" hidden="1">
      <c r="BM6097" s="68" t="s">
        <v>6283</v>
      </c>
      <c r="BO6097" s="64"/>
      <c r="BP6097" s="64"/>
    </row>
    <row r="6098" spans="65:68" hidden="1">
      <c r="BM6098" s="68" t="s">
        <v>278</v>
      </c>
      <c r="BO6098" s="64"/>
      <c r="BP6098" s="64"/>
    </row>
    <row r="6099" spans="65:68" hidden="1">
      <c r="BM6099" s="68" t="s">
        <v>6284</v>
      </c>
      <c r="BO6099" s="64"/>
      <c r="BP6099" s="64"/>
    </row>
    <row r="6100" spans="65:68" hidden="1">
      <c r="BM6100" s="68" t="s">
        <v>6285</v>
      </c>
      <c r="BO6100" s="64"/>
      <c r="BP6100" s="64"/>
    </row>
    <row r="6101" spans="65:68" hidden="1">
      <c r="BM6101" s="68" t="s">
        <v>6286</v>
      </c>
      <c r="BO6101" s="64"/>
      <c r="BP6101" s="64"/>
    </row>
    <row r="6102" spans="65:68" hidden="1">
      <c r="BM6102" s="68" t="s">
        <v>6287</v>
      </c>
      <c r="BO6102" s="64"/>
      <c r="BP6102" s="64"/>
    </row>
    <row r="6103" spans="65:68" hidden="1">
      <c r="BM6103" s="68" t="s">
        <v>6288</v>
      </c>
      <c r="BO6103" s="64"/>
      <c r="BP6103" s="64"/>
    </row>
    <row r="6104" spans="65:68" hidden="1">
      <c r="BM6104" s="68" t="s">
        <v>6289</v>
      </c>
      <c r="BO6104" s="64"/>
      <c r="BP6104" s="64"/>
    </row>
    <row r="6105" spans="65:68" hidden="1">
      <c r="BM6105" s="68" t="s">
        <v>6290</v>
      </c>
      <c r="BO6105" s="64"/>
      <c r="BP6105" s="64"/>
    </row>
    <row r="6106" spans="65:68" hidden="1">
      <c r="BM6106" s="68" t="s">
        <v>6291</v>
      </c>
      <c r="BO6106" s="64"/>
      <c r="BP6106" s="64"/>
    </row>
    <row r="6107" spans="65:68" hidden="1">
      <c r="BM6107" s="68" t="s">
        <v>6292</v>
      </c>
      <c r="BO6107" s="64"/>
      <c r="BP6107" s="64"/>
    </row>
    <row r="6108" spans="65:68" hidden="1">
      <c r="BM6108" s="68" t="s">
        <v>6293</v>
      </c>
      <c r="BO6108" s="64"/>
      <c r="BP6108" s="64"/>
    </row>
    <row r="6109" spans="65:68" hidden="1">
      <c r="BM6109" s="68" t="s">
        <v>6294</v>
      </c>
      <c r="BO6109" s="64"/>
      <c r="BP6109" s="64"/>
    </row>
    <row r="6110" spans="65:68" hidden="1">
      <c r="BM6110" s="68" t="s">
        <v>6295</v>
      </c>
      <c r="BO6110" s="64"/>
      <c r="BP6110" s="64"/>
    </row>
    <row r="6111" spans="65:68" hidden="1">
      <c r="BM6111" s="68" t="s">
        <v>6296</v>
      </c>
      <c r="BO6111" s="64"/>
      <c r="BP6111" s="64"/>
    </row>
    <row r="6112" spans="65:68" hidden="1">
      <c r="BM6112" s="68" t="s">
        <v>6297</v>
      </c>
      <c r="BO6112" s="64"/>
      <c r="BP6112" s="64"/>
    </row>
    <row r="6113" spans="65:68" hidden="1">
      <c r="BM6113" s="68" t="s">
        <v>6298</v>
      </c>
      <c r="BO6113" s="64"/>
      <c r="BP6113" s="64"/>
    </row>
    <row r="6114" spans="65:68" hidden="1">
      <c r="BM6114" s="68" t="s">
        <v>6299</v>
      </c>
      <c r="BO6114" s="64"/>
      <c r="BP6114" s="64"/>
    </row>
    <row r="6115" spans="65:68" hidden="1">
      <c r="BM6115" s="68" t="s">
        <v>6300</v>
      </c>
      <c r="BO6115" s="64"/>
      <c r="BP6115" s="64"/>
    </row>
    <row r="6116" spans="65:68" hidden="1">
      <c r="BM6116" s="68" t="s">
        <v>6301</v>
      </c>
      <c r="BO6116" s="64"/>
      <c r="BP6116" s="64"/>
    </row>
    <row r="6117" spans="65:68" hidden="1">
      <c r="BM6117" s="68" t="s">
        <v>6302</v>
      </c>
      <c r="BO6117" s="64"/>
      <c r="BP6117" s="64"/>
    </row>
    <row r="6118" spans="65:68" hidden="1">
      <c r="BM6118" s="68" t="s">
        <v>6303</v>
      </c>
      <c r="BO6118" s="64"/>
      <c r="BP6118" s="64"/>
    </row>
    <row r="6119" spans="65:68" hidden="1">
      <c r="BM6119" s="68" t="s">
        <v>6304</v>
      </c>
      <c r="BO6119" s="64"/>
      <c r="BP6119" s="64"/>
    </row>
    <row r="6120" spans="65:68" hidden="1">
      <c r="BM6120" s="68" t="s">
        <v>6305</v>
      </c>
      <c r="BO6120" s="64"/>
      <c r="BP6120" s="64"/>
    </row>
    <row r="6121" spans="65:68" hidden="1">
      <c r="BM6121" s="68" t="s">
        <v>6306</v>
      </c>
      <c r="BO6121" s="64"/>
      <c r="BP6121" s="64"/>
    </row>
    <row r="6122" spans="65:68" hidden="1">
      <c r="BM6122" s="68" t="s">
        <v>6307</v>
      </c>
      <c r="BO6122" s="64"/>
      <c r="BP6122" s="64"/>
    </row>
    <row r="6123" spans="65:68" hidden="1">
      <c r="BM6123" s="68" t="s">
        <v>6308</v>
      </c>
      <c r="BO6123" s="64"/>
      <c r="BP6123" s="64"/>
    </row>
    <row r="6124" spans="65:68" hidden="1">
      <c r="BM6124" s="68" t="s">
        <v>6309</v>
      </c>
      <c r="BO6124" s="64"/>
      <c r="BP6124" s="64"/>
    </row>
    <row r="6125" spans="65:68" hidden="1">
      <c r="BM6125" s="68" t="s">
        <v>6310</v>
      </c>
      <c r="BO6125" s="64"/>
      <c r="BP6125" s="64"/>
    </row>
    <row r="6126" spans="65:68" hidden="1">
      <c r="BM6126" s="68" t="s">
        <v>6311</v>
      </c>
      <c r="BO6126" s="64"/>
      <c r="BP6126" s="64"/>
    </row>
    <row r="6127" spans="65:68" hidden="1">
      <c r="BM6127" s="68" t="s">
        <v>6312</v>
      </c>
      <c r="BO6127" s="64"/>
      <c r="BP6127" s="64"/>
    </row>
    <row r="6128" spans="65:68" hidden="1">
      <c r="BM6128" s="68" t="s">
        <v>6313</v>
      </c>
      <c r="BO6128" s="64"/>
      <c r="BP6128" s="64"/>
    </row>
    <row r="6129" spans="65:68" hidden="1">
      <c r="BM6129" s="68" t="s">
        <v>6314</v>
      </c>
      <c r="BO6129" s="64"/>
      <c r="BP6129" s="64"/>
    </row>
    <row r="6130" spans="65:68" hidden="1">
      <c r="BM6130" s="68" t="s">
        <v>6315</v>
      </c>
      <c r="BO6130" s="64"/>
      <c r="BP6130" s="64"/>
    </row>
    <row r="6131" spans="65:68" hidden="1">
      <c r="BM6131" s="68" t="s">
        <v>6316</v>
      </c>
      <c r="BO6131" s="64"/>
      <c r="BP6131" s="64"/>
    </row>
    <row r="6132" spans="65:68" hidden="1">
      <c r="BM6132" s="68" t="s">
        <v>6317</v>
      </c>
      <c r="BO6132" s="64"/>
      <c r="BP6132" s="64"/>
    </row>
    <row r="6133" spans="65:68" hidden="1">
      <c r="BM6133" s="68" t="s">
        <v>6318</v>
      </c>
      <c r="BO6133" s="64"/>
      <c r="BP6133" s="64"/>
    </row>
    <row r="6134" spans="65:68" hidden="1">
      <c r="BM6134" s="68" t="s">
        <v>6319</v>
      </c>
      <c r="BO6134" s="64"/>
      <c r="BP6134" s="64"/>
    </row>
    <row r="6135" spans="65:68" hidden="1">
      <c r="BM6135" s="68" t="s">
        <v>6320</v>
      </c>
      <c r="BO6135" s="64"/>
      <c r="BP6135" s="64"/>
    </row>
    <row r="6136" spans="65:68" hidden="1">
      <c r="BM6136" s="68" t="s">
        <v>6321</v>
      </c>
      <c r="BO6136" s="64"/>
      <c r="BP6136" s="64"/>
    </row>
    <row r="6137" spans="65:68" hidden="1">
      <c r="BM6137" s="68" t="s">
        <v>6322</v>
      </c>
      <c r="BO6137" s="64"/>
      <c r="BP6137" s="64"/>
    </row>
    <row r="6138" spans="65:68" hidden="1">
      <c r="BM6138" s="68" t="s">
        <v>6323</v>
      </c>
      <c r="BO6138" s="64"/>
      <c r="BP6138" s="64"/>
    </row>
    <row r="6139" spans="65:68" hidden="1">
      <c r="BM6139" s="68" t="s">
        <v>6324</v>
      </c>
      <c r="BO6139" s="64"/>
      <c r="BP6139" s="64"/>
    </row>
    <row r="6140" spans="65:68" hidden="1">
      <c r="BM6140" s="68" t="s">
        <v>6325</v>
      </c>
      <c r="BO6140" s="64"/>
      <c r="BP6140" s="64"/>
    </row>
    <row r="6141" spans="65:68" hidden="1">
      <c r="BM6141" s="68" t="s">
        <v>6326</v>
      </c>
      <c r="BO6141" s="64"/>
      <c r="BP6141" s="64"/>
    </row>
    <row r="6142" spans="65:68" hidden="1">
      <c r="BM6142" s="68" t="s">
        <v>6327</v>
      </c>
      <c r="BO6142" s="64"/>
      <c r="BP6142" s="64"/>
    </row>
    <row r="6143" spans="65:68" hidden="1">
      <c r="BM6143" s="68" t="s">
        <v>6328</v>
      </c>
      <c r="BO6143" s="64"/>
      <c r="BP6143" s="64"/>
    </row>
    <row r="6144" spans="65:68" hidden="1">
      <c r="BM6144" s="68" t="s">
        <v>6329</v>
      </c>
      <c r="BO6144" s="64"/>
      <c r="BP6144" s="64"/>
    </row>
    <row r="6145" spans="65:68" hidden="1">
      <c r="BM6145" s="68" t="s">
        <v>6330</v>
      </c>
      <c r="BO6145" s="64"/>
      <c r="BP6145" s="64"/>
    </row>
    <row r="6146" spans="65:68" hidden="1">
      <c r="BM6146" s="68" t="s">
        <v>6331</v>
      </c>
      <c r="BO6146" s="64"/>
      <c r="BP6146" s="64"/>
    </row>
    <row r="6147" spans="65:68" hidden="1">
      <c r="BM6147" s="68" t="s">
        <v>6332</v>
      </c>
      <c r="BO6147" s="64"/>
      <c r="BP6147" s="64"/>
    </row>
    <row r="6148" spans="65:68" hidden="1">
      <c r="BM6148" s="68" t="s">
        <v>6333</v>
      </c>
      <c r="BO6148" s="64"/>
      <c r="BP6148" s="64"/>
    </row>
    <row r="6149" spans="65:68" hidden="1">
      <c r="BM6149" s="68" t="s">
        <v>6334</v>
      </c>
      <c r="BO6149" s="64"/>
      <c r="BP6149" s="64"/>
    </row>
    <row r="6150" spans="65:68" hidden="1">
      <c r="BM6150" s="68" t="s">
        <v>6335</v>
      </c>
      <c r="BO6150" s="64"/>
      <c r="BP6150" s="64"/>
    </row>
    <row r="6151" spans="65:68" hidden="1">
      <c r="BM6151" s="68" t="s">
        <v>6336</v>
      </c>
      <c r="BO6151" s="64"/>
      <c r="BP6151" s="64"/>
    </row>
    <row r="6152" spans="65:68" hidden="1">
      <c r="BM6152" s="68" t="s">
        <v>6337</v>
      </c>
      <c r="BO6152" s="64"/>
      <c r="BP6152" s="64"/>
    </row>
    <row r="6153" spans="65:68" hidden="1">
      <c r="BM6153" s="68" t="s">
        <v>6338</v>
      </c>
      <c r="BO6153" s="64"/>
      <c r="BP6153" s="64"/>
    </row>
    <row r="6154" spans="65:68" hidden="1">
      <c r="BM6154" s="68" t="s">
        <v>6339</v>
      </c>
      <c r="BO6154" s="64"/>
      <c r="BP6154" s="64"/>
    </row>
    <row r="6155" spans="65:68" hidden="1">
      <c r="BM6155" s="68" t="s">
        <v>6340</v>
      </c>
      <c r="BO6155" s="64"/>
      <c r="BP6155" s="64"/>
    </row>
    <row r="6156" spans="65:68" hidden="1">
      <c r="BM6156" s="68" t="s">
        <v>6341</v>
      </c>
      <c r="BO6156" s="64"/>
      <c r="BP6156" s="64"/>
    </row>
    <row r="6157" spans="65:68" hidden="1">
      <c r="BM6157" s="68" t="s">
        <v>6342</v>
      </c>
      <c r="BO6157" s="64"/>
      <c r="BP6157" s="64"/>
    </row>
    <row r="6158" spans="65:68" hidden="1">
      <c r="BM6158" s="68" t="s">
        <v>6343</v>
      </c>
      <c r="BO6158" s="64"/>
      <c r="BP6158" s="64"/>
    </row>
    <row r="6159" spans="65:68" hidden="1">
      <c r="BM6159" s="68" t="s">
        <v>6344</v>
      </c>
      <c r="BO6159" s="64"/>
      <c r="BP6159" s="64"/>
    </row>
    <row r="6160" spans="65:68" hidden="1">
      <c r="BM6160" s="68" t="s">
        <v>6345</v>
      </c>
      <c r="BO6160" s="64"/>
      <c r="BP6160" s="64"/>
    </row>
    <row r="6161" spans="65:68" hidden="1">
      <c r="BM6161" s="68" t="s">
        <v>6346</v>
      </c>
      <c r="BO6161" s="64"/>
      <c r="BP6161" s="64"/>
    </row>
    <row r="6162" spans="65:68" hidden="1">
      <c r="BM6162" s="68" t="s">
        <v>6347</v>
      </c>
      <c r="BO6162" s="64"/>
      <c r="BP6162" s="64"/>
    </row>
    <row r="6163" spans="65:68" hidden="1">
      <c r="BM6163" s="68" t="s">
        <v>6348</v>
      </c>
      <c r="BO6163" s="64"/>
      <c r="BP6163" s="64"/>
    </row>
    <row r="6164" spans="65:68" hidden="1">
      <c r="BM6164" s="68" t="s">
        <v>6349</v>
      </c>
      <c r="BO6164" s="64"/>
      <c r="BP6164" s="64"/>
    </row>
    <row r="6165" spans="65:68" hidden="1">
      <c r="BM6165" s="68" t="s">
        <v>6350</v>
      </c>
      <c r="BO6165" s="64"/>
      <c r="BP6165" s="64"/>
    </row>
    <row r="6166" spans="65:68" hidden="1">
      <c r="BM6166" s="68" t="s">
        <v>6351</v>
      </c>
      <c r="BO6166" s="64"/>
      <c r="BP6166" s="64"/>
    </row>
    <row r="6167" spans="65:68" hidden="1">
      <c r="BM6167" s="68" t="s">
        <v>6352</v>
      </c>
      <c r="BO6167" s="64"/>
      <c r="BP6167" s="64"/>
    </row>
    <row r="6168" spans="65:68" hidden="1">
      <c r="BM6168" s="68" t="s">
        <v>6353</v>
      </c>
      <c r="BO6168" s="64"/>
      <c r="BP6168" s="64"/>
    </row>
    <row r="6169" spans="65:68" hidden="1">
      <c r="BM6169" s="68" t="s">
        <v>6354</v>
      </c>
      <c r="BO6169" s="64"/>
      <c r="BP6169" s="64"/>
    </row>
    <row r="6170" spans="65:68" hidden="1">
      <c r="BM6170" s="68" t="s">
        <v>6355</v>
      </c>
      <c r="BO6170" s="64"/>
      <c r="BP6170" s="64"/>
    </row>
    <row r="6171" spans="65:68" hidden="1">
      <c r="BM6171" s="68" t="s">
        <v>6356</v>
      </c>
      <c r="BO6171" s="64"/>
      <c r="BP6171" s="64"/>
    </row>
    <row r="6172" spans="65:68" hidden="1">
      <c r="BM6172" s="68" t="s">
        <v>6357</v>
      </c>
      <c r="BO6172" s="64"/>
      <c r="BP6172" s="64"/>
    </row>
    <row r="6173" spans="65:68" hidden="1">
      <c r="BM6173" s="68" t="s">
        <v>6358</v>
      </c>
      <c r="BO6173" s="64"/>
      <c r="BP6173" s="64"/>
    </row>
    <row r="6174" spans="65:68" hidden="1">
      <c r="BM6174" s="68" t="s">
        <v>6359</v>
      </c>
      <c r="BO6174" s="64"/>
      <c r="BP6174" s="64"/>
    </row>
    <row r="6175" spans="65:68" hidden="1">
      <c r="BM6175" s="68" t="s">
        <v>6360</v>
      </c>
      <c r="BO6175" s="64"/>
      <c r="BP6175" s="64"/>
    </row>
    <row r="6176" spans="65:68" hidden="1">
      <c r="BM6176" s="68" t="s">
        <v>6361</v>
      </c>
      <c r="BO6176" s="64"/>
      <c r="BP6176" s="64"/>
    </row>
    <row r="6177" spans="65:68" hidden="1">
      <c r="BM6177" s="68" t="s">
        <v>6362</v>
      </c>
      <c r="BO6177" s="64"/>
      <c r="BP6177" s="64"/>
    </row>
    <row r="6178" spans="65:68" hidden="1">
      <c r="BM6178" s="68" t="s">
        <v>6363</v>
      </c>
      <c r="BO6178" s="64"/>
      <c r="BP6178" s="64"/>
    </row>
    <row r="6179" spans="65:68" hidden="1">
      <c r="BM6179" s="68" t="s">
        <v>6364</v>
      </c>
      <c r="BO6179" s="64"/>
      <c r="BP6179" s="64"/>
    </row>
    <row r="6180" spans="65:68" hidden="1">
      <c r="BM6180" s="68" t="s">
        <v>6365</v>
      </c>
      <c r="BO6180" s="64"/>
      <c r="BP6180" s="64"/>
    </row>
    <row r="6181" spans="65:68" hidden="1">
      <c r="BM6181" s="68" t="s">
        <v>6366</v>
      </c>
      <c r="BO6181" s="64"/>
      <c r="BP6181" s="64"/>
    </row>
    <row r="6182" spans="65:68" hidden="1">
      <c r="BM6182" s="68" t="s">
        <v>6367</v>
      </c>
      <c r="BO6182" s="64"/>
      <c r="BP6182" s="64"/>
    </row>
    <row r="6183" spans="65:68" hidden="1">
      <c r="BM6183" s="68" t="s">
        <v>6368</v>
      </c>
      <c r="BO6183" s="64"/>
      <c r="BP6183" s="64"/>
    </row>
    <row r="6184" spans="65:68" hidden="1">
      <c r="BM6184" s="68" t="s">
        <v>6369</v>
      </c>
      <c r="BO6184" s="64"/>
      <c r="BP6184" s="64"/>
    </row>
    <row r="6185" spans="65:68" hidden="1">
      <c r="BM6185" s="68" t="s">
        <v>6370</v>
      </c>
      <c r="BO6185" s="64"/>
      <c r="BP6185" s="64"/>
    </row>
    <row r="6186" spans="65:68" hidden="1">
      <c r="BM6186" s="68" t="s">
        <v>6371</v>
      </c>
      <c r="BO6186" s="64"/>
      <c r="BP6186" s="64"/>
    </row>
    <row r="6187" spans="65:68" hidden="1">
      <c r="BM6187" s="68" t="s">
        <v>6372</v>
      </c>
      <c r="BO6187" s="64"/>
      <c r="BP6187" s="64"/>
    </row>
    <row r="6188" spans="65:68" hidden="1">
      <c r="BM6188" s="68" t="s">
        <v>6373</v>
      </c>
      <c r="BO6188" s="64"/>
      <c r="BP6188" s="64"/>
    </row>
    <row r="6189" spans="65:68" hidden="1">
      <c r="BM6189" s="68" t="s">
        <v>6374</v>
      </c>
      <c r="BO6189" s="64"/>
      <c r="BP6189" s="64"/>
    </row>
    <row r="6190" spans="65:68" hidden="1">
      <c r="BM6190" s="68" t="s">
        <v>6375</v>
      </c>
      <c r="BO6190" s="64"/>
      <c r="BP6190" s="64"/>
    </row>
    <row r="6191" spans="65:68" hidden="1">
      <c r="BM6191" s="68" t="s">
        <v>6376</v>
      </c>
      <c r="BO6191" s="64"/>
      <c r="BP6191" s="64"/>
    </row>
    <row r="6192" spans="65:68" hidden="1">
      <c r="BM6192" s="68" t="s">
        <v>6377</v>
      </c>
      <c r="BO6192" s="64"/>
      <c r="BP6192" s="64"/>
    </row>
    <row r="6193" spans="65:68" hidden="1">
      <c r="BM6193" s="68" t="s">
        <v>6378</v>
      </c>
      <c r="BO6193" s="64"/>
      <c r="BP6193" s="64"/>
    </row>
    <row r="6194" spans="65:68" hidden="1">
      <c r="BM6194" s="68" t="s">
        <v>6379</v>
      </c>
      <c r="BO6194" s="64"/>
      <c r="BP6194" s="64"/>
    </row>
    <row r="6195" spans="65:68" hidden="1">
      <c r="BM6195" s="68" t="s">
        <v>6380</v>
      </c>
      <c r="BO6195" s="64"/>
      <c r="BP6195" s="64"/>
    </row>
    <row r="6196" spans="65:68" hidden="1">
      <c r="BM6196" s="68" t="s">
        <v>6381</v>
      </c>
      <c r="BO6196" s="64"/>
      <c r="BP6196" s="64"/>
    </row>
    <row r="6197" spans="65:68" hidden="1">
      <c r="BM6197" s="68" t="s">
        <v>6382</v>
      </c>
      <c r="BO6197" s="64"/>
      <c r="BP6197" s="64"/>
    </row>
    <row r="6198" spans="65:68" hidden="1">
      <c r="BM6198" s="68" t="s">
        <v>6383</v>
      </c>
      <c r="BO6198" s="64"/>
      <c r="BP6198" s="64"/>
    </row>
    <row r="6199" spans="65:68" hidden="1">
      <c r="BM6199" s="68" t="s">
        <v>6384</v>
      </c>
      <c r="BO6199" s="64"/>
      <c r="BP6199" s="64"/>
    </row>
    <row r="6200" spans="65:68" hidden="1">
      <c r="BM6200" s="68" t="s">
        <v>6385</v>
      </c>
      <c r="BO6200" s="64"/>
      <c r="BP6200" s="64"/>
    </row>
    <row r="6201" spans="65:68" hidden="1">
      <c r="BM6201" s="68" t="s">
        <v>6386</v>
      </c>
      <c r="BO6201" s="64"/>
      <c r="BP6201" s="64"/>
    </row>
    <row r="6202" spans="65:68" hidden="1">
      <c r="BM6202" s="68" t="s">
        <v>6387</v>
      </c>
      <c r="BO6202" s="64"/>
      <c r="BP6202" s="64"/>
    </row>
    <row r="6203" spans="65:68" hidden="1">
      <c r="BM6203" s="68" t="s">
        <v>6388</v>
      </c>
      <c r="BO6203" s="64"/>
      <c r="BP6203" s="64"/>
    </row>
    <row r="6204" spans="65:68" hidden="1">
      <c r="BM6204" s="68" t="s">
        <v>6389</v>
      </c>
      <c r="BO6204" s="64"/>
      <c r="BP6204" s="64"/>
    </row>
    <row r="6205" spans="65:68" hidden="1">
      <c r="BM6205" s="68" t="s">
        <v>6390</v>
      </c>
      <c r="BO6205" s="64"/>
      <c r="BP6205" s="64"/>
    </row>
    <row r="6206" spans="65:68" hidden="1">
      <c r="BM6206" s="68" t="s">
        <v>6391</v>
      </c>
      <c r="BO6206" s="64"/>
      <c r="BP6206" s="64"/>
    </row>
    <row r="6207" spans="65:68" hidden="1">
      <c r="BM6207" s="68" t="s">
        <v>6392</v>
      </c>
      <c r="BO6207" s="64"/>
      <c r="BP6207" s="64"/>
    </row>
    <row r="6208" spans="65:68" hidden="1">
      <c r="BM6208" s="68" t="s">
        <v>6393</v>
      </c>
      <c r="BO6208" s="64"/>
      <c r="BP6208" s="64"/>
    </row>
    <row r="6209" spans="65:68" hidden="1">
      <c r="BM6209" s="68" t="s">
        <v>6394</v>
      </c>
      <c r="BO6209" s="64"/>
      <c r="BP6209" s="64"/>
    </row>
    <row r="6210" spans="65:68" hidden="1">
      <c r="BM6210" s="68" t="s">
        <v>6395</v>
      </c>
      <c r="BO6210" s="64"/>
      <c r="BP6210" s="64"/>
    </row>
    <row r="6211" spans="65:68" hidden="1">
      <c r="BM6211" s="68" t="s">
        <v>6396</v>
      </c>
      <c r="BO6211" s="64"/>
      <c r="BP6211" s="64"/>
    </row>
    <row r="6212" spans="65:68" hidden="1">
      <c r="BM6212" s="68" t="s">
        <v>6397</v>
      </c>
      <c r="BO6212" s="64"/>
      <c r="BP6212" s="64"/>
    </row>
    <row r="6213" spans="65:68" hidden="1">
      <c r="BM6213" s="68" t="s">
        <v>6398</v>
      </c>
      <c r="BO6213" s="64"/>
      <c r="BP6213" s="64"/>
    </row>
    <row r="6214" spans="65:68" hidden="1">
      <c r="BM6214" s="68" t="s">
        <v>6399</v>
      </c>
      <c r="BO6214" s="64"/>
      <c r="BP6214" s="64"/>
    </row>
    <row r="6215" spans="65:68" hidden="1">
      <c r="BM6215" s="68" t="s">
        <v>6400</v>
      </c>
      <c r="BO6215" s="64"/>
      <c r="BP6215" s="64"/>
    </row>
    <row r="6216" spans="65:68" hidden="1">
      <c r="BM6216" s="68" t="s">
        <v>6401</v>
      </c>
      <c r="BO6216" s="64"/>
      <c r="BP6216" s="64"/>
    </row>
    <row r="6217" spans="65:68" hidden="1">
      <c r="BM6217" s="68" t="s">
        <v>6402</v>
      </c>
      <c r="BO6217" s="64"/>
      <c r="BP6217" s="64"/>
    </row>
    <row r="6218" spans="65:68" hidden="1">
      <c r="BM6218" s="68" t="s">
        <v>6403</v>
      </c>
      <c r="BO6218" s="64"/>
      <c r="BP6218" s="64"/>
    </row>
    <row r="6219" spans="65:68" hidden="1">
      <c r="BM6219" s="68" t="s">
        <v>6404</v>
      </c>
      <c r="BO6219" s="64"/>
      <c r="BP6219" s="64"/>
    </row>
    <row r="6220" spans="65:68" hidden="1">
      <c r="BM6220" s="68" t="s">
        <v>6405</v>
      </c>
      <c r="BO6220" s="64"/>
      <c r="BP6220" s="64"/>
    </row>
    <row r="6221" spans="65:68" hidden="1">
      <c r="BM6221" s="68" t="s">
        <v>6406</v>
      </c>
      <c r="BO6221" s="64"/>
      <c r="BP6221" s="64"/>
    </row>
    <row r="6222" spans="65:68" hidden="1">
      <c r="BM6222" s="68" t="s">
        <v>6407</v>
      </c>
      <c r="BO6222" s="64"/>
      <c r="BP6222" s="64"/>
    </row>
    <row r="6223" spans="65:68" hidden="1">
      <c r="BM6223" s="68" t="s">
        <v>6408</v>
      </c>
      <c r="BO6223" s="64"/>
      <c r="BP6223" s="64"/>
    </row>
    <row r="6224" spans="65:68" hidden="1">
      <c r="BM6224" s="68" t="s">
        <v>6409</v>
      </c>
      <c r="BO6224" s="64"/>
      <c r="BP6224" s="64"/>
    </row>
    <row r="6225" spans="65:68" hidden="1">
      <c r="BM6225" s="68" t="s">
        <v>6410</v>
      </c>
      <c r="BO6225" s="64"/>
      <c r="BP6225" s="64"/>
    </row>
    <row r="6226" spans="65:68" hidden="1">
      <c r="BM6226" s="68" t="s">
        <v>6411</v>
      </c>
      <c r="BO6226" s="64"/>
      <c r="BP6226" s="64"/>
    </row>
    <row r="6227" spans="65:68" hidden="1">
      <c r="BM6227" s="68" t="s">
        <v>6412</v>
      </c>
      <c r="BO6227" s="64"/>
      <c r="BP6227" s="64"/>
    </row>
    <row r="6228" spans="65:68" hidden="1">
      <c r="BM6228" s="68" t="s">
        <v>6413</v>
      </c>
      <c r="BO6228" s="64"/>
      <c r="BP6228" s="64"/>
    </row>
    <row r="6229" spans="65:68" hidden="1">
      <c r="BM6229" s="68" t="s">
        <v>6414</v>
      </c>
      <c r="BO6229" s="64"/>
      <c r="BP6229" s="64"/>
    </row>
    <row r="6230" spans="65:68" hidden="1">
      <c r="BM6230" s="68" t="s">
        <v>6415</v>
      </c>
      <c r="BO6230" s="64"/>
      <c r="BP6230" s="64"/>
    </row>
    <row r="6231" spans="65:68" hidden="1">
      <c r="BM6231" s="68" t="s">
        <v>6416</v>
      </c>
      <c r="BO6231" s="64"/>
      <c r="BP6231" s="64"/>
    </row>
    <row r="6232" spans="65:68" hidden="1">
      <c r="BM6232" s="68" t="s">
        <v>6417</v>
      </c>
      <c r="BO6232" s="64"/>
      <c r="BP6232" s="64"/>
    </row>
    <row r="6233" spans="65:68" hidden="1">
      <c r="BM6233" s="68" t="s">
        <v>6418</v>
      </c>
      <c r="BO6233" s="64"/>
      <c r="BP6233" s="64"/>
    </row>
    <row r="6234" spans="65:68" hidden="1">
      <c r="BM6234" s="68" t="s">
        <v>6419</v>
      </c>
      <c r="BO6234" s="64"/>
      <c r="BP6234" s="64"/>
    </row>
    <row r="6235" spans="65:68" hidden="1">
      <c r="BM6235" s="68" t="s">
        <v>6420</v>
      </c>
      <c r="BO6235" s="64"/>
      <c r="BP6235" s="64"/>
    </row>
    <row r="6236" spans="65:68" hidden="1">
      <c r="BM6236" s="68" t="s">
        <v>6421</v>
      </c>
      <c r="BO6236" s="64"/>
      <c r="BP6236" s="64"/>
    </row>
    <row r="6237" spans="65:68" hidden="1">
      <c r="BM6237" s="68" t="s">
        <v>6422</v>
      </c>
      <c r="BO6237" s="64"/>
      <c r="BP6237" s="64"/>
    </row>
    <row r="6238" spans="65:68" hidden="1">
      <c r="BM6238" s="68" t="s">
        <v>6423</v>
      </c>
      <c r="BO6238" s="64"/>
      <c r="BP6238" s="64"/>
    </row>
    <row r="6239" spans="65:68" hidden="1">
      <c r="BM6239" s="68" t="s">
        <v>6424</v>
      </c>
      <c r="BO6239" s="64"/>
      <c r="BP6239" s="64"/>
    </row>
    <row r="6240" spans="65:68" hidden="1">
      <c r="BM6240" s="68" t="s">
        <v>6425</v>
      </c>
      <c r="BO6240" s="64"/>
      <c r="BP6240" s="64"/>
    </row>
    <row r="6241" spans="65:68" hidden="1">
      <c r="BM6241" s="68" t="s">
        <v>6426</v>
      </c>
      <c r="BO6241" s="64"/>
      <c r="BP6241" s="64"/>
    </row>
    <row r="6242" spans="65:68" hidden="1">
      <c r="BM6242" s="68" t="s">
        <v>6427</v>
      </c>
      <c r="BO6242" s="64"/>
      <c r="BP6242" s="64"/>
    </row>
    <row r="6243" spans="65:68" hidden="1">
      <c r="BM6243" s="68" t="s">
        <v>6428</v>
      </c>
      <c r="BO6243" s="64"/>
      <c r="BP6243" s="64"/>
    </row>
    <row r="6244" spans="65:68" hidden="1">
      <c r="BM6244" s="68" t="s">
        <v>6429</v>
      </c>
      <c r="BO6244" s="64"/>
      <c r="BP6244" s="64"/>
    </row>
    <row r="6245" spans="65:68" hidden="1">
      <c r="BM6245" s="68" t="s">
        <v>6430</v>
      </c>
      <c r="BO6245" s="64"/>
      <c r="BP6245" s="64"/>
    </row>
    <row r="6246" spans="65:68" hidden="1">
      <c r="BM6246" s="68" t="s">
        <v>6431</v>
      </c>
      <c r="BO6246" s="64"/>
      <c r="BP6246" s="64"/>
    </row>
    <row r="6247" spans="65:68" hidden="1">
      <c r="BM6247" s="68" t="s">
        <v>6432</v>
      </c>
      <c r="BO6247" s="64"/>
      <c r="BP6247" s="64"/>
    </row>
    <row r="6248" spans="65:68" hidden="1">
      <c r="BM6248" s="68" t="s">
        <v>6433</v>
      </c>
      <c r="BO6248" s="64"/>
      <c r="BP6248" s="64"/>
    </row>
    <row r="6249" spans="65:68" hidden="1">
      <c r="BM6249" s="68" t="s">
        <v>6434</v>
      </c>
      <c r="BO6249" s="64"/>
      <c r="BP6249" s="64"/>
    </row>
    <row r="6250" spans="65:68" hidden="1">
      <c r="BM6250" s="68" t="s">
        <v>6435</v>
      </c>
      <c r="BO6250" s="64"/>
      <c r="BP6250" s="64"/>
    </row>
    <row r="6251" spans="65:68" hidden="1">
      <c r="BM6251" s="68" t="s">
        <v>6436</v>
      </c>
      <c r="BO6251" s="64"/>
      <c r="BP6251" s="64"/>
    </row>
    <row r="6252" spans="65:68" hidden="1">
      <c r="BM6252" s="68" t="s">
        <v>6437</v>
      </c>
      <c r="BO6252" s="64"/>
      <c r="BP6252" s="64"/>
    </row>
    <row r="6253" spans="65:68" hidden="1">
      <c r="BM6253" s="68" t="s">
        <v>6438</v>
      </c>
      <c r="BO6253" s="64"/>
      <c r="BP6253" s="64"/>
    </row>
    <row r="6254" spans="65:68" hidden="1">
      <c r="BM6254" s="68" t="s">
        <v>6439</v>
      </c>
      <c r="BO6254" s="64"/>
      <c r="BP6254" s="64"/>
    </row>
    <row r="6255" spans="65:68" hidden="1">
      <c r="BM6255" s="68" t="s">
        <v>6440</v>
      </c>
      <c r="BO6255" s="64"/>
      <c r="BP6255" s="64"/>
    </row>
    <row r="6256" spans="65:68" hidden="1">
      <c r="BM6256" s="68" t="s">
        <v>6441</v>
      </c>
      <c r="BO6256" s="64"/>
      <c r="BP6256" s="64"/>
    </row>
    <row r="6257" spans="65:68" hidden="1">
      <c r="BM6257" s="68" t="s">
        <v>6442</v>
      </c>
      <c r="BO6257" s="64"/>
      <c r="BP6257" s="64"/>
    </row>
    <row r="6258" spans="65:68" hidden="1">
      <c r="BM6258" s="68" t="s">
        <v>6443</v>
      </c>
      <c r="BO6258" s="64"/>
      <c r="BP6258" s="64"/>
    </row>
    <row r="6259" spans="65:68" hidden="1">
      <c r="BM6259" s="68" t="s">
        <v>6444</v>
      </c>
      <c r="BO6259" s="64"/>
      <c r="BP6259" s="64"/>
    </row>
    <row r="6260" spans="65:68" hidden="1">
      <c r="BM6260" s="68" t="s">
        <v>6445</v>
      </c>
      <c r="BO6260" s="64"/>
      <c r="BP6260" s="64"/>
    </row>
    <row r="6261" spans="65:68" hidden="1">
      <c r="BM6261" s="68" t="s">
        <v>6446</v>
      </c>
      <c r="BO6261" s="64"/>
      <c r="BP6261" s="64"/>
    </row>
    <row r="6262" spans="65:68" hidden="1">
      <c r="BM6262" s="68" t="s">
        <v>6447</v>
      </c>
      <c r="BO6262" s="64"/>
      <c r="BP6262" s="64"/>
    </row>
    <row r="6263" spans="65:68" hidden="1">
      <c r="BM6263" s="68" t="s">
        <v>6448</v>
      </c>
      <c r="BO6263" s="64"/>
      <c r="BP6263" s="64"/>
    </row>
    <row r="6264" spans="65:68" hidden="1">
      <c r="BM6264" s="68" t="s">
        <v>6449</v>
      </c>
      <c r="BO6264" s="64"/>
      <c r="BP6264" s="64"/>
    </row>
    <row r="6265" spans="65:68" hidden="1">
      <c r="BM6265" s="68" t="s">
        <v>6450</v>
      </c>
      <c r="BO6265" s="64"/>
      <c r="BP6265" s="64"/>
    </row>
    <row r="6266" spans="65:68" hidden="1">
      <c r="BM6266" s="68" t="s">
        <v>6451</v>
      </c>
      <c r="BO6266" s="64"/>
      <c r="BP6266" s="64"/>
    </row>
    <row r="6267" spans="65:68" hidden="1">
      <c r="BM6267" s="68" t="s">
        <v>6452</v>
      </c>
      <c r="BO6267" s="64"/>
      <c r="BP6267" s="64"/>
    </row>
    <row r="6268" spans="65:68" hidden="1">
      <c r="BM6268" s="68" t="s">
        <v>6453</v>
      </c>
      <c r="BO6268" s="64"/>
      <c r="BP6268" s="64"/>
    </row>
    <row r="6269" spans="65:68" hidden="1">
      <c r="BM6269" s="68" t="s">
        <v>6454</v>
      </c>
      <c r="BO6269" s="64"/>
      <c r="BP6269" s="64"/>
    </row>
    <row r="6270" spans="65:68" hidden="1">
      <c r="BM6270" s="68" t="s">
        <v>6454</v>
      </c>
      <c r="BO6270" s="64"/>
      <c r="BP6270" s="64"/>
    </row>
    <row r="6271" spans="65:68" hidden="1">
      <c r="BM6271" s="68" t="s">
        <v>6455</v>
      </c>
      <c r="BO6271" s="64"/>
      <c r="BP6271" s="64"/>
    </row>
    <row r="6272" spans="65:68" hidden="1">
      <c r="BM6272" s="68" t="s">
        <v>6456</v>
      </c>
      <c r="BO6272" s="64"/>
      <c r="BP6272" s="64"/>
    </row>
    <row r="6273" spans="65:68" hidden="1">
      <c r="BM6273" s="68" t="s">
        <v>6457</v>
      </c>
      <c r="BO6273" s="64"/>
      <c r="BP6273" s="64"/>
    </row>
    <row r="6274" spans="65:68" hidden="1">
      <c r="BM6274" s="68" t="s">
        <v>6458</v>
      </c>
      <c r="BO6274" s="64"/>
      <c r="BP6274" s="64"/>
    </row>
    <row r="6275" spans="65:68" hidden="1">
      <c r="BM6275" s="68" t="s">
        <v>6459</v>
      </c>
      <c r="BO6275" s="64"/>
      <c r="BP6275" s="64"/>
    </row>
    <row r="6276" spans="65:68" hidden="1">
      <c r="BM6276" s="68" t="s">
        <v>6460</v>
      </c>
      <c r="BO6276" s="64"/>
      <c r="BP6276" s="64"/>
    </row>
    <row r="6277" spans="65:68" hidden="1">
      <c r="BM6277" s="68" t="s">
        <v>6461</v>
      </c>
      <c r="BO6277" s="64"/>
      <c r="BP6277" s="64"/>
    </row>
    <row r="6278" spans="65:68" hidden="1">
      <c r="BM6278" s="68" t="s">
        <v>6462</v>
      </c>
      <c r="BO6278" s="64"/>
      <c r="BP6278" s="64"/>
    </row>
    <row r="6279" spans="65:68" hidden="1">
      <c r="BM6279" s="68" t="s">
        <v>6463</v>
      </c>
      <c r="BO6279" s="64"/>
      <c r="BP6279" s="64"/>
    </row>
    <row r="6280" spans="65:68" hidden="1">
      <c r="BM6280" s="68" t="s">
        <v>6464</v>
      </c>
      <c r="BO6280" s="64"/>
      <c r="BP6280" s="64"/>
    </row>
    <row r="6281" spans="65:68" hidden="1">
      <c r="BM6281" s="68" t="s">
        <v>6465</v>
      </c>
      <c r="BO6281" s="64"/>
      <c r="BP6281" s="64"/>
    </row>
    <row r="6282" spans="65:68" hidden="1">
      <c r="BM6282" s="68" t="s">
        <v>6466</v>
      </c>
      <c r="BO6282" s="64"/>
      <c r="BP6282" s="64"/>
    </row>
    <row r="6283" spans="65:68" hidden="1">
      <c r="BM6283" s="68" t="s">
        <v>6467</v>
      </c>
      <c r="BO6283" s="64"/>
      <c r="BP6283" s="64"/>
    </row>
    <row r="6284" spans="65:68" hidden="1">
      <c r="BM6284" s="68" t="s">
        <v>6468</v>
      </c>
      <c r="BO6284" s="64"/>
      <c r="BP6284" s="64"/>
    </row>
    <row r="6285" spans="65:68" hidden="1">
      <c r="BM6285" s="68" t="s">
        <v>6469</v>
      </c>
      <c r="BO6285" s="64"/>
      <c r="BP6285" s="64"/>
    </row>
    <row r="6286" spans="65:68" hidden="1">
      <c r="BM6286" s="68" t="s">
        <v>6470</v>
      </c>
      <c r="BO6286" s="64"/>
      <c r="BP6286" s="64"/>
    </row>
    <row r="6287" spans="65:68" hidden="1">
      <c r="BM6287" s="68" t="s">
        <v>6471</v>
      </c>
      <c r="BO6287" s="64"/>
      <c r="BP6287" s="64"/>
    </row>
    <row r="6288" spans="65:68" hidden="1">
      <c r="BM6288" s="68" t="s">
        <v>6472</v>
      </c>
      <c r="BO6288" s="64"/>
      <c r="BP6288" s="64"/>
    </row>
    <row r="6289" spans="65:68" hidden="1">
      <c r="BM6289" s="68" t="s">
        <v>6473</v>
      </c>
      <c r="BO6289" s="64"/>
      <c r="BP6289" s="64"/>
    </row>
    <row r="6290" spans="65:68" hidden="1">
      <c r="BM6290" s="68" t="s">
        <v>6474</v>
      </c>
      <c r="BO6290" s="64"/>
      <c r="BP6290" s="64"/>
    </row>
    <row r="6291" spans="65:68" hidden="1">
      <c r="BM6291" s="68" t="s">
        <v>6475</v>
      </c>
      <c r="BO6291" s="64"/>
      <c r="BP6291" s="64"/>
    </row>
    <row r="6292" spans="65:68" hidden="1">
      <c r="BM6292" s="68" t="s">
        <v>6476</v>
      </c>
      <c r="BO6292" s="64"/>
      <c r="BP6292" s="64"/>
    </row>
    <row r="6293" spans="65:68" hidden="1">
      <c r="BM6293" s="68" t="s">
        <v>6477</v>
      </c>
      <c r="BO6293" s="64"/>
      <c r="BP6293" s="64"/>
    </row>
    <row r="6294" spans="65:68" hidden="1">
      <c r="BM6294" s="68" t="s">
        <v>6478</v>
      </c>
      <c r="BO6294" s="64"/>
      <c r="BP6294" s="64"/>
    </row>
    <row r="6295" spans="65:68" hidden="1">
      <c r="BM6295" s="68" t="s">
        <v>6479</v>
      </c>
      <c r="BO6295" s="64"/>
      <c r="BP6295" s="64"/>
    </row>
    <row r="6296" spans="65:68" hidden="1">
      <c r="BM6296" s="68" t="s">
        <v>6480</v>
      </c>
      <c r="BO6296" s="64"/>
      <c r="BP6296" s="64"/>
    </row>
    <row r="6297" spans="65:68" hidden="1">
      <c r="BM6297" s="68" t="s">
        <v>6481</v>
      </c>
      <c r="BO6297" s="64"/>
      <c r="BP6297" s="64"/>
    </row>
    <row r="6298" spans="65:68" hidden="1">
      <c r="BM6298" s="68" t="s">
        <v>6482</v>
      </c>
      <c r="BO6298" s="64"/>
      <c r="BP6298" s="64"/>
    </row>
    <row r="6299" spans="65:68" hidden="1">
      <c r="BM6299" s="68" t="s">
        <v>6483</v>
      </c>
      <c r="BO6299" s="64"/>
      <c r="BP6299" s="64"/>
    </row>
    <row r="6300" spans="65:68" hidden="1">
      <c r="BM6300" s="68" t="s">
        <v>6484</v>
      </c>
      <c r="BO6300" s="64"/>
      <c r="BP6300" s="64"/>
    </row>
    <row r="6301" spans="65:68" hidden="1">
      <c r="BM6301" s="68" t="s">
        <v>6485</v>
      </c>
      <c r="BO6301" s="64"/>
      <c r="BP6301" s="64"/>
    </row>
    <row r="6302" spans="65:68" hidden="1">
      <c r="BM6302" s="68" t="s">
        <v>6486</v>
      </c>
      <c r="BO6302" s="64"/>
      <c r="BP6302" s="64"/>
    </row>
    <row r="6303" spans="65:68" hidden="1">
      <c r="BM6303" s="68" t="s">
        <v>6487</v>
      </c>
      <c r="BO6303" s="64"/>
      <c r="BP6303" s="64"/>
    </row>
    <row r="6304" spans="65:68" hidden="1">
      <c r="BM6304" s="68" t="s">
        <v>6488</v>
      </c>
      <c r="BO6304" s="64"/>
      <c r="BP6304" s="64"/>
    </row>
    <row r="6305" spans="65:68" hidden="1">
      <c r="BM6305" s="68" t="s">
        <v>6489</v>
      </c>
      <c r="BO6305" s="64"/>
      <c r="BP6305" s="64"/>
    </row>
    <row r="6306" spans="65:68" hidden="1">
      <c r="BM6306" s="68" t="s">
        <v>6490</v>
      </c>
      <c r="BO6306" s="64"/>
      <c r="BP6306" s="64"/>
    </row>
    <row r="6307" spans="65:68" hidden="1">
      <c r="BM6307" s="68" t="s">
        <v>6491</v>
      </c>
      <c r="BO6307" s="64"/>
      <c r="BP6307" s="64"/>
    </row>
    <row r="6308" spans="65:68" hidden="1">
      <c r="BM6308" s="68" t="s">
        <v>6492</v>
      </c>
      <c r="BO6308" s="64"/>
      <c r="BP6308" s="64"/>
    </row>
    <row r="6309" spans="65:68" hidden="1">
      <c r="BM6309" s="68" t="s">
        <v>6493</v>
      </c>
      <c r="BO6309" s="64"/>
      <c r="BP6309" s="64"/>
    </row>
    <row r="6310" spans="65:68" hidden="1">
      <c r="BM6310" s="68" t="s">
        <v>6494</v>
      </c>
      <c r="BO6310" s="64"/>
      <c r="BP6310" s="64"/>
    </row>
    <row r="6311" spans="65:68" hidden="1">
      <c r="BM6311" s="68" t="s">
        <v>6495</v>
      </c>
      <c r="BO6311" s="64"/>
      <c r="BP6311" s="64"/>
    </row>
    <row r="6312" spans="65:68" hidden="1">
      <c r="BM6312" s="68" t="s">
        <v>6496</v>
      </c>
      <c r="BO6312" s="64"/>
      <c r="BP6312" s="64"/>
    </row>
    <row r="6313" spans="65:68" hidden="1">
      <c r="BM6313" s="68" t="s">
        <v>6497</v>
      </c>
      <c r="BO6313" s="64"/>
      <c r="BP6313" s="64"/>
    </row>
    <row r="6314" spans="65:68" hidden="1">
      <c r="BM6314" s="68" t="s">
        <v>6498</v>
      </c>
      <c r="BO6314" s="64"/>
      <c r="BP6314" s="64"/>
    </row>
    <row r="6315" spans="65:68" hidden="1">
      <c r="BM6315" s="68" t="s">
        <v>6499</v>
      </c>
      <c r="BO6315" s="64"/>
      <c r="BP6315" s="64"/>
    </row>
    <row r="6316" spans="65:68" hidden="1">
      <c r="BM6316" s="68" t="s">
        <v>6500</v>
      </c>
      <c r="BO6316" s="64"/>
      <c r="BP6316" s="64"/>
    </row>
    <row r="6317" spans="65:68" hidden="1">
      <c r="BM6317" s="68" t="s">
        <v>6501</v>
      </c>
      <c r="BO6317" s="64"/>
      <c r="BP6317" s="64"/>
    </row>
    <row r="6318" spans="65:68" hidden="1">
      <c r="BM6318" s="68" t="s">
        <v>6502</v>
      </c>
      <c r="BO6318" s="64"/>
      <c r="BP6318" s="64"/>
    </row>
    <row r="6319" spans="65:68" hidden="1">
      <c r="BM6319" s="68" t="s">
        <v>6503</v>
      </c>
      <c r="BO6319" s="64"/>
      <c r="BP6319" s="64"/>
    </row>
    <row r="6320" spans="65:68" hidden="1">
      <c r="BM6320" s="68" t="s">
        <v>6504</v>
      </c>
      <c r="BO6320" s="64"/>
      <c r="BP6320" s="64"/>
    </row>
    <row r="6321" spans="65:68" hidden="1">
      <c r="BM6321" s="68" t="s">
        <v>6505</v>
      </c>
      <c r="BO6321" s="64"/>
      <c r="BP6321" s="64"/>
    </row>
    <row r="6322" spans="65:68" hidden="1">
      <c r="BM6322" s="68" t="s">
        <v>6506</v>
      </c>
      <c r="BO6322" s="64"/>
      <c r="BP6322" s="64"/>
    </row>
    <row r="6323" spans="65:68" hidden="1">
      <c r="BM6323" s="68" t="s">
        <v>6507</v>
      </c>
      <c r="BO6323" s="64"/>
      <c r="BP6323" s="64"/>
    </row>
    <row r="6324" spans="65:68" hidden="1">
      <c r="BM6324" s="68" t="s">
        <v>6508</v>
      </c>
      <c r="BO6324" s="64"/>
      <c r="BP6324" s="64"/>
    </row>
    <row r="6325" spans="65:68" hidden="1">
      <c r="BM6325" s="68" t="s">
        <v>6509</v>
      </c>
      <c r="BO6325" s="64"/>
      <c r="BP6325" s="64"/>
    </row>
    <row r="6326" spans="65:68" hidden="1">
      <c r="BM6326" s="68" t="s">
        <v>6510</v>
      </c>
      <c r="BO6326" s="64"/>
      <c r="BP6326" s="64"/>
    </row>
    <row r="6327" spans="65:68" hidden="1">
      <c r="BM6327" s="68" t="s">
        <v>6511</v>
      </c>
      <c r="BO6327" s="64"/>
      <c r="BP6327" s="64"/>
    </row>
    <row r="6328" spans="65:68" hidden="1">
      <c r="BM6328" s="68" t="s">
        <v>6512</v>
      </c>
      <c r="BO6328" s="64"/>
      <c r="BP6328" s="64"/>
    </row>
    <row r="6329" spans="65:68" hidden="1">
      <c r="BM6329" s="68" t="s">
        <v>6513</v>
      </c>
      <c r="BO6329" s="64"/>
      <c r="BP6329" s="64"/>
    </row>
    <row r="6330" spans="65:68" hidden="1">
      <c r="BM6330" s="68" t="s">
        <v>6514</v>
      </c>
      <c r="BO6330" s="64"/>
      <c r="BP6330" s="64"/>
    </row>
    <row r="6331" spans="65:68" hidden="1">
      <c r="BM6331" s="68" t="s">
        <v>6515</v>
      </c>
      <c r="BO6331" s="64"/>
      <c r="BP6331" s="64"/>
    </row>
    <row r="6332" spans="65:68" hidden="1">
      <c r="BM6332" s="68" t="s">
        <v>6516</v>
      </c>
      <c r="BO6332" s="64"/>
      <c r="BP6332" s="64"/>
    </row>
    <row r="6333" spans="65:68" hidden="1">
      <c r="BM6333" s="68" t="s">
        <v>6517</v>
      </c>
      <c r="BO6333" s="64"/>
      <c r="BP6333" s="64"/>
    </row>
    <row r="6334" spans="65:68" hidden="1">
      <c r="BM6334" s="68" t="s">
        <v>6518</v>
      </c>
      <c r="BO6334" s="64"/>
      <c r="BP6334" s="64"/>
    </row>
    <row r="6335" spans="65:68" hidden="1">
      <c r="BM6335" s="68" t="s">
        <v>6519</v>
      </c>
      <c r="BO6335" s="64"/>
      <c r="BP6335" s="64"/>
    </row>
    <row r="6336" spans="65:68" hidden="1">
      <c r="BM6336" s="68" t="s">
        <v>6520</v>
      </c>
      <c r="BO6336" s="64"/>
      <c r="BP6336" s="64"/>
    </row>
    <row r="6337" spans="65:68" hidden="1">
      <c r="BM6337" s="68" t="s">
        <v>6521</v>
      </c>
      <c r="BO6337" s="64"/>
      <c r="BP6337" s="64"/>
    </row>
    <row r="6338" spans="65:68" hidden="1">
      <c r="BM6338" s="68" t="s">
        <v>6522</v>
      </c>
      <c r="BO6338" s="64"/>
      <c r="BP6338" s="64"/>
    </row>
    <row r="6339" spans="65:68" hidden="1">
      <c r="BM6339" s="68" t="s">
        <v>6523</v>
      </c>
      <c r="BO6339" s="64"/>
      <c r="BP6339" s="64"/>
    </row>
    <row r="6340" spans="65:68" hidden="1">
      <c r="BM6340" s="68" t="s">
        <v>6524</v>
      </c>
      <c r="BO6340" s="64"/>
      <c r="BP6340" s="64"/>
    </row>
    <row r="6341" spans="65:68" hidden="1">
      <c r="BM6341" s="68" t="s">
        <v>6525</v>
      </c>
      <c r="BO6341" s="64"/>
      <c r="BP6341" s="64"/>
    </row>
    <row r="6342" spans="65:68" hidden="1">
      <c r="BM6342" s="68" t="s">
        <v>6526</v>
      </c>
      <c r="BO6342" s="64"/>
      <c r="BP6342" s="64"/>
    </row>
    <row r="6343" spans="65:68" hidden="1">
      <c r="BM6343" s="68" t="s">
        <v>6527</v>
      </c>
      <c r="BO6343" s="64"/>
      <c r="BP6343" s="64"/>
    </row>
    <row r="6344" spans="65:68" hidden="1">
      <c r="BM6344" s="68" t="s">
        <v>6528</v>
      </c>
      <c r="BO6344" s="64"/>
      <c r="BP6344" s="64"/>
    </row>
    <row r="6345" spans="65:68" hidden="1">
      <c r="BM6345" s="68" t="s">
        <v>6529</v>
      </c>
      <c r="BO6345" s="64"/>
      <c r="BP6345" s="64"/>
    </row>
    <row r="6346" spans="65:68" hidden="1">
      <c r="BM6346" s="68" t="s">
        <v>6530</v>
      </c>
      <c r="BO6346" s="64"/>
      <c r="BP6346" s="64"/>
    </row>
    <row r="6347" spans="65:68" hidden="1">
      <c r="BM6347" s="68" t="s">
        <v>6531</v>
      </c>
      <c r="BO6347" s="64"/>
      <c r="BP6347" s="64"/>
    </row>
    <row r="6348" spans="65:68" hidden="1">
      <c r="BM6348" s="68" t="s">
        <v>6532</v>
      </c>
      <c r="BO6348" s="64"/>
      <c r="BP6348" s="64"/>
    </row>
    <row r="6349" spans="65:68" hidden="1">
      <c r="BM6349" s="68" t="s">
        <v>6533</v>
      </c>
      <c r="BO6349" s="64"/>
      <c r="BP6349" s="64"/>
    </row>
    <row r="6350" spans="65:68" hidden="1">
      <c r="BM6350" s="68" t="s">
        <v>6534</v>
      </c>
      <c r="BO6350" s="64"/>
      <c r="BP6350" s="64"/>
    </row>
    <row r="6351" spans="65:68" hidden="1">
      <c r="BM6351" s="68" t="s">
        <v>6535</v>
      </c>
      <c r="BO6351" s="64"/>
      <c r="BP6351" s="64"/>
    </row>
    <row r="6352" spans="65:68" hidden="1">
      <c r="BM6352" s="68" t="s">
        <v>6536</v>
      </c>
      <c r="BO6352" s="64"/>
      <c r="BP6352" s="64"/>
    </row>
    <row r="6353" spans="65:68" hidden="1">
      <c r="BM6353" s="68" t="s">
        <v>6537</v>
      </c>
      <c r="BO6353" s="64"/>
      <c r="BP6353" s="64"/>
    </row>
    <row r="6354" spans="65:68" hidden="1">
      <c r="BM6354" s="68" t="s">
        <v>6538</v>
      </c>
      <c r="BO6354" s="64"/>
      <c r="BP6354" s="64"/>
    </row>
    <row r="6355" spans="65:68" hidden="1">
      <c r="BM6355" s="68" t="s">
        <v>6539</v>
      </c>
      <c r="BO6355" s="64"/>
      <c r="BP6355" s="64"/>
    </row>
    <row r="6356" spans="65:68" hidden="1">
      <c r="BM6356" s="68" t="s">
        <v>6540</v>
      </c>
      <c r="BO6356" s="64"/>
      <c r="BP6356" s="64"/>
    </row>
    <row r="6357" spans="65:68" hidden="1">
      <c r="BM6357" s="68" t="s">
        <v>6541</v>
      </c>
      <c r="BO6357" s="64"/>
      <c r="BP6357" s="64"/>
    </row>
    <row r="6358" spans="65:68" hidden="1">
      <c r="BM6358" s="68" t="s">
        <v>6542</v>
      </c>
      <c r="BO6358" s="64"/>
      <c r="BP6358" s="64"/>
    </row>
    <row r="6359" spans="65:68" hidden="1">
      <c r="BM6359" s="68" t="s">
        <v>6543</v>
      </c>
      <c r="BO6359" s="64"/>
      <c r="BP6359" s="64"/>
    </row>
    <row r="6360" spans="65:68" hidden="1">
      <c r="BM6360" s="68" t="s">
        <v>6544</v>
      </c>
      <c r="BO6360" s="64"/>
      <c r="BP6360" s="64"/>
    </row>
    <row r="6361" spans="65:68" hidden="1">
      <c r="BM6361" s="68" t="s">
        <v>6545</v>
      </c>
      <c r="BO6361" s="64"/>
      <c r="BP6361" s="64"/>
    </row>
    <row r="6362" spans="65:68" hidden="1">
      <c r="BM6362" s="68" t="s">
        <v>6546</v>
      </c>
      <c r="BO6362" s="64"/>
      <c r="BP6362" s="64"/>
    </row>
    <row r="6363" spans="65:68" hidden="1">
      <c r="BM6363" s="68" t="s">
        <v>6547</v>
      </c>
      <c r="BO6363" s="64"/>
      <c r="BP6363" s="64"/>
    </row>
    <row r="6364" spans="65:68" hidden="1">
      <c r="BM6364" s="68" t="s">
        <v>6548</v>
      </c>
      <c r="BO6364" s="64"/>
      <c r="BP6364" s="64"/>
    </row>
    <row r="6365" spans="65:68" hidden="1">
      <c r="BM6365" s="68" t="s">
        <v>6549</v>
      </c>
      <c r="BO6365" s="64"/>
      <c r="BP6365" s="64"/>
    </row>
    <row r="6366" spans="65:68" hidden="1">
      <c r="BM6366" s="68" t="s">
        <v>6550</v>
      </c>
      <c r="BO6366" s="64"/>
      <c r="BP6366" s="64"/>
    </row>
    <row r="6367" spans="65:68" hidden="1">
      <c r="BM6367" s="68" t="s">
        <v>6551</v>
      </c>
      <c r="BO6367" s="64"/>
      <c r="BP6367" s="64"/>
    </row>
    <row r="6368" spans="65:68" hidden="1">
      <c r="BM6368" s="68" t="s">
        <v>6552</v>
      </c>
      <c r="BO6368" s="64"/>
      <c r="BP6368" s="64"/>
    </row>
    <row r="6369" spans="65:68" hidden="1">
      <c r="BM6369" s="68" t="s">
        <v>6553</v>
      </c>
      <c r="BO6369" s="64"/>
      <c r="BP6369" s="64"/>
    </row>
    <row r="6370" spans="65:68" hidden="1">
      <c r="BM6370" s="68" t="s">
        <v>6554</v>
      </c>
      <c r="BO6370" s="64"/>
      <c r="BP6370" s="64"/>
    </row>
    <row r="6371" spans="65:68" hidden="1">
      <c r="BM6371" s="68" t="s">
        <v>6555</v>
      </c>
      <c r="BO6371" s="64"/>
      <c r="BP6371" s="64"/>
    </row>
    <row r="6372" spans="65:68" hidden="1">
      <c r="BM6372" s="68" t="s">
        <v>6556</v>
      </c>
      <c r="BO6372" s="64"/>
      <c r="BP6372" s="64"/>
    </row>
    <row r="6373" spans="65:68" hidden="1">
      <c r="BM6373" s="68" t="s">
        <v>6557</v>
      </c>
      <c r="BO6373" s="64"/>
      <c r="BP6373" s="64"/>
    </row>
    <row r="6374" spans="65:68" hidden="1">
      <c r="BM6374" s="68" t="s">
        <v>6558</v>
      </c>
      <c r="BO6374" s="64"/>
      <c r="BP6374" s="64"/>
    </row>
    <row r="6375" spans="65:68" hidden="1">
      <c r="BM6375" s="68" t="s">
        <v>6559</v>
      </c>
      <c r="BO6375" s="64"/>
      <c r="BP6375" s="64"/>
    </row>
    <row r="6376" spans="65:68" hidden="1">
      <c r="BM6376" s="68" t="s">
        <v>6560</v>
      </c>
      <c r="BO6376" s="64"/>
      <c r="BP6376" s="64"/>
    </row>
    <row r="6377" spans="65:68" hidden="1">
      <c r="BM6377" s="68" t="s">
        <v>6561</v>
      </c>
      <c r="BO6377" s="64"/>
      <c r="BP6377" s="64"/>
    </row>
    <row r="6378" spans="65:68" hidden="1">
      <c r="BM6378" s="68" t="s">
        <v>6562</v>
      </c>
      <c r="BO6378" s="64"/>
      <c r="BP6378" s="64"/>
    </row>
    <row r="6379" spans="65:68" hidden="1">
      <c r="BM6379" s="68" t="s">
        <v>6563</v>
      </c>
      <c r="BO6379" s="64"/>
      <c r="BP6379" s="64"/>
    </row>
    <row r="6380" spans="65:68" hidden="1">
      <c r="BM6380" s="68" t="s">
        <v>6564</v>
      </c>
      <c r="BO6380" s="64"/>
      <c r="BP6380" s="64"/>
    </row>
    <row r="6381" spans="65:68" hidden="1">
      <c r="BM6381" s="68" t="s">
        <v>6565</v>
      </c>
      <c r="BO6381" s="64"/>
      <c r="BP6381" s="64"/>
    </row>
    <row r="6382" spans="65:68" hidden="1">
      <c r="BM6382" s="68" t="s">
        <v>6566</v>
      </c>
      <c r="BO6382" s="64"/>
      <c r="BP6382" s="64"/>
    </row>
    <row r="6383" spans="65:68" hidden="1">
      <c r="BM6383" s="68" t="s">
        <v>6567</v>
      </c>
      <c r="BO6383" s="64"/>
      <c r="BP6383" s="64"/>
    </row>
    <row r="6384" spans="65:68" hidden="1">
      <c r="BM6384" s="68" t="s">
        <v>6568</v>
      </c>
      <c r="BO6384" s="64"/>
      <c r="BP6384" s="64"/>
    </row>
    <row r="6385" spans="65:68" hidden="1">
      <c r="BM6385" s="68" t="s">
        <v>6569</v>
      </c>
      <c r="BO6385" s="64"/>
      <c r="BP6385" s="64"/>
    </row>
    <row r="6386" spans="65:68" hidden="1">
      <c r="BM6386" s="68" t="s">
        <v>6570</v>
      </c>
      <c r="BO6386" s="64"/>
      <c r="BP6386" s="64"/>
    </row>
    <row r="6387" spans="65:68" hidden="1">
      <c r="BM6387" s="68" t="s">
        <v>6571</v>
      </c>
      <c r="BO6387" s="64"/>
      <c r="BP6387" s="64"/>
    </row>
    <row r="6388" spans="65:68" hidden="1">
      <c r="BM6388" s="68" t="s">
        <v>6572</v>
      </c>
      <c r="BO6388" s="64"/>
      <c r="BP6388" s="64"/>
    </row>
    <row r="6389" spans="65:68" hidden="1">
      <c r="BM6389" s="68" t="s">
        <v>6573</v>
      </c>
      <c r="BO6389" s="64"/>
      <c r="BP6389" s="64"/>
    </row>
    <row r="6390" spans="65:68" hidden="1">
      <c r="BM6390" s="68" t="s">
        <v>6574</v>
      </c>
      <c r="BO6390" s="64"/>
      <c r="BP6390" s="64"/>
    </row>
    <row r="6391" spans="65:68" hidden="1">
      <c r="BM6391" s="68" t="s">
        <v>6575</v>
      </c>
      <c r="BO6391" s="64"/>
      <c r="BP6391" s="64"/>
    </row>
    <row r="6392" spans="65:68" hidden="1">
      <c r="BM6392" s="68" t="s">
        <v>6576</v>
      </c>
      <c r="BO6392" s="64"/>
      <c r="BP6392" s="64"/>
    </row>
    <row r="6393" spans="65:68" hidden="1">
      <c r="BM6393" s="68" t="s">
        <v>6577</v>
      </c>
      <c r="BO6393" s="64"/>
      <c r="BP6393" s="64"/>
    </row>
    <row r="6394" spans="65:68" hidden="1">
      <c r="BM6394" s="68" t="s">
        <v>6578</v>
      </c>
      <c r="BO6394" s="64"/>
      <c r="BP6394" s="64"/>
    </row>
    <row r="6395" spans="65:68" hidden="1">
      <c r="BM6395" s="68" t="s">
        <v>6579</v>
      </c>
      <c r="BO6395" s="64"/>
      <c r="BP6395" s="64"/>
    </row>
    <row r="6396" spans="65:68" hidden="1">
      <c r="BM6396" s="68" t="s">
        <v>6580</v>
      </c>
      <c r="BO6396" s="64"/>
      <c r="BP6396" s="64"/>
    </row>
    <row r="6397" spans="65:68" hidden="1">
      <c r="BM6397" s="68" t="s">
        <v>6581</v>
      </c>
      <c r="BO6397" s="64"/>
      <c r="BP6397" s="64"/>
    </row>
    <row r="6398" spans="65:68" hidden="1">
      <c r="BM6398" s="68" t="s">
        <v>6582</v>
      </c>
      <c r="BO6398" s="64"/>
      <c r="BP6398" s="64"/>
    </row>
    <row r="6399" spans="65:68" hidden="1">
      <c r="BM6399" s="68" t="s">
        <v>6583</v>
      </c>
      <c r="BO6399" s="64"/>
      <c r="BP6399" s="64"/>
    </row>
    <row r="6400" spans="65:68" hidden="1">
      <c r="BM6400" s="68" t="s">
        <v>6584</v>
      </c>
      <c r="BO6400" s="64"/>
      <c r="BP6400" s="64"/>
    </row>
    <row r="6401" spans="65:68" hidden="1">
      <c r="BM6401" s="68" t="s">
        <v>6585</v>
      </c>
      <c r="BO6401" s="64"/>
      <c r="BP6401" s="64"/>
    </row>
    <row r="6402" spans="65:68" hidden="1">
      <c r="BM6402" s="68" t="s">
        <v>6586</v>
      </c>
      <c r="BO6402" s="64"/>
      <c r="BP6402" s="64"/>
    </row>
    <row r="6403" spans="65:68" hidden="1">
      <c r="BM6403" s="68" t="s">
        <v>6587</v>
      </c>
      <c r="BO6403" s="64"/>
      <c r="BP6403" s="64"/>
    </row>
    <row r="6404" spans="65:68" hidden="1">
      <c r="BM6404" s="68" t="s">
        <v>6588</v>
      </c>
      <c r="BO6404" s="64"/>
      <c r="BP6404" s="64"/>
    </row>
    <row r="6405" spans="65:68" hidden="1">
      <c r="BM6405" s="68" t="s">
        <v>6589</v>
      </c>
      <c r="BO6405" s="64"/>
      <c r="BP6405" s="64"/>
    </row>
    <row r="6406" spans="65:68" hidden="1">
      <c r="BM6406" s="68" t="s">
        <v>6590</v>
      </c>
      <c r="BO6406" s="64"/>
      <c r="BP6406" s="64"/>
    </row>
    <row r="6407" spans="65:68" hidden="1">
      <c r="BM6407" s="68" t="s">
        <v>6591</v>
      </c>
      <c r="BO6407" s="64"/>
      <c r="BP6407" s="64"/>
    </row>
    <row r="6408" spans="65:68" hidden="1">
      <c r="BM6408" s="68" t="s">
        <v>6592</v>
      </c>
      <c r="BO6408" s="64"/>
      <c r="BP6408" s="64"/>
    </row>
    <row r="6409" spans="65:68" hidden="1">
      <c r="BM6409" s="68" t="s">
        <v>6593</v>
      </c>
      <c r="BO6409" s="64"/>
      <c r="BP6409" s="64"/>
    </row>
    <row r="6410" spans="65:68" hidden="1">
      <c r="BM6410" s="68" t="s">
        <v>6594</v>
      </c>
      <c r="BO6410" s="64"/>
      <c r="BP6410" s="64"/>
    </row>
    <row r="6411" spans="65:68" hidden="1">
      <c r="BM6411" s="68" t="s">
        <v>6595</v>
      </c>
      <c r="BO6411" s="64"/>
      <c r="BP6411" s="64"/>
    </row>
    <row r="6412" spans="65:68" hidden="1">
      <c r="BM6412" s="68" t="s">
        <v>6596</v>
      </c>
      <c r="BO6412" s="64"/>
      <c r="BP6412" s="64"/>
    </row>
    <row r="6413" spans="65:68" hidden="1">
      <c r="BM6413" s="68" t="s">
        <v>6597</v>
      </c>
      <c r="BO6413" s="64"/>
      <c r="BP6413" s="64"/>
    </row>
    <row r="6414" spans="65:68" hidden="1">
      <c r="BM6414" s="68" t="s">
        <v>6598</v>
      </c>
      <c r="BO6414" s="64"/>
      <c r="BP6414" s="64"/>
    </row>
    <row r="6415" spans="65:68" hidden="1">
      <c r="BM6415" s="68" t="s">
        <v>6599</v>
      </c>
      <c r="BO6415" s="64"/>
      <c r="BP6415" s="64"/>
    </row>
    <row r="6416" spans="65:68" hidden="1">
      <c r="BM6416" s="68" t="s">
        <v>6600</v>
      </c>
      <c r="BO6416" s="64"/>
      <c r="BP6416" s="64"/>
    </row>
    <row r="6417" spans="65:68" hidden="1">
      <c r="BM6417" s="68" t="s">
        <v>6601</v>
      </c>
      <c r="BO6417" s="64"/>
      <c r="BP6417" s="64"/>
    </row>
    <row r="6418" spans="65:68" hidden="1">
      <c r="BM6418" s="68" t="s">
        <v>6602</v>
      </c>
      <c r="BO6418" s="64"/>
      <c r="BP6418" s="64"/>
    </row>
    <row r="6419" spans="65:68" hidden="1">
      <c r="BM6419" s="68" t="s">
        <v>6603</v>
      </c>
      <c r="BO6419" s="64"/>
      <c r="BP6419" s="64"/>
    </row>
    <row r="6420" spans="65:68" hidden="1">
      <c r="BM6420" s="68" t="s">
        <v>6604</v>
      </c>
      <c r="BO6420" s="64"/>
      <c r="BP6420" s="64"/>
    </row>
    <row r="6421" spans="65:68" hidden="1">
      <c r="BM6421" s="68" t="s">
        <v>6605</v>
      </c>
      <c r="BO6421" s="64"/>
      <c r="BP6421" s="64"/>
    </row>
    <row r="6422" spans="65:68" hidden="1">
      <c r="BM6422" s="68" t="s">
        <v>6606</v>
      </c>
      <c r="BO6422" s="64"/>
      <c r="BP6422" s="64"/>
    </row>
    <row r="6423" spans="65:68" hidden="1">
      <c r="BM6423" s="68" t="s">
        <v>6607</v>
      </c>
      <c r="BO6423" s="64"/>
      <c r="BP6423" s="64"/>
    </row>
    <row r="6424" spans="65:68" hidden="1">
      <c r="BM6424" s="68" t="s">
        <v>6608</v>
      </c>
      <c r="BO6424" s="64"/>
      <c r="BP6424" s="64"/>
    </row>
    <row r="6425" spans="65:68" hidden="1">
      <c r="BM6425" s="68" t="s">
        <v>6609</v>
      </c>
      <c r="BO6425" s="64"/>
      <c r="BP6425" s="64"/>
    </row>
    <row r="6426" spans="65:68" hidden="1">
      <c r="BM6426" s="68" t="s">
        <v>6610</v>
      </c>
      <c r="BO6426" s="64"/>
      <c r="BP6426" s="64"/>
    </row>
    <row r="6427" spans="65:68" hidden="1">
      <c r="BM6427" s="68" t="s">
        <v>6611</v>
      </c>
      <c r="BO6427" s="64"/>
      <c r="BP6427" s="64"/>
    </row>
    <row r="6428" spans="65:68" hidden="1">
      <c r="BM6428" s="68" t="s">
        <v>6612</v>
      </c>
      <c r="BO6428" s="64"/>
      <c r="BP6428" s="64"/>
    </row>
    <row r="6429" spans="65:68" hidden="1">
      <c r="BM6429" s="68" t="s">
        <v>6613</v>
      </c>
      <c r="BO6429" s="64"/>
      <c r="BP6429" s="64"/>
    </row>
    <row r="6430" spans="65:68" hidden="1">
      <c r="BM6430" s="68" t="s">
        <v>6614</v>
      </c>
      <c r="BO6430" s="64"/>
      <c r="BP6430" s="64"/>
    </row>
    <row r="6431" spans="65:68" hidden="1">
      <c r="BM6431" s="68" t="s">
        <v>6615</v>
      </c>
      <c r="BO6431" s="64"/>
      <c r="BP6431" s="64"/>
    </row>
    <row r="6432" spans="65:68" hidden="1">
      <c r="BM6432" s="68" t="s">
        <v>6616</v>
      </c>
      <c r="BO6432" s="64"/>
      <c r="BP6432" s="64"/>
    </row>
    <row r="6433" spans="65:68" hidden="1">
      <c r="BM6433" s="68" t="s">
        <v>6617</v>
      </c>
      <c r="BO6433" s="64"/>
      <c r="BP6433" s="64"/>
    </row>
    <row r="6434" spans="65:68" hidden="1">
      <c r="BM6434" s="68" t="s">
        <v>6618</v>
      </c>
      <c r="BO6434" s="64"/>
      <c r="BP6434" s="64"/>
    </row>
    <row r="6435" spans="65:68" hidden="1">
      <c r="BM6435" s="68" t="s">
        <v>6619</v>
      </c>
      <c r="BO6435" s="64"/>
      <c r="BP6435" s="64"/>
    </row>
    <row r="6436" spans="65:68" hidden="1">
      <c r="BM6436" s="68" t="s">
        <v>6620</v>
      </c>
      <c r="BO6436" s="64"/>
      <c r="BP6436" s="64"/>
    </row>
    <row r="6437" spans="65:68" hidden="1">
      <c r="BM6437" s="68" t="s">
        <v>6621</v>
      </c>
      <c r="BO6437" s="64"/>
      <c r="BP6437" s="64"/>
    </row>
    <row r="6438" spans="65:68" hidden="1">
      <c r="BM6438" s="68" t="s">
        <v>6622</v>
      </c>
      <c r="BO6438" s="64"/>
      <c r="BP6438" s="64"/>
    </row>
    <row r="6439" spans="65:68" hidden="1">
      <c r="BM6439" s="68" t="s">
        <v>6623</v>
      </c>
      <c r="BO6439" s="64"/>
      <c r="BP6439" s="64"/>
    </row>
    <row r="6440" spans="65:68" hidden="1">
      <c r="BM6440" s="68" t="s">
        <v>6624</v>
      </c>
      <c r="BO6440" s="64"/>
      <c r="BP6440" s="64"/>
    </row>
    <row r="6441" spans="65:68" hidden="1">
      <c r="BM6441" s="68" t="s">
        <v>6625</v>
      </c>
      <c r="BO6441" s="64"/>
      <c r="BP6441" s="64"/>
    </row>
    <row r="6442" spans="65:68" hidden="1">
      <c r="BM6442" s="68" t="s">
        <v>6626</v>
      </c>
      <c r="BO6442" s="64"/>
      <c r="BP6442" s="64"/>
    </row>
    <row r="6443" spans="65:68" hidden="1">
      <c r="BM6443" s="68" t="s">
        <v>6627</v>
      </c>
      <c r="BO6443" s="64"/>
      <c r="BP6443" s="64"/>
    </row>
    <row r="6444" spans="65:68" hidden="1">
      <c r="BM6444" s="68" t="s">
        <v>6628</v>
      </c>
      <c r="BO6444" s="64"/>
      <c r="BP6444" s="64"/>
    </row>
    <row r="6445" spans="65:68" hidden="1">
      <c r="BM6445" s="68" t="s">
        <v>6629</v>
      </c>
      <c r="BO6445" s="64"/>
      <c r="BP6445" s="64"/>
    </row>
    <row r="6446" spans="65:68" hidden="1">
      <c r="BM6446" s="68" t="s">
        <v>6630</v>
      </c>
      <c r="BO6446" s="64"/>
      <c r="BP6446" s="64"/>
    </row>
    <row r="6447" spans="65:68" hidden="1">
      <c r="BM6447" s="68" t="s">
        <v>6631</v>
      </c>
      <c r="BO6447" s="64"/>
      <c r="BP6447" s="64"/>
    </row>
    <row r="6448" spans="65:68" hidden="1">
      <c r="BM6448" s="68" t="s">
        <v>6632</v>
      </c>
      <c r="BO6448" s="64"/>
      <c r="BP6448" s="64"/>
    </row>
    <row r="6449" spans="65:68" hidden="1">
      <c r="BM6449" s="68" t="s">
        <v>6633</v>
      </c>
      <c r="BO6449" s="64"/>
      <c r="BP6449" s="64"/>
    </row>
    <row r="6450" spans="65:68" hidden="1">
      <c r="BM6450" s="68" t="s">
        <v>6634</v>
      </c>
      <c r="BO6450" s="64"/>
      <c r="BP6450" s="64"/>
    </row>
    <row r="6451" spans="65:68" hidden="1">
      <c r="BM6451" s="68" t="s">
        <v>6635</v>
      </c>
      <c r="BO6451" s="64"/>
      <c r="BP6451" s="64"/>
    </row>
    <row r="6452" spans="65:68" hidden="1">
      <c r="BM6452" s="68" t="s">
        <v>6636</v>
      </c>
      <c r="BO6452" s="64"/>
      <c r="BP6452" s="64"/>
    </row>
    <row r="6453" spans="65:68" hidden="1">
      <c r="BM6453" s="68" t="s">
        <v>6637</v>
      </c>
      <c r="BO6453" s="64"/>
      <c r="BP6453" s="64"/>
    </row>
    <row r="6454" spans="65:68" hidden="1">
      <c r="BM6454" s="68" t="s">
        <v>6638</v>
      </c>
      <c r="BO6454" s="64"/>
      <c r="BP6454" s="64"/>
    </row>
    <row r="6455" spans="65:68" hidden="1">
      <c r="BM6455" s="68" t="s">
        <v>6639</v>
      </c>
      <c r="BO6455" s="64"/>
      <c r="BP6455" s="64"/>
    </row>
    <row r="6456" spans="65:68" hidden="1">
      <c r="BM6456" s="68" t="s">
        <v>6640</v>
      </c>
      <c r="BO6456" s="64"/>
      <c r="BP6456" s="64"/>
    </row>
    <row r="6457" spans="65:68" hidden="1">
      <c r="BM6457" s="68" t="s">
        <v>6641</v>
      </c>
      <c r="BO6457" s="64"/>
      <c r="BP6457" s="64"/>
    </row>
    <row r="6458" spans="65:68" hidden="1">
      <c r="BM6458" s="68" t="s">
        <v>6642</v>
      </c>
      <c r="BO6458" s="64"/>
      <c r="BP6458" s="64"/>
    </row>
    <row r="6459" spans="65:68" hidden="1">
      <c r="BM6459" s="68" t="s">
        <v>6643</v>
      </c>
      <c r="BO6459" s="64"/>
      <c r="BP6459" s="64"/>
    </row>
    <row r="6460" spans="65:68" hidden="1">
      <c r="BM6460" s="68" t="s">
        <v>6644</v>
      </c>
      <c r="BO6460" s="64"/>
      <c r="BP6460" s="64"/>
    </row>
    <row r="6461" spans="65:68" hidden="1">
      <c r="BM6461" s="68" t="s">
        <v>6645</v>
      </c>
      <c r="BO6461" s="64"/>
      <c r="BP6461" s="64"/>
    </row>
    <row r="6462" spans="65:68" hidden="1">
      <c r="BM6462" s="68" t="s">
        <v>6646</v>
      </c>
      <c r="BO6462" s="64"/>
      <c r="BP6462" s="64"/>
    </row>
    <row r="6463" spans="65:68" hidden="1">
      <c r="BM6463" s="68" t="s">
        <v>6647</v>
      </c>
      <c r="BO6463" s="64"/>
      <c r="BP6463" s="64"/>
    </row>
    <row r="6464" spans="65:68" hidden="1">
      <c r="BM6464" s="68" t="s">
        <v>6648</v>
      </c>
      <c r="BO6464" s="64"/>
      <c r="BP6464" s="64"/>
    </row>
    <row r="6465" spans="65:68" hidden="1">
      <c r="BM6465" s="68" t="s">
        <v>6649</v>
      </c>
      <c r="BO6465" s="64"/>
      <c r="BP6465" s="64"/>
    </row>
    <row r="6466" spans="65:68" hidden="1">
      <c r="BM6466" s="68" t="s">
        <v>6650</v>
      </c>
      <c r="BO6466" s="64"/>
      <c r="BP6466" s="64"/>
    </row>
    <row r="6467" spans="65:68" hidden="1">
      <c r="BM6467" s="68" t="s">
        <v>6651</v>
      </c>
      <c r="BO6467" s="64"/>
      <c r="BP6467" s="64"/>
    </row>
    <row r="6468" spans="65:68" hidden="1">
      <c r="BM6468" s="68" t="s">
        <v>6652</v>
      </c>
      <c r="BO6468" s="64"/>
      <c r="BP6468" s="64"/>
    </row>
    <row r="6469" spans="65:68" hidden="1">
      <c r="BM6469" s="68" t="s">
        <v>6653</v>
      </c>
      <c r="BO6469" s="64"/>
      <c r="BP6469" s="64"/>
    </row>
    <row r="6470" spans="65:68" hidden="1">
      <c r="BM6470" s="68" t="s">
        <v>6654</v>
      </c>
      <c r="BO6470" s="64"/>
      <c r="BP6470" s="64"/>
    </row>
    <row r="6471" spans="65:68" hidden="1">
      <c r="BM6471" s="68" t="s">
        <v>6655</v>
      </c>
      <c r="BO6471" s="64"/>
      <c r="BP6471" s="64"/>
    </row>
    <row r="6472" spans="65:68" hidden="1">
      <c r="BM6472" s="68" t="s">
        <v>6656</v>
      </c>
      <c r="BO6472" s="64"/>
      <c r="BP6472" s="64"/>
    </row>
    <row r="6473" spans="65:68" hidden="1">
      <c r="BM6473" s="68" t="s">
        <v>6657</v>
      </c>
      <c r="BO6473" s="64"/>
      <c r="BP6473" s="64"/>
    </row>
    <row r="6474" spans="65:68" hidden="1">
      <c r="BM6474" s="68" t="s">
        <v>6658</v>
      </c>
      <c r="BO6474" s="64"/>
      <c r="BP6474" s="64"/>
    </row>
    <row r="6475" spans="65:68" hidden="1">
      <c r="BM6475" s="68" t="s">
        <v>6659</v>
      </c>
      <c r="BO6475" s="64"/>
      <c r="BP6475" s="64"/>
    </row>
    <row r="6476" spans="65:68" hidden="1">
      <c r="BM6476" s="68" t="s">
        <v>6660</v>
      </c>
      <c r="BO6476" s="64"/>
      <c r="BP6476" s="64"/>
    </row>
    <row r="6477" spans="65:68" hidden="1">
      <c r="BM6477" s="68" t="s">
        <v>6661</v>
      </c>
      <c r="BO6477" s="64"/>
      <c r="BP6477" s="64"/>
    </row>
    <row r="6478" spans="65:68" hidden="1">
      <c r="BM6478" s="68" t="s">
        <v>6662</v>
      </c>
      <c r="BO6478" s="64"/>
      <c r="BP6478" s="64"/>
    </row>
    <row r="6479" spans="65:68" hidden="1">
      <c r="BM6479" s="68" t="s">
        <v>6663</v>
      </c>
      <c r="BO6479" s="64"/>
      <c r="BP6479" s="64"/>
    </row>
    <row r="6480" spans="65:68" hidden="1">
      <c r="BM6480" s="68" t="s">
        <v>6664</v>
      </c>
      <c r="BO6480" s="64"/>
      <c r="BP6480" s="64"/>
    </row>
    <row r="6481" spans="65:68" hidden="1">
      <c r="BM6481" s="68" t="s">
        <v>6665</v>
      </c>
      <c r="BO6481" s="64"/>
      <c r="BP6481" s="64"/>
    </row>
    <row r="6482" spans="65:68" hidden="1">
      <c r="BM6482" s="68" t="s">
        <v>6666</v>
      </c>
      <c r="BO6482" s="64"/>
      <c r="BP6482" s="64"/>
    </row>
    <row r="6483" spans="65:68" hidden="1">
      <c r="BM6483" s="68" t="s">
        <v>6667</v>
      </c>
      <c r="BO6483" s="64"/>
      <c r="BP6483" s="64"/>
    </row>
    <row r="6484" spans="65:68" hidden="1">
      <c r="BM6484" s="68" t="s">
        <v>6668</v>
      </c>
      <c r="BO6484" s="64"/>
      <c r="BP6484" s="64"/>
    </row>
    <row r="6485" spans="65:68" hidden="1">
      <c r="BM6485" s="68" t="s">
        <v>6669</v>
      </c>
      <c r="BO6485" s="64"/>
      <c r="BP6485" s="64"/>
    </row>
    <row r="6486" spans="65:68" hidden="1">
      <c r="BM6486" s="68" t="s">
        <v>6670</v>
      </c>
      <c r="BO6486" s="64"/>
      <c r="BP6486" s="64"/>
    </row>
    <row r="6487" spans="65:68" hidden="1">
      <c r="BM6487" s="68" t="s">
        <v>6671</v>
      </c>
      <c r="BO6487" s="64"/>
      <c r="BP6487" s="64"/>
    </row>
    <row r="6488" spans="65:68" hidden="1">
      <c r="BM6488" s="68" t="s">
        <v>6672</v>
      </c>
      <c r="BO6488" s="64"/>
      <c r="BP6488" s="64"/>
    </row>
    <row r="6489" spans="65:68" hidden="1">
      <c r="BM6489" s="68" t="s">
        <v>6673</v>
      </c>
      <c r="BO6489" s="64"/>
      <c r="BP6489" s="64"/>
    </row>
    <row r="6490" spans="65:68" hidden="1">
      <c r="BM6490" s="68" t="s">
        <v>6674</v>
      </c>
      <c r="BO6490" s="64"/>
      <c r="BP6490" s="64"/>
    </row>
    <row r="6491" spans="65:68" hidden="1">
      <c r="BM6491" s="68" t="s">
        <v>6675</v>
      </c>
      <c r="BO6491" s="64"/>
      <c r="BP6491" s="64"/>
    </row>
    <row r="6492" spans="65:68" hidden="1">
      <c r="BM6492" s="68" t="s">
        <v>6676</v>
      </c>
      <c r="BO6492" s="64"/>
      <c r="BP6492" s="64"/>
    </row>
    <row r="6493" spans="65:68" hidden="1">
      <c r="BM6493" s="68" t="s">
        <v>6677</v>
      </c>
      <c r="BO6493" s="64"/>
      <c r="BP6493" s="64"/>
    </row>
    <row r="6494" spans="65:68" hidden="1">
      <c r="BM6494" s="68" t="s">
        <v>6678</v>
      </c>
      <c r="BO6494" s="64"/>
      <c r="BP6494" s="64"/>
    </row>
    <row r="6495" spans="65:68" hidden="1">
      <c r="BM6495" s="68" t="s">
        <v>6679</v>
      </c>
      <c r="BO6495" s="64"/>
      <c r="BP6495" s="64"/>
    </row>
    <row r="6496" spans="65:68" hidden="1">
      <c r="BM6496" s="68" t="s">
        <v>258</v>
      </c>
      <c r="BO6496" s="64"/>
      <c r="BP6496" s="64"/>
    </row>
    <row r="6497" spans="65:68" hidden="1">
      <c r="BM6497" s="68" t="s">
        <v>6680</v>
      </c>
      <c r="BO6497" s="64"/>
      <c r="BP6497" s="64"/>
    </row>
    <row r="6498" spans="65:68" hidden="1">
      <c r="BM6498" s="68" t="s">
        <v>6681</v>
      </c>
      <c r="BO6498" s="64"/>
      <c r="BP6498" s="64"/>
    </row>
    <row r="6499" spans="65:68" hidden="1">
      <c r="BM6499" s="68" t="s">
        <v>6682</v>
      </c>
      <c r="BO6499" s="64"/>
      <c r="BP6499" s="64"/>
    </row>
    <row r="6500" spans="65:68" hidden="1">
      <c r="BM6500" s="68" t="s">
        <v>6683</v>
      </c>
      <c r="BO6500" s="64"/>
      <c r="BP6500" s="64"/>
    </row>
    <row r="6501" spans="65:68" hidden="1">
      <c r="BM6501" s="68" t="s">
        <v>6684</v>
      </c>
      <c r="BO6501" s="64"/>
      <c r="BP6501" s="64"/>
    </row>
    <row r="6502" spans="65:68" hidden="1">
      <c r="BM6502" s="68" t="s">
        <v>6685</v>
      </c>
      <c r="BO6502" s="64"/>
      <c r="BP6502" s="64"/>
    </row>
    <row r="6503" spans="65:68" hidden="1">
      <c r="BM6503" s="68" t="s">
        <v>6686</v>
      </c>
      <c r="BO6503" s="64"/>
      <c r="BP6503" s="64"/>
    </row>
    <row r="6504" spans="65:68" hidden="1">
      <c r="BM6504" s="68" t="s">
        <v>6687</v>
      </c>
      <c r="BO6504" s="64"/>
      <c r="BP6504" s="64"/>
    </row>
    <row r="6505" spans="65:68" hidden="1">
      <c r="BM6505" s="68" t="s">
        <v>87</v>
      </c>
      <c r="BO6505" s="64"/>
      <c r="BP6505" s="64"/>
    </row>
    <row r="6506" spans="65:68" hidden="1">
      <c r="BM6506" s="68" t="s">
        <v>6688</v>
      </c>
      <c r="BO6506" s="64"/>
      <c r="BP6506" s="64"/>
    </row>
    <row r="6507" spans="65:68" hidden="1">
      <c r="BM6507" s="68" t="s">
        <v>6689</v>
      </c>
      <c r="BO6507" s="64"/>
      <c r="BP6507" s="64"/>
    </row>
    <row r="6508" spans="65:68" hidden="1">
      <c r="BM6508" s="68" t="s">
        <v>6690</v>
      </c>
      <c r="BO6508" s="64"/>
      <c r="BP6508" s="64"/>
    </row>
    <row r="6509" spans="65:68" hidden="1">
      <c r="BM6509" s="68" t="s">
        <v>6691</v>
      </c>
      <c r="BO6509" s="64"/>
      <c r="BP6509" s="64"/>
    </row>
    <row r="6510" spans="65:68" hidden="1">
      <c r="BM6510" s="68" t="s">
        <v>6692</v>
      </c>
      <c r="BO6510" s="64"/>
      <c r="BP6510" s="64"/>
    </row>
    <row r="6511" spans="65:68" hidden="1">
      <c r="BM6511" s="68" t="s">
        <v>6693</v>
      </c>
      <c r="BO6511" s="64"/>
      <c r="BP6511" s="64"/>
    </row>
    <row r="6512" spans="65:68" hidden="1">
      <c r="BM6512" s="68" t="s">
        <v>6694</v>
      </c>
      <c r="BO6512" s="64"/>
      <c r="BP6512" s="64"/>
    </row>
    <row r="6513" spans="65:68" hidden="1">
      <c r="BM6513" s="68" t="s">
        <v>6695</v>
      </c>
      <c r="BO6513" s="64"/>
      <c r="BP6513" s="64"/>
    </row>
    <row r="6514" spans="65:68" hidden="1">
      <c r="BM6514" s="68" t="s">
        <v>234</v>
      </c>
      <c r="BO6514" s="64"/>
      <c r="BP6514" s="64"/>
    </row>
    <row r="6515" spans="65:68" hidden="1">
      <c r="BM6515" s="68" t="s">
        <v>6696</v>
      </c>
      <c r="BO6515" s="64"/>
      <c r="BP6515" s="64"/>
    </row>
    <row r="6516" spans="65:68" hidden="1">
      <c r="BM6516" s="68" t="s">
        <v>6697</v>
      </c>
      <c r="BO6516" s="64"/>
      <c r="BP6516" s="64"/>
    </row>
    <row r="6517" spans="65:68" hidden="1">
      <c r="BM6517" s="68" t="s">
        <v>6698</v>
      </c>
      <c r="BO6517" s="64"/>
      <c r="BP6517" s="64"/>
    </row>
    <row r="6518" spans="65:68" hidden="1">
      <c r="BM6518" s="68" t="s">
        <v>6699</v>
      </c>
      <c r="BO6518" s="64"/>
      <c r="BP6518" s="64"/>
    </row>
    <row r="6519" spans="65:68" hidden="1">
      <c r="BM6519" s="68" t="s">
        <v>6700</v>
      </c>
      <c r="BO6519" s="64"/>
      <c r="BP6519" s="64"/>
    </row>
    <row r="6520" spans="65:68" hidden="1">
      <c r="BM6520" s="68" t="s">
        <v>6701</v>
      </c>
      <c r="BO6520" s="64"/>
      <c r="BP6520" s="64"/>
    </row>
    <row r="6521" spans="65:68" hidden="1">
      <c r="BM6521" s="68" t="s">
        <v>6702</v>
      </c>
      <c r="BO6521" s="64"/>
      <c r="BP6521" s="64"/>
    </row>
    <row r="6522" spans="65:68" hidden="1">
      <c r="BM6522" s="68" t="s">
        <v>6703</v>
      </c>
      <c r="BO6522" s="64"/>
      <c r="BP6522" s="64"/>
    </row>
    <row r="6523" spans="65:68" hidden="1">
      <c r="BM6523" s="68" t="s">
        <v>6704</v>
      </c>
      <c r="BO6523" s="64"/>
      <c r="BP6523" s="64"/>
    </row>
    <row r="6524" spans="65:68" hidden="1">
      <c r="BM6524" s="68" t="s">
        <v>6705</v>
      </c>
      <c r="BO6524" s="64"/>
      <c r="BP6524" s="64"/>
    </row>
    <row r="6525" spans="65:68" hidden="1">
      <c r="BM6525" s="68" t="s">
        <v>6706</v>
      </c>
      <c r="BO6525" s="64"/>
      <c r="BP6525" s="64"/>
    </row>
    <row r="6526" spans="65:68" hidden="1">
      <c r="BM6526" s="68" t="s">
        <v>6707</v>
      </c>
      <c r="BO6526" s="64"/>
      <c r="BP6526" s="64"/>
    </row>
    <row r="6527" spans="65:68" hidden="1">
      <c r="BM6527" s="68" t="s">
        <v>6708</v>
      </c>
      <c r="BO6527" s="64"/>
      <c r="BP6527" s="64"/>
    </row>
    <row r="6528" spans="65:68" hidden="1">
      <c r="BM6528" s="68" t="s">
        <v>6709</v>
      </c>
      <c r="BO6528" s="64"/>
      <c r="BP6528" s="64"/>
    </row>
    <row r="6529" spans="65:68" hidden="1">
      <c r="BM6529" s="68" t="s">
        <v>6710</v>
      </c>
      <c r="BO6529" s="64"/>
      <c r="BP6529" s="64"/>
    </row>
    <row r="6530" spans="65:68" hidden="1">
      <c r="BM6530" s="68" t="s">
        <v>6711</v>
      </c>
      <c r="BO6530" s="64"/>
      <c r="BP6530" s="64"/>
    </row>
    <row r="6531" spans="65:68" hidden="1">
      <c r="BM6531" s="68" t="s">
        <v>6712</v>
      </c>
      <c r="BO6531" s="64"/>
      <c r="BP6531" s="64"/>
    </row>
    <row r="6532" spans="65:68" hidden="1">
      <c r="BM6532" s="68" t="s">
        <v>6713</v>
      </c>
      <c r="BO6532" s="64"/>
      <c r="BP6532" s="64"/>
    </row>
    <row r="6533" spans="65:68" hidden="1">
      <c r="BM6533" s="68" t="s">
        <v>6714</v>
      </c>
      <c r="BO6533" s="64"/>
      <c r="BP6533" s="64"/>
    </row>
    <row r="6534" spans="65:68" hidden="1">
      <c r="BM6534" s="68" t="s">
        <v>6715</v>
      </c>
      <c r="BO6534" s="64"/>
      <c r="BP6534" s="64"/>
    </row>
    <row r="6535" spans="65:68" hidden="1">
      <c r="BM6535" s="68" t="s">
        <v>177</v>
      </c>
      <c r="BO6535" s="64"/>
      <c r="BP6535" s="64"/>
    </row>
    <row r="6536" spans="65:68" hidden="1">
      <c r="BM6536" s="68" t="s">
        <v>6716</v>
      </c>
      <c r="BO6536" s="64"/>
      <c r="BP6536" s="64"/>
    </row>
    <row r="6537" spans="65:68" hidden="1">
      <c r="BM6537" s="68" t="s">
        <v>6717</v>
      </c>
      <c r="BO6537" s="64"/>
      <c r="BP6537" s="64"/>
    </row>
    <row r="6538" spans="65:68" hidden="1">
      <c r="BM6538" s="68" t="s">
        <v>6718</v>
      </c>
      <c r="BO6538" s="64"/>
      <c r="BP6538" s="64"/>
    </row>
    <row r="6539" spans="65:68" hidden="1">
      <c r="BM6539" s="68" t="s">
        <v>6719</v>
      </c>
      <c r="BO6539" s="64"/>
      <c r="BP6539" s="64"/>
    </row>
    <row r="6540" spans="65:68" hidden="1">
      <c r="BM6540" s="68" t="s">
        <v>6720</v>
      </c>
      <c r="BO6540" s="64"/>
      <c r="BP6540" s="64"/>
    </row>
    <row r="6541" spans="65:68" hidden="1">
      <c r="BM6541" s="68" t="s">
        <v>6721</v>
      </c>
      <c r="BO6541" s="64"/>
      <c r="BP6541" s="64"/>
    </row>
    <row r="6542" spans="65:68" hidden="1">
      <c r="BM6542" s="68" t="s">
        <v>6722</v>
      </c>
      <c r="BO6542" s="64"/>
      <c r="BP6542" s="64"/>
    </row>
    <row r="6543" spans="65:68" hidden="1">
      <c r="BM6543" s="68" t="s">
        <v>6723</v>
      </c>
      <c r="BO6543" s="64"/>
      <c r="BP6543" s="64"/>
    </row>
    <row r="6544" spans="65:68" hidden="1">
      <c r="BM6544" s="68" t="s">
        <v>6724</v>
      </c>
      <c r="BO6544" s="64"/>
      <c r="BP6544" s="64"/>
    </row>
    <row r="6545" spans="65:68" hidden="1">
      <c r="BM6545" s="68" t="s">
        <v>6725</v>
      </c>
      <c r="BO6545" s="64"/>
      <c r="BP6545" s="64"/>
    </row>
    <row r="6546" spans="65:68" hidden="1">
      <c r="BM6546" s="68" t="s">
        <v>181</v>
      </c>
      <c r="BO6546" s="64"/>
      <c r="BP6546" s="64"/>
    </row>
    <row r="6547" spans="65:68" hidden="1">
      <c r="BM6547" s="68" t="s">
        <v>6726</v>
      </c>
      <c r="BO6547" s="64"/>
      <c r="BP6547" s="64"/>
    </row>
    <row r="6548" spans="65:68" hidden="1">
      <c r="BM6548" s="68" t="s">
        <v>6727</v>
      </c>
      <c r="BO6548" s="64"/>
      <c r="BP6548" s="64"/>
    </row>
    <row r="6549" spans="65:68" hidden="1">
      <c r="BM6549" s="68" t="s">
        <v>6728</v>
      </c>
      <c r="BO6549" s="64"/>
      <c r="BP6549" s="64"/>
    </row>
    <row r="6550" spans="65:68" hidden="1">
      <c r="BM6550" s="68" t="s">
        <v>6729</v>
      </c>
      <c r="BO6550" s="64"/>
      <c r="BP6550" s="64"/>
    </row>
    <row r="6551" spans="65:68" hidden="1">
      <c r="BM6551" s="68" t="s">
        <v>6730</v>
      </c>
      <c r="BO6551" s="64"/>
      <c r="BP6551" s="64"/>
    </row>
    <row r="6552" spans="65:68" hidden="1">
      <c r="BM6552" s="68" t="s">
        <v>6731</v>
      </c>
      <c r="BO6552" s="64"/>
      <c r="BP6552" s="64"/>
    </row>
    <row r="6553" spans="65:68" hidden="1">
      <c r="BM6553" s="68" t="s">
        <v>6732</v>
      </c>
      <c r="BO6553" s="64"/>
      <c r="BP6553" s="64"/>
    </row>
    <row r="6554" spans="65:68" hidden="1">
      <c r="BM6554" s="68" t="s">
        <v>6733</v>
      </c>
      <c r="BO6554" s="64"/>
      <c r="BP6554" s="64"/>
    </row>
    <row r="6555" spans="65:68" hidden="1">
      <c r="BM6555" s="68" t="s">
        <v>6734</v>
      </c>
      <c r="BO6555" s="64"/>
      <c r="BP6555" s="64"/>
    </row>
    <row r="6556" spans="65:68" hidden="1">
      <c r="BM6556" s="68" t="s">
        <v>6735</v>
      </c>
      <c r="BO6556" s="64"/>
      <c r="BP6556" s="64"/>
    </row>
    <row r="6557" spans="65:68" hidden="1">
      <c r="BM6557" s="68" t="s">
        <v>6736</v>
      </c>
      <c r="BO6557" s="64"/>
      <c r="BP6557" s="64"/>
    </row>
    <row r="6558" spans="65:68" hidden="1">
      <c r="BM6558" s="68" t="s">
        <v>6737</v>
      </c>
      <c r="BO6558" s="64"/>
      <c r="BP6558" s="64"/>
    </row>
    <row r="6559" spans="65:68" hidden="1">
      <c r="BM6559" s="68" t="s">
        <v>6738</v>
      </c>
      <c r="BO6559" s="64"/>
      <c r="BP6559" s="64"/>
    </row>
    <row r="6560" spans="65:68" hidden="1">
      <c r="BM6560" s="68" t="s">
        <v>6739</v>
      </c>
      <c r="BO6560" s="64"/>
      <c r="BP6560" s="64"/>
    </row>
    <row r="6561" spans="65:68" hidden="1">
      <c r="BM6561" s="68" t="s">
        <v>6740</v>
      </c>
      <c r="BO6561" s="64"/>
      <c r="BP6561" s="64"/>
    </row>
    <row r="6562" spans="65:68" hidden="1">
      <c r="BM6562" s="68" t="s">
        <v>6741</v>
      </c>
      <c r="BO6562" s="64"/>
      <c r="BP6562" s="64"/>
    </row>
    <row r="6563" spans="65:68" hidden="1">
      <c r="BM6563" s="68" t="s">
        <v>6742</v>
      </c>
      <c r="BO6563" s="64"/>
      <c r="BP6563" s="64"/>
    </row>
    <row r="6564" spans="65:68" hidden="1">
      <c r="BM6564" s="68" t="s">
        <v>6743</v>
      </c>
      <c r="BO6564" s="64"/>
      <c r="BP6564" s="64"/>
    </row>
    <row r="6565" spans="65:68" hidden="1">
      <c r="BM6565" s="68" t="s">
        <v>6744</v>
      </c>
      <c r="BO6565" s="64"/>
      <c r="BP6565" s="64"/>
    </row>
    <row r="6566" spans="65:68" hidden="1">
      <c r="BM6566" s="68" t="s">
        <v>6745</v>
      </c>
      <c r="BO6566" s="64"/>
      <c r="BP6566" s="64"/>
    </row>
    <row r="6567" spans="65:68" hidden="1">
      <c r="BM6567" s="68" t="s">
        <v>6746</v>
      </c>
      <c r="BO6567" s="64"/>
      <c r="BP6567" s="64"/>
    </row>
    <row r="6568" spans="65:68" hidden="1">
      <c r="BM6568" s="68" t="s">
        <v>255</v>
      </c>
      <c r="BO6568" s="64"/>
      <c r="BP6568" s="64"/>
    </row>
    <row r="6569" spans="65:68" hidden="1">
      <c r="BM6569" s="68" t="s">
        <v>6747</v>
      </c>
      <c r="BO6569" s="64"/>
      <c r="BP6569" s="64"/>
    </row>
    <row r="6570" spans="65:68" hidden="1">
      <c r="BM6570" s="68" t="s">
        <v>235</v>
      </c>
      <c r="BO6570" s="64"/>
      <c r="BP6570" s="64"/>
    </row>
    <row r="6571" spans="65:68" hidden="1">
      <c r="BM6571" s="68" t="s">
        <v>6748</v>
      </c>
      <c r="BO6571" s="64"/>
      <c r="BP6571" s="64"/>
    </row>
    <row r="6572" spans="65:68" hidden="1">
      <c r="BM6572" s="68" t="s">
        <v>6749</v>
      </c>
      <c r="BO6572" s="64"/>
      <c r="BP6572" s="64"/>
    </row>
    <row r="6573" spans="65:68" hidden="1">
      <c r="BM6573" s="68" t="s">
        <v>6750</v>
      </c>
      <c r="BO6573" s="64"/>
      <c r="BP6573" s="64"/>
    </row>
    <row r="6574" spans="65:68" hidden="1">
      <c r="BM6574" s="68" t="s">
        <v>6751</v>
      </c>
      <c r="BO6574" s="64"/>
      <c r="BP6574" s="64"/>
    </row>
    <row r="6575" spans="65:68" hidden="1">
      <c r="BM6575" s="68" t="s">
        <v>6752</v>
      </c>
      <c r="BO6575" s="64"/>
      <c r="BP6575" s="64"/>
    </row>
    <row r="6576" spans="65:68" hidden="1">
      <c r="BM6576" s="68" t="s">
        <v>6753</v>
      </c>
      <c r="BO6576" s="64"/>
      <c r="BP6576" s="64"/>
    </row>
    <row r="6577" spans="65:68" hidden="1">
      <c r="BM6577" s="68" t="s">
        <v>6754</v>
      </c>
      <c r="BO6577" s="64"/>
      <c r="BP6577" s="64"/>
    </row>
    <row r="6578" spans="65:68" hidden="1">
      <c r="BM6578" s="68" t="s">
        <v>6755</v>
      </c>
      <c r="BO6578" s="64"/>
      <c r="BP6578" s="64"/>
    </row>
    <row r="6579" spans="65:68" hidden="1">
      <c r="BM6579" s="68" t="s">
        <v>6756</v>
      </c>
      <c r="BO6579" s="64"/>
      <c r="BP6579" s="64"/>
    </row>
    <row r="6580" spans="65:68" hidden="1">
      <c r="BM6580" s="68" t="s">
        <v>6757</v>
      </c>
      <c r="BO6580" s="64"/>
      <c r="BP6580" s="64"/>
    </row>
    <row r="6581" spans="65:68" hidden="1">
      <c r="BM6581" s="68" t="s">
        <v>6758</v>
      </c>
      <c r="BO6581" s="64"/>
      <c r="BP6581" s="64"/>
    </row>
    <row r="6582" spans="65:68" hidden="1">
      <c r="BM6582" s="68" t="s">
        <v>6759</v>
      </c>
      <c r="BO6582" s="64"/>
      <c r="BP6582" s="64"/>
    </row>
    <row r="6583" spans="65:68" hidden="1">
      <c r="BM6583" s="68" t="s">
        <v>6760</v>
      </c>
      <c r="BO6583" s="64"/>
      <c r="BP6583" s="64"/>
    </row>
    <row r="6584" spans="65:68" hidden="1">
      <c r="BM6584" s="68" t="s">
        <v>6761</v>
      </c>
      <c r="BO6584" s="64"/>
      <c r="BP6584" s="64"/>
    </row>
    <row r="6585" spans="65:68" hidden="1">
      <c r="BM6585" s="68" t="s">
        <v>6762</v>
      </c>
      <c r="BO6585" s="64"/>
      <c r="BP6585" s="64"/>
    </row>
    <row r="6586" spans="65:68" hidden="1">
      <c r="BM6586" s="68" t="s">
        <v>6763</v>
      </c>
      <c r="BO6586" s="64"/>
      <c r="BP6586" s="64"/>
    </row>
    <row r="6587" spans="65:68" hidden="1">
      <c r="BM6587" s="68" t="s">
        <v>6764</v>
      </c>
      <c r="BO6587" s="64"/>
      <c r="BP6587" s="64"/>
    </row>
    <row r="6588" spans="65:68" hidden="1">
      <c r="BM6588" s="68" t="s">
        <v>6765</v>
      </c>
      <c r="BO6588" s="64"/>
      <c r="BP6588" s="64"/>
    </row>
    <row r="6589" spans="65:68" hidden="1">
      <c r="BM6589" s="68" t="s">
        <v>6766</v>
      </c>
      <c r="BO6589" s="64"/>
      <c r="BP6589" s="64"/>
    </row>
    <row r="6590" spans="65:68" hidden="1">
      <c r="BM6590" s="68" t="s">
        <v>6767</v>
      </c>
      <c r="BO6590" s="64"/>
      <c r="BP6590" s="64"/>
    </row>
    <row r="6591" spans="65:68" hidden="1">
      <c r="BM6591" s="68" t="s">
        <v>6768</v>
      </c>
      <c r="BO6591" s="64"/>
      <c r="BP6591" s="64"/>
    </row>
    <row r="6592" spans="65:68" hidden="1">
      <c r="BM6592" s="68" t="s">
        <v>6769</v>
      </c>
      <c r="BO6592" s="64"/>
      <c r="BP6592" s="64"/>
    </row>
    <row r="6593" spans="65:68" hidden="1">
      <c r="BM6593" s="68" t="s">
        <v>6770</v>
      </c>
      <c r="BO6593" s="64"/>
      <c r="BP6593" s="64"/>
    </row>
    <row r="6594" spans="65:68" hidden="1">
      <c r="BM6594" s="68" t="s">
        <v>6771</v>
      </c>
      <c r="BO6594" s="64"/>
      <c r="BP6594" s="64"/>
    </row>
    <row r="6595" spans="65:68" hidden="1">
      <c r="BM6595" s="68" t="s">
        <v>6772</v>
      </c>
      <c r="BO6595" s="64"/>
      <c r="BP6595" s="64"/>
    </row>
    <row r="6596" spans="65:68" hidden="1">
      <c r="BM6596" s="68" t="s">
        <v>6773</v>
      </c>
      <c r="BO6596" s="64"/>
      <c r="BP6596" s="64"/>
    </row>
    <row r="6597" spans="65:68" hidden="1">
      <c r="BM6597" s="68" t="s">
        <v>6774</v>
      </c>
      <c r="BO6597" s="64"/>
      <c r="BP6597" s="64"/>
    </row>
    <row r="6598" spans="65:68" hidden="1">
      <c r="BM6598" s="68" t="s">
        <v>6775</v>
      </c>
      <c r="BO6598" s="64"/>
      <c r="BP6598" s="64"/>
    </row>
    <row r="6599" spans="65:68" hidden="1">
      <c r="BM6599" s="68" t="s">
        <v>6776</v>
      </c>
      <c r="BO6599" s="64"/>
      <c r="BP6599" s="64"/>
    </row>
    <row r="6600" spans="65:68" hidden="1">
      <c r="BM6600" s="68" t="s">
        <v>6777</v>
      </c>
      <c r="BO6600" s="64"/>
      <c r="BP6600" s="64"/>
    </row>
    <row r="6601" spans="65:68" hidden="1">
      <c r="BM6601" s="68" t="s">
        <v>6778</v>
      </c>
      <c r="BO6601" s="64"/>
      <c r="BP6601" s="64"/>
    </row>
    <row r="6602" spans="65:68" hidden="1">
      <c r="BM6602" s="68" t="s">
        <v>6779</v>
      </c>
      <c r="BO6602" s="64"/>
      <c r="BP6602" s="64"/>
    </row>
    <row r="6603" spans="65:68" hidden="1">
      <c r="BM6603" s="68" t="s">
        <v>6780</v>
      </c>
      <c r="BO6603" s="64"/>
      <c r="BP6603" s="64"/>
    </row>
    <row r="6604" spans="65:68" hidden="1">
      <c r="BM6604" s="68" t="s">
        <v>6781</v>
      </c>
      <c r="BO6604" s="64"/>
      <c r="BP6604" s="64"/>
    </row>
    <row r="6605" spans="65:68" hidden="1">
      <c r="BM6605" s="68" t="s">
        <v>316</v>
      </c>
      <c r="BO6605" s="64"/>
      <c r="BP6605" s="64"/>
    </row>
    <row r="6606" spans="65:68" hidden="1">
      <c r="BM6606" s="68" t="s">
        <v>6782</v>
      </c>
      <c r="BO6606" s="64"/>
      <c r="BP6606" s="64"/>
    </row>
    <row r="6607" spans="65:68" hidden="1">
      <c r="BM6607" s="68" t="s">
        <v>6783</v>
      </c>
      <c r="BO6607" s="64"/>
      <c r="BP6607" s="64"/>
    </row>
    <row r="6608" spans="65:68" hidden="1">
      <c r="BM6608" s="68" t="s">
        <v>6784</v>
      </c>
      <c r="BO6608" s="64"/>
      <c r="BP6608" s="64"/>
    </row>
    <row r="6609" spans="65:68" hidden="1">
      <c r="BM6609" s="68" t="s">
        <v>6785</v>
      </c>
      <c r="BO6609" s="64"/>
      <c r="BP6609" s="64"/>
    </row>
    <row r="6610" spans="65:68" hidden="1">
      <c r="BM6610" s="68" t="s">
        <v>6786</v>
      </c>
      <c r="BO6610" s="64"/>
      <c r="BP6610" s="64"/>
    </row>
    <row r="6611" spans="65:68" hidden="1">
      <c r="BM6611" s="68" t="s">
        <v>6787</v>
      </c>
      <c r="BO6611" s="64"/>
      <c r="BP6611" s="64"/>
    </row>
    <row r="6612" spans="65:68" hidden="1">
      <c r="BM6612" s="68" t="s">
        <v>6788</v>
      </c>
      <c r="BO6612" s="64"/>
      <c r="BP6612" s="64"/>
    </row>
    <row r="6613" spans="65:68" hidden="1">
      <c r="BM6613" s="68" t="s">
        <v>6789</v>
      </c>
      <c r="BO6613" s="64"/>
      <c r="BP6613" s="64"/>
    </row>
    <row r="6614" spans="65:68" hidden="1">
      <c r="BM6614" s="68" t="s">
        <v>6790</v>
      </c>
      <c r="BO6614" s="64"/>
      <c r="BP6614" s="64"/>
    </row>
    <row r="6615" spans="65:68" hidden="1">
      <c r="BM6615" s="68" t="s">
        <v>6791</v>
      </c>
      <c r="BO6615" s="64"/>
      <c r="BP6615" s="64"/>
    </row>
    <row r="6616" spans="65:68" hidden="1">
      <c r="BM6616" s="68" t="s">
        <v>6792</v>
      </c>
      <c r="BO6616" s="64"/>
      <c r="BP6616" s="64"/>
    </row>
    <row r="6617" spans="65:68" hidden="1">
      <c r="BM6617" s="68" t="s">
        <v>6793</v>
      </c>
      <c r="BO6617" s="64"/>
      <c r="BP6617" s="64"/>
    </row>
    <row r="6618" spans="65:68" hidden="1">
      <c r="BM6618" s="68" t="s">
        <v>6794</v>
      </c>
      <c r="BO6618" s="64"/>
      <c r="BP6618" s="64"/>
    </row>
    <row r="6619" spans="65:68" hidden="1">
      <c r="BM6619" s="68" t="s">
        <v>6795</v>
      </c>
      <c r="BO6619" s="64"/>
      <c r="BP6619" s="64"/>
    </row>
    <row r="6620" spans="65:68" hidden="1">
      <c r="BM6620" s="68" t="s">
        <v>6796</v>
      </c>
      <c r="BO6620" s="64"/>
      <c r="BP6620" s="64"/>
    </row>
    <row r="6621" spans="65:68" hidden="1">
      <c r="BM6621" s="68" t="s">
        <v>6797</v>
      </c>
      <c r="BO6621" s="64"/>
      <c r="BP6621" s="64"/>
    </row>
    <row r="6622" spans="65:68" hidden="1">
      <c r="BM6622" s="68" t="s">
        <v>6798</v>
      </c>
      <c r="BO6622" s="64"/>
      <c r="BP6622" s="64"/>
    </row>
    <row r="6623" spans="65:68" hidden="1">
      <c r="BM6623" s="68" t="s">
        <v>6799</v>
      </c>
      <c r="BO6623" s="64"/>
      <c r="BP6623" s="64"/>
    </row>
    <row r="6624" spans="65:68" hidden="1">
      <c r="BM6624" s="68" t="s">
        <v>6800</v>
      </c>
      <c r="BO6624" s="64"/>
      <c r="BP6624" s="64"/>
    </row>
    <row r="6625" spans="65:68" hidden="1">
      <c r="BM6625" s="68" t="s">
        <v>6801</v>
      </c>
      <c r="BO6625" s="64"/>
      <c r="BP6625" s="64"/>
    </row>
    <row r="6626" spans="65:68" hidden="1">
      <c r="BM6626" s="68" t="s">
        <v>6802</v>
      </c>
      <c r="BO6626" s="64"/>
      <c r="BP6626" s="64"/>
    </row>
    <row r="6627" spans="65:68" hidden="1">
      <c r="BM6627" s="68" t="s">
        <v>6803</v>
      </c>
      <c r="BO6627" s="64"/>
      <c r="BP6627" s="64"/>
    </row>
    <row r="6628" spans="65:68" hidden="1">
      <c r="BM6628" s="68" t="s">
        <v>6804</v>
      </c>
      <c r="BO6628" s="64"/>
      <c r="BP6628" s="64"/>
    </row>
    <row r="6629" spans="65:68" hidden="1">
      <c r="BM6629" s="68" t="s">
        <v>6805</v>
      </c>
      <c r="BO6629" s="64"/>
      <c r="BP6629" s="64"/>
    </row>
    <row r="6630" spans="65:68" hidden="1">
      <c r="BM6630" s="68" t="s">
        <v>6806</v>
      </c>
      <c r="BO6630" s="64"/>
      <c r="BP6630" s="64"/>
    </row>
    <row r="6631" spans="65:68" hidden="1">
      <c r="BM6631" s="68" t="s">
        <v>213</v>
      </c>
      <c r="BO6631" s="64"/>
      <c r="BP6631" s="64"/>
    </row>
    <row r="6632" spans="65:68" hidden="1">
      <c r="BM6632" s="68" t="s">
        <v>6807</v>
      </c>
      <c r="BO6632" s="64"/>
      <c r="BP6632" s="64"/>
    </row>
    <row r="6633" spans="65:68" hidden="1">
      <c r="BM6633" s="68" t="s">
        <v>6808</v>
      </c>
      <c r="BO6633" s="64"/>
      <c r="BP6633" s="64"/>
    </row>
    <row r="6634" spans="65:68" hidden="1">
      <c r="BM6634" s="68" t="s">
        <v>6809</v>
      </c>
      <c r="BO6634" s="64"/>
      <c r="BP6634" s="64"/>
    </row>
    <row r="6635" spans="65:68" hidden="1">
      <c r="BM6635" s="68" t="s">
        <v>6810</v>
      </c>
      <c r="BO6635" s="64"/>
      <c r="BP6635" s="64"/>
    </row>
    <row r="6636" spans="65:68" hidden="1">
      <c r="BM6636" s="68" t="s">
        <v>6811</v>
      </c>
      <c r="BO6636" s="64"/>
      <c r="BP6636" s="64"/>
    </row>
    <row r="6637" spans="65:68" hidden="1">
      <c r="BM6637" s="68" t="s">
        <v>6812</v>
      </c>
      <c r="BO6637" s="64"/>
      <c r="BP6637" s="64"/>
    </row>
    <row r="6638" spans="65:68" hidden="1">
      <c r="BM6638" s="68" t="s">
        <v>6813</v>
      </c>
      <c r="BO6638" s="64"/>
      <c r="BP6638" s="64"/>
    </row>
    <row r="6639" spans="65:68" hidden="1">
      <c r="BM6639" s="68" t="s">
        <v>6814</v>
      </c>
      <c r="BO6639" s="64"/>
      <c r="BP6639" s="64"/>
    </row>
    <row r="6640" spans="65:68" hidden="1">
      <c r="BM6640" s="68" t="s">
        <v>6815</v>
      </c>
      <c r="BO6640" s="64"/>
      <c r="BP6640" s="64"/>
    </row>
    <row r="6641" spans="65:68" hidden="1">
      <c r="BM6641" s="68" t="s">
        <v>6816</v>
      </c>
      <c r="BO6641" s="64"/>
      <c r="BP6641" s="64"/>
    </row>
    <row r="6642" spans="65:68" hidden="1">
      <c r="BM6642" s="68" t="s">
        <v>6817</v>
      </c>
      <c r="BO6642" s="64"/>
      <c r="BP6642" s="64"/>
    </row>
    <row r="6643" spans="65:68" hidden="1">
      <c r="BM6643" s="68" t="s">
        <v>222</v>
      </c>
      <c r="BO6643" s="64"/>
      <c r="BP6643" s="64"/>
    </row>
    <row r="6644" spans="65:68" hidden="1">
      <c r="BM6644" s="68" t="s">
        <v>6818</v>
      </c>
      <c r="BO6644" s="64"/>
      <c r="BP6644" s="64"/>
    </row>
    <row r="6645" spans="65:68" hidden="1">
      <c r="BM6645" s="68" t="s">
        <v>6819</v>
      </c>
      <c r="BO6645" s="64"/>
      <c r="BP6645" s="64"/>
    </row>
    <row r="6646" spans="65:68" hidden="1">
      <c r="BM6646" s="68" t="s">
        <v>6820</v>
      </c>
      <c r="BO6646" s="64"/>
      <c r="BP6646" s="64"/>
    </row>
    <row r="6647" spans="65:68" hidden="1">
      <c r="BM6647" s="68" t="s">
        <v>6821</v>
      </c>
      <c r="BO6647" s="64"/>
      <c r="BP6647" s="64"/>
    </row>
    <row r="6648" spans="65:68" hidden="1">
      <c r="BM6648" s="68" t="s">
        <v>6822</v>
      </c>
      <c r="BO6648" s="64"/>
      <c r="BP6648" s="64"/>
    </row>
    <row r="6649" spans="65:68" hidden="1">
      <c r="BM6649" s="68" t="s">
        <v>6823</v>
      </c>
      <c r="BO6649" s="64"/>
      <c r="BP6649" s="64"/>
    </row>
    <row r="6650" spans="65:68" hidden="1">
      <c r="BM6650" s="68" t="s">
        <v>6824</v>
      </c>
      <c r="BO6650" s="64"/>
      <c r="BP6650" s="64"/>
    </row>
    <row r="6651" spans="65:68" hidden="1">
      <c r="BM6651" s="68" t="s">
        <v>6825</v>
      </c>
      <c r="BO6651" s="64"/>
      <c r="BP6651" s="64"/>
    </row>
    <row r="6652" spans="65:68" hidden="1">
      <c r="BM6652" s="68" t="s">
        <v>6826</v>
      </c>
      <c r="BO6652" s="64"/>
      <c r="BP6652" s="64"/>
    </row>
    <row r="6653" spans="65:68" hidden="1">
      <c r="BM6653" s="68" t="s">
        <v>6827</v>
      </c>
      <c r="BO6653" s="64"/>
      <c r="BP6653" s="64"/>
    </row>
    <row r="6654" spans="65:68" hidden="1">
      <c r="BM6654" s="68" t="s">
        <v>6828</v>
      </c>
      <c r="BO6654" s="64"/>
      <c r="BP6654" s="64"/>
    </row>
    <row r="6655" spans="65:68" hidden="1">
      <c r="BM6655" s="68" t="s">
        <v>6829</v>
      </c>
      <c r="BO6655" s="64"/>
      <c r="BP6655" s="64"/>
    </row>
    <row r="6656" spans="65:68" hidden="1">
      <c r="BM6656" s="68" t="s">
        <v>6830</v>
      </c>
      <c r="BO6656" s="64"/>
      <c r="BP6656" s="64"/>
    </row>
    <row r="6657" spans="65:68" hidden="1">
      <c r="BM6657" s="68" t="s">
        <v>6831</v>
      </c>
      <c r="BO6657" s="64"/>
      <c r="BP6657" s="64"/>
    </row>
    <row r="6658" spans="65:68" hidden="1">
      <c r="BM6658" s="68" t="s">
        <v>6832</v>
      </c>
      <c r="BO6658" s="64"/>
      <c r="BP6658" s="64"/>
    </row>
    <row r="6659" spans="65:68" hidden="1">
      <c r="BM6659" s="68" t="s">
        <v>6833</v>
      </c>
      <c r="BO6659" s="64"/>
      <c r="BP6659" s="64"/>
    </row>
    <row r="6660" spans="65:68" hidden="1">
      <c r="BM6660" s="68" t="s">
        <v>6834</v>
      </c>
      <c r="BO6660" s="64"/>
      <c r="BP6660" s="64"/>
    </row>
    <row r="6661" spans="65:68" hidden="1">
      <c r="BM6661" s="68" t="s">
        <v>6835</v>
      </c>
      <c r="BO6661" s="64"/>
      <c r="BP6661" s="64"/>
    </row>
    <row r="6662" spans="65:68" hidden="1">
      <c r="BM6662" s="68" t="s">
        <v>6836</v>
      </c>
      <c r="BO6662" s="64"/>
      <c r="BP6662" s="64"/>
    </row>
    <row r="6663" spans="65:68" hidden="1">
      <c r="BM6663" s="68" t="s">
        <v>6837</v>
      </c>
      <c r="BO6663" s="64"/>
      <c r="BP6663" s="64"/>
    </row>
    <row r="6664" spans="65:68" hidden="1">
      <c r="BM6664" s="68" t="s">
        <v>6838</v>
      </c>
      <c r="BO6664" s="64"/>
      <c r="BP6664" s="64"/>
    </row>
    <row r="6665" spans="65:68" hidden="1">
      <c r="BM6665" s="68" t="s">
        <v>6839</v>
      </c>
      <c r="BO6665" s="64"/>
      <c r="BP6665" s="64"/>
    </row>
    <row r="6666" spans="65:68" hidden="1">
      <c r="BM6666" s="68" t="s">
        <v>6840</v>
      </c>
      <c r="BO6666" s="64"/>
      <c r="BP6666" s="64"/>
    </row>
    <row r="6667" spans="65:68" hidden="1">
      <c r="BM6667" s="68" t="s">
        <v>6841</v>
      </c>
      <c r="BO6667" s="64"/>
      <c r="BP6667" s="64"/>
    </row>
    <row r="6668" spans="65:68" hidden="1">
      <c r="BM6668" s="68" t="s">
        <v>6842</v>
      </c>
      <c r="BO6668" s="64"/>
      <c r="BP6668" s="64"/>
    </row>
    <row r="6669" spans="65:68" hidden="1">
      <c r="BM6669" s="68" t="s">
        <v>6843</v>
      </c>
      <c r="BO6669" s="64"/>
      <c r="BP6669" s="64"/>
    </row>
    <row r="6670" spans="65:68" hidden="1">
      <c r="BM6670" s="68" t="s">
        <v>6844</v>
      </c>
      <c r="BO6670" s="64"/>
      <c r="BP6670" s="64"/>
    </row>
    <row r="6671" spans="65:68" hidden="1">
      <c r="BM6671" s="68" t="s">
        <v>6845</v>
      </c>
      <c r="BO6671" s="64"/>
      <c r="BP6671" s="64"/>
    </row>
    <row r="6672" spans="65:68" hidden="1">
      <c r="BM6672" s="68" t="s">
        <v>6846</v>
      </c>
      <c r="BO6672" s="64"/>
      <c r="BP6672" s="64"/>
    </row>
    <row r="6673" spans="65:68" hidden="1">
      <c r="BM6673" s="68" t="s">
        <v>6847</v>
      </c>
      <c r="BO6673" s="64"/>
      <c r="BP6673" s="64"/>
    </row>
    <row r="6674" spans="65:68" hidden="1">
      <c r="BM6674" s="68" t="s">
        <v>6848</v>
      </c>
      <c r="BO6674" s="64"/>
      <c r="BP6674" s="64"/>
    </row>
    <row r="6675" spans="65:68" hidden="1">
      <c r="BM6675" s="68" t="s">
        <v>6849</v>
      </c>
      <c r="BO6675" s="64"/>
      <c r="BP6675" s="64"/>
    </row>
    <row r="6676" spans="65:68" hidden="1">
      <c r="BM6676" s="68" t="s">
        <v>6850</v>
      </c>
      <c r="BO6676" s="64"/>
      <c r="BP6676" s="64"/>
    </row>
    <row r="6677" spans="65:68" hidden="1">
      <c r="BM6677" s="68" t="s">
        <v>6851</v>
      </c>
      <c r="BO6677" s="64"/>
      <c r="BP6677" s="64"/>
    </row>
    <row r="6678" spans="65:68" hidden="1">
      <c r="BM6678" s="68" t="s">
        <v>6852</v>
      </c>
      <c r="BO6678" s="64"/>
      <c r="BP6678" s="64"/>
    </row>
    <row r="6679" spans="65:68" hidden="1">
      <c r="BM6679" s="68" t="s">
        <v>6853</v>
      </c>
      <c r="BO6679" s="64"/>
      <c r="BP6679" s="64"/>
    </row>
    <row r="6680" spans="65:68" hidden="1">
      <c r="BM6680" s="68" t="s">
        <v>6854</v>
      </c>
      <c r="BO6680" s="64"/>
      <c r="BP6680" s="64"/>
    </row>
    <row r="6681" spans="65:68" hidden="1">
      <c r="BM6681" s="68" t="s">
        <v>6855</v>
      </c>
      <c r="BO6681" s="64"/>
      <c r="BP6681" s="64"/>
    </row>
    <row r="6682" spans="65:68" hidden="1">
      <c r="BM6682" s="68" t="s">
        <v>6856</v>
      </c>
      <c r="BO6682" s="64"/>
      <c r="BP6682" s="64"/>
    </row>
    <row r="6683" spans="65:68" hidden="1">
      <c r="BM6683" s="68" t="s">
        <v>6857</v>
      </c>
      <c r="BO6683" s="64"/>
      <c r="BP6683" s="64"/>
    </row>
    <row r="6684" spans="65:68" hidden="1">
      <c r="BM6684" s="68" t="s">
        <v>6858</v>
      </c>
      <c r="BO6684" s="64"/>
      <c r="BP6684" s="64"/>
    </row>
    <row r="6685" spans="65:68" hidden="1">
      <c r="BM6685" s="68" t="s">
        <v>6859</v>
      </c>
      <c r="BO6685" s="64"/>
      <c r="BP6685" s="64"/>
    </row>
    <row r="6686" spans="65:68" hidden="1">
      <c r="BM6686" s="68" t="s">
        <v>6860</v>
      </c>
      <c r="BO6686" s="64"/>
      <c r="BP6686" s="64"/>
    </row>
    <row r="6687" spans="65:68" hidden="1">
      <c r="BM6687" s="68" t="s">
        <v>6861</v>
      </c>
      <c r="BO6687" s="64"/>
      <c r="BP6687" s="64"/>
    </row>
    <row r="6688" spans="65:68" hidden="1">
      <c r="BM6688" s="68" t="s">
        <v>6862</v>
      </c>
      <c r="BO6688" s="64"/>
      <c r="BP6688" s="64"/>
    </row>
    <row r="6689" spans="65:68" hidden="1">
      <c r="BM6689" s="68" t="s">
        <v>6863</v>
      </c>
      <c r="BO6689" s="64"/>
      <c r="BP6689" s="64"/>
    </row>
    <row r="6690" spans="65:68" hidden="1">
      <c r="BM6690" s="68" t="s">
        <v>6864</v>
      </c>
      <c r="BO6690" s="64"/>
      <c r="BP6690" s="64"/>
    </row>
    <row r="6691" spans="65:68" hidden="1">
      <c r="BM6691" s="68" t="s">
        <v>6865</v>
      </c>
      <c r="BO6691" s="64"/>
      <c r="BP6691" s="64"/>
    </row>
    <row r="6692" spans="65:68" hidden="1">
      <c r="BM6692" s="68" t="s">
        <v>6866</v>
      </c>
      <c r="BO6692" s="64"/>
      <c r="BP6692" s="64"/>
    </row>
    <row r="6693" spans="65:68" hidden="1">
      <c r="BM6693" s="68" t="s">
        <v>6867</v>
      </c>
      <c r="BO6693" s="64"/>
      <c r="BP6693" s="64"/>
    </row>
    <row r="6694" spans="65:68" hidden="1">
      <c r="BM6694" s="68" t="s">
        <v>6868</v>
      </c>
      <c r="BO6694" s="64"/>
      <c r="BP6694" s="64"/>
    </row>
    <row r="6695" spans="65:68" hidden="1">
      <c r="BM6695" s="68" t="s">
        <v>6869</v>
      </c>
      <c r="BO6695" s="64"/>
      <c r="BP6695" s="64"/>
    </row>
    <row r="6696" spans="65:68" hidden="1">
      <c r="BM6696" s="68" t="s">
        <v>203</v>
      </c>
      <c r="BO6696" s="64"/>
      <c r="BP6696" s="64"/>
    </row>
    <row r="6697" spans="65:68" hidden="1">
      <c r="BM6697" s="68" t="s">
        <v>6870</v>
      </c>
      <c r="BO6697" s="64"/>
      <c r="BP6697" s="64"/>
    </row>
    <row r="6698" spans="65:68" hidden="1">
      <c r="BM6698" s="68" t="s">
        <v>6871</v>
      </c>
      <c r="BO6698" s="64"/>
      <c r="BP6698" s="64"/>
    </row>
    <row r="6699" spans="65:68" hidden="1">
      <c r="BM6699" s="68" t="s">
        <v>6872</v>
      </c>
      <c r="BO6699" s="64"/>
      <c r="BP6699" s="64"/>
    </row>
    <row r="6700" spans="65:68" hidden="1">
      <c r="BM6700" s="68" t="s">
        <v>6873</v>
      </c>
      <c r="BO6700" s="64"/>
      <c r="BP6700" s="64"/>
    </row>
    <row r="6701" spans="65:68" hidden="1">
      <c r="BM6701" s="68" t="s">
        <v>6874</v>
      </c>
      <c r="BO6701" s="64"/>
      <c r="BP6701" s="64"/>
    </row>
    <row r="6702" spans="65:68" hidden="1">
      <c r="BM6702" s="68" t="s">
        <v>6875</v>
      </c>
      <c r="BO6702" s="64"/>
      <c r="BP6702" s="64"/>
    </row>
    <row r="6703" spans="65:68" hidden="1">
      <c r="BM6703" s="68" t="s">
        <v>6876</v>
      </c>
      <c r="BO6703" s="64"/>
      <c r="BP6703" s="64"/>
    </row>
    <row r="6704" spans="65:68" hidden="1">
      <c r="BM6704" s="68" t="s">
        <v>6877</v>
      </c>
      <c r="BO6704" s="64"/>
      <c r="BP6704" s="64"/>
    </row>
    <row r="6705" spans="65:68" hidden="1">
      <c r="BM6705" s="68" t="s">
        <v>6878</v>
      </c>
      <c r="BO6705" s="64"/>
      <c r="BP6705" s="64"/>
    </row>
    <row r="6706" spans="65:68" hidden="1">
      <c r="BM6706" s="68" t="s">
        <v>6879</v>
      </c>
      <c r="BO6706" s="64"/>
      <c r="BP6706" s="64"/>
    </row>
    <row r="6707" spans="65:68" hidden="1">
      <c r="BM6707" s="68" t="s">
        <v>6880</v>
      </c>
      <c r="BO6707" s="64"/>
      <c r="BP6707" s="64"/>
    </row>
    <row r="6708" spans="65:68" hidden="1">
      <c r="BM6708" s="68" t="s">
        <v>6881</v>
      </c>
      <c r="BO6708" s="64"/>
      <c r="BP6708" s="64"/>
    </row>
    <row r="6709" spans="65:68" hidden="1">
      <c r="BM6709" s="68" t="s">
        <v>199</v>
      </c>
      <c r="BO6709" s="64"/>
      <c r="BP6709" s="64"/>
    </row>
    <row r="6710" spans="65:68" hidden="1">
      <c r="BM6710" s="68" t="s">
        <v>6882</v>
      </c>
      <c r="BO6710" s="64"/>
      <c r="BP6710" s="64"/>
    </row>
    <row r="6711" spans="65:68" hidden="1">
      <c r="BM6711" s="68" t="s">
        <v>6883</v>
      </c>
      <c r="BO6711" s="64"/>
      <c r="BP6711" s="64"/>
    </row>
    <row r="6712" spans="65:68" hidden="1">
      <c r="BM6712" s="68" t="s">
        <v>6884</v>
      </c>
      <c r="BO6712" s="64"/>
      <c r="BP6712" s="64"/>
    </row>
    <row r="6713" spans="65:68" hidden="1">
      <c r="BM6713" s="68" t="s">
        <v>6885</v>
      </c>
      <c r="BO6713" s="64"/>
      <c r="BP6713" s="64"/>
    </row>
    <row r="6714" spans="65:68" hidden="1">
      <c r="BM6714" s="68" t="s">
        <v>6886</v>
      </c>
      <c r="BO6714" s="64"/>
      <c r="BP6714" s="64"/>
    </row>
    <row r="6715" spans="65:68" hidden="1">
      <c r="BM6715" s="68" t="s">
        <v>6887</v>
      </c>
      <c r="BO6715" s="64"/>
      <c r="BP6715" s="64"/>
    </row>
    <row r="6716" spans="65:68" hidden="1">
      <c r="BM6716" s="68" t="s">
        <v>6888</v>
      </c>
      <c r="BO6716" s="64"/>
      <c r="BP6716" s="64"/>
    </row>
    <row r="6717" spans="65:68" hidden="1">
      <c r="BM6717" s="68" t="s">
        <v>6889</v>
      </c>
      <c r="BO6717" s="64"/>
      <c r="BP6717" s="64"/>
    </row>
    <row r="6718" spans="65:68" hidden="1">
      <c r="BM6718" s="68" t="s">
        <v>6890</v>
      </c>
      <c r="BO6718" s="64"/>
      <c r="BP6718" s="64"/>
    </row>
    <row r="6719" spans="65:68" hidden="1">
      <c r="BM6719" s="68" t="s">
        <v>6891</v>
      </c>
      <c r="BO6719" s="64"/>
      <c r="BP6719" s="64"/>
    </row>
    <row r="6720" spans="65:68" hidden="1">
      <c r="BM6720" s="68" t="s">
        <v>6892</v>
      </c>
      <c r="BO6720" s="64"/>
      <c r="BP6720" s="64"/>
    </row>
    <row r="6721" spans="65:68" hidden="1">
      <c r="BM6721" s="68" t="s">
        <v>6893</v>
      </c>
      <c r="BO6721" s="64"/>
      <c r="BP6721" s="64"/>
    </row>
    <row r="6722" spans="65:68" hidden="1">
      <c r="BM6722" s="68" t="s">
        <v>6894</v>
      </c>
      <c r="BO6722" s="64"/>
      <c r="BP6722" s="64"/>
    </row>
    <row r="6723" spans="65:68" hidden="1">
      <c r="BM6723" s="68" t="s">
        <v>6895</v>
      </c>
      <c r="BO6723" s="64"/>
      <c r="BP6723" s="64"/>
    </row>
    <row r="6724" spans="65:68" hidden="1">
      <c r="BM6724" s="68" t="s">
        <v>6896</v>
      </c>
      <c r="BO6724" s="64"/>
      <c r="BP6724" s="64"/>
    </row>
    <row r="6725" spans="65:68" hidden="1">
      <c r="BM6725" s="68" t="s">
        <v>6897</v>
      </c>
      <c r="BO6725" s="64"/>
      <c r="BP6725" s="64"/>
    </row>
    <row r="6726" spans="65:68" hidden="1">
      <c r="BM6726" s="68" t="s">
        <v>6898</v>
      </c>
      <c r="BO6726" s="64"/>
      <c r="BP6726" s="64"/>
    </row>
    <row r="6727" spans="65:68" hidden="1">
      <c r="BM6727" s="68" t="s">
        <v>6899</v>
      </c>
      <c r="BO6727" s="64"/>
      <c r="BP6727" s="64"/>
    </row>
    <row r="6728" spans="65:68" hidden="1">
      <c r="BM6728" s="68" t="s">
        <v>6900</v>
      </c>
      <c r="BO6728" s="64"/>
      <c r="BP6728" s="64"/>
    </row>
    <row r="6729" spans="65:68" hidden="1">
      <c r="BM6729" s="68" t="s">
        <v>150</v>
      </c>
      <c r="BO6729" s="64"/>
      <c r="BP6729" s="64"/>
    </row>
    <row r="6730" spans="65:68" hidden="1">
      <c r="BM6730" s="68" t="s">
        <v>6901</v>
      </c>
      <c r="BO6730" s="64"/>
      <c r="BP6730" s="64"/>
    </row>
    <row r="6731" spans="65:68" hidden="1">
      <c r="BM6731" s="68" t="s">
        <v>6902</v>
      </c>
      <c r="BO6731" s="64"/>
      <c r="BP6731" s="64"/>
    </row>
    <row r="6732" spans="65:68" hidden="1">
      <c r="BM6732" s="68" t="s">
        <v>6903</v>
      </c>
      <c r="BO6732" s="64"/>
      <c r="BP6732" s="64"/>
    </row>
    <row r="6733" spans="65:68" hidden="1">
      <c r="BM6733" s="68" t="s">
        <v>6904</v>
      </c>
      <c r="BO6733" s="64"/>
      <c r="BP6733" s="64"/>
    </row>
    <row r="6734" spans="65:68" hidden="1">
      <c r="BM6734" s="68" t="s">
        <v>6905</v>
      </c>
      <c r="BO6734" s="64"/>
      <c r="BP6734" s="64"/>
    </row>
    <row r="6735" spans="65:68" hidden="1">
      <c r="BM6735" s="68" t="s">
        <v>6906</v>
      </c>
      <c r="BO6735" s="64"/>
      <c r="BP6735" s="64"/>
    </row>
    <row r="6736" spans="65:68" hidden="1">
      <c r="BM6736" s="68" t="s">
        <v>6907</v>
      </c>
      <c r="BO6736" s="64"/>
      <c r="BP6736" s="64"/>
    </row>
    <row r="6737" spans="65:68" hidden="1">
      <c r="BM6737" s="68" t="s">
        <v>6908</v>
      </c>
      <c r="BO6737" s="64"/>
      <c r="BP6737" s="64"/>
    </row>
    <row r="6738" spans="65:68" hidden="1">
      <c r="BM6738" s="68" t="s">
        <v>6909</v>
      </c>
      <c r="BO6738" s="64"/>
      <c r="BP6738" s="64"/>
    </row>
    <row r="6739" spans="65:68" hidden="1">
      <c r="BM6739" s="68" t="s">
        <v>6910</v>
      </c>
      <c r="BO6739" s="64"/>
      <c r="BP6739" s="64"/>
    </row>
    <row r="6740" spans="65:68" hidden="1">
      <c r="BM6740" s="68" t="s">
        <v>6911</v>
      </c>
      <c r="BO6740" s="64"/>
      <c r="BP6740" s="64"/>
    </row>
    <row r="6741" spans="65:68" hidden="1">
      <c r="BM6741" s="68" t="s">
        <v>6912</v>
      </c>
      <c r="BO6741" s="64"/>
      <c r="BP6741" s="64"/>
    </row>
    <row r="6742" spans="65:68" hidden="1">
      <c r="BM6742" s="68" t="s">
        <v>6913</v>
      </c>
      <c r="BO6742" s="64"/>
      <c r="BP6742" s="64"/>
    </row>
    <row r="6743" spans="65:68" hidden="1">
      <c r="BM6743" s="68" t="s">
        <v>6914</v>
      </c>
      <c r="BO6743" s="64"/>
      <c r="BP6743" s="64"/>
    </row>
    <row r="6744" spans="65:68" hidden="1">
      <c r="BM6744" s="68" t="s">
        <v>6915</v>
      </c>
      <c r="BO6744" s="64"/>
      <c r="BP6744" s="64"/>
    </row>
    <row r="6745" spans="65:68" hidden="1">
      <c r="BM6745" s="68" t="s">
        <v>6916</v>
      </c>
      <c r="BO6745" s="64"/>
      <c r="BP6745" s="64"/>
    </row>
    <row r="6746" spans="65:68" hidden="1">
      <c r="BM6746" s="68" t="s">
        <v>6917</v>
      </c>
      <c r="BO6746" s="64"/>
      <c r="BP6746" s="64"/>
    </row>
    <row r="6747" spans="65:68" hidden="1">
      <c r="BM6747" s="68" t="s">
        <v>6918</v>
      </c>
      <c r="BO6747" s="64"/>
      <c r="BP6747" s="64"/>
    </row>
    <row r="6748" spans="65:68" hidden="1">
      <c r="BM6748" s="68" t="s">
        <v>6919</v>
      </c>
      <c r="BO6748" s="64"/>
      <c r="BP6748" s="64"/>
    </row>
    <row r="6749" spans="65:68" hidden="1">
      <c r="BM6749" s="68" t="s">
        <v>6920</v>
      </c>
      <c r="BO6749" s="64"/>
      <c r="BP6749" s="64"/>
    </row>
    <row r="6750" spans="65:68" hidden="1">
      <c r="BM6750" s="68" t="s">
        <v>6921</v>
      </c>
      <c r="BO6750" s="64"/>
      <c r="BP6750" s="64"/>
    </row>
    <row r="6751" spans="65:68" hidden="1">
      <c r="BM6751" s="68" t="s">
        <v>6922</v>
      </c>
      <c r="BO6751" s="64"/>
      <c r="BP6751" s="64"/>
    </row>
    <row r="6752" spans="65:68" hidden="1">
      <c r="BM6752" s="68" t="s">
        <v>6923</v>
      </c>
      <c r="BO6752" s="64"/>
      <c r="BP6752" s="64"/>
    </row>
    <row r="6753" spans="65:68" hidden="1">
      <c r="BM6753" s="68" t="s">
        <v>6924</v>
      </c>
      <c r="BO6753" s="64"/>
      <c r="BP6753" s="64"/>
    </row>
    <row r="6754" spans="65:68" hidden="1">
      <c r="BM6754" s="68" t="s">
        <v>6925</v>
      </c>
      <c r="BO6754" s="64"/>
      <c r="BP6754" s="64"/>
    </row>
    <row r="6755" spans="65:68" hidden="1">
      <c r="BM6755" s="68" t="s">
        <v>89</v>
      </c>
      <c r="BO6755" s="64"/>
      <c r="BP6755" s="64"/>
    </row>
    <row r="6756" spans="65:68" hidden="1">
      <c r="BM6756" s="68" t="s">
        <v>6926</v>
      </c>
      <c r="BO6756" s="64"/>
      <c r="BP6756" s="64"/>
    </row>
    <row r="6757" spans="65:68" hidden="1">
      <c r="BM6757" s="68" t="s">
        <v>6927</v>
      </c>
      <c r="BO6757" s="64"/>
      <c r="BP6757" s="64"/>
    </row>
    <row r="6758" spans="65:68" hidden="1">
      <c r="BM6758" s="68" t="s">
        <v>6928</v>
      </c>
      <c r="BO6758" s="64"/>
      <c r="BP6758" s="64"/>
    </row>
    <row r="6759" spans="65:68" hidden="1">
      <c r="BM6759" s="68" t="s">
        <v>6929</v>
      </c>
      <c r="BO6759" s="64"/>
      <c r="BP6759" s="64"/>
    </row>
    <row r="6760" spans="65:68" hidden="1">
      <c r="BM6760" s="68" t="s">
        <v>6930</v>
      </c>
      <c r="BO6760" s="64"/>
      <c r="BP6760" s="64"/>
    </row>
    <row r="6761" spans="65:68" hidden="1">
      <c r="BM6761" s="68" t="s">
        <v>6931</v>
      </c>
      <c r="BO6761" s="64"/>
      <c r="BP6761" s="64"/>
    </row>
    <row r="6762" spans="65:68" hidden="1">
      <c r="BM6762" s="68" t="s">
        <v>6932</v>
      </c>
      <c r="BO6762" s="64"/>
      <c r="BP6762" s="64"/>
    </row>
    <row r="6763" spans="65:68" hidden="1">
      <c r="BM6763" s="68" t="s">
        <v>6933</v>
      </c>
      <c r="BO6763" s="64"/>
      <c r="BP6763" s="64"/>
    </row>
    <row r="6764" spans="65:68" hidden="1">
      <c r="BM6764" s="68" t="s">
        <v>6934</v>
      </c>
      <c r="BO6764" s="64"/>
      <c r="BP6764" s="64"/>
    </row>
    <row r="6765" spans="65:68" hidden="1">
      <c r="BM6765" s="68" t="s">
        <v>6935</v>
      </c>
      <c r="BO6765" s="64"/>
      <c r="BP6765" s="64"/>
    </row>
    <row r="6766" spans="65:68" hidden="1">
      <c r="BM6766" s="68" t="s">
        <v>6936</v>
      </c>
      <c r="BO6766" s="64"/>
      <c r="BP6766" s="64"/>
    </row>
    <row r="6767" spans="65:68" hidden="1">
      <c r="BM6767" s="68" t="s">
        <v>6937</v>
      </c>
      <c r="BO6767" s="64"/>
      <c r="BP6767" s="64"/>
    </row>
    <row r="6768" spans="65:68" hidden="1">
      <c r="BM6768" s="68" t="s">
        <v>6938</v>
      </c>
      <c r="BO6768" s="64"/>
      <c r="BP6768" s="64"/>
    </row>
    <row r="6769" spans="65:68" hidden="1">
      <c r="BM6769" s="68" t="s">
        <v>6939</v>
      </c>
      <c r="BO6769" s="64"/>
      <c r="BP6769" s="64"/>
    </row>
    <row r="6770" spans="65:68" hidden="1">
      <c r="BM6770" s="68" t="s">
        <v>6940</v>
      </c>
      <c r="BO6770" s="64"/>
      <c r="BP6770" s="64"/>
    </row>
    <row r="6771" spans="65:68" hidden="1">
      <c r="BM6771" s="68" t="s">
        <v>6941</v>
      </c>
      <c r="BO6771" s="64"/>
      <c r="BP6771" s="64"/>
    </row>
    <row r="6772" spans="65:68" hidden="1">
      <c r="BM6772" s="68" t="s">
        <v>6942</v>
      </c>
      <c r="BO6772" s="64"/>
      <c r="BP6772" s="64"/>
    </row>
    <row r="6773" spans="65:68" hidden="1">
      <c r="BM6773" s="68" t="s">
        <v>6943</v>
      </c>
      <c r="BO6773" s="64"/>
      <c r="BP6773" s="64"/>
    </row>
    <row r="6774" spans="65:68" hidden="1">
      <c r="BM6774" s="68" t="s">
        <v>6944</v>
      </c>
      <c r="BO6774" s="64"/>
      <c r="BP6774" s="64"/>
    </row>
    <row r="6775" spans="65:68" hidden="1">
      <c r="BM6775" s="68" t="s">
        <v>6945</v>
      </c>
      <c r="BO6775" s="64"/>
      <c r="BP6775" s="64"/>
    </row>
    <row r="6776" spans="65:68" hidden="1">
      <c r="BM6776" s="68" t="s">
        <v>6946</v>
      </c>
      <c r="BO6776" s="64"/>
      <c r="BP6776" s="64"/>
    </row>
    <row r="6777" spans="65:68" hidden="1">
      <c r="BM6777" s="68" t="s">
        <v>6947</v>
      </c>
      <c r="BO6777" s="64"/>
      <c r="BP6777" s="64"/>
    </row>
    <row r="6778" spans="65:68" hidden="1">
      <c r="BM6778" s="68" t="s">
        <v>6948</v>
      </c>
      <c r="BO6778" s="64"/>
      <c r="BP6778" s="64"/>
    </row>
    <row r="6779" spans="65:68" hidden="1">
      <c r="BM6779" s="68" t="s">
        <v>6949</v>
      </c>
      <c r="BO6779" s="64"/>
      <c r="BP6779" s="64"/>
    </row>
    <row r="6780" spans="65:68" hidden="1">
      <c r="BM6780" s="68" t="s">
        <v>6950</v>
      </c>
      <c r="BO6780" s="64"/>
      <c r="BP6780" s="64"/>
    </row>
    <row r="6781" spans="65:68" hidden="1">
      <c r="BM6781" s="68" t="s">
        <v>6951</v>
      </c>
      <c r="BO6781" s="64"/>
      <c r="BP6781" s="64"/>
    </row>
    <row r="6782" spans="65:68" hidden="1">
      <c r="BM6782" s="68" t="s">
        <v>6952</v>
      </c>
      <c r="BO6782" s="64"/>
      <c r="BP6782" s="64"/>
    </row>
    <row r="6783" spans="65:68" hidden="1">
      <c r="BM6783" s="68" t="s">
        <v>6953</v>
      </c>
      <c r="BO6783" s="64"/>
      <c r="BP6783" s="64"/>
    </row>
    <row r="6784" spans="65:68" hidden="1">
      <c r="BM6784" s="68" t="s">
        <v>6954</v>
      </c>
      <c r="BO6784" s="64"/>
      <c r="BP6784" s="64"/>
    </row>
    <row r="6785" spans="65:68" hidden="1">
      <c r="BM6785" s="68" t="s">
        <v>6955</v>
      </c>
      <c r="BO6785" s="64"/>
      <c r="BP6785" s="64"/>
    </row>
    <row r="6786" spans="65:68" hidden="1">
      <c r="BM6786" s="68" t="s">
        <v>6956</v>
      </c>
      <c r="BO6786" s="64"/>
      <c r="BP6786" s="64"/>
    </row>
    <row r="6787" spans="65:68" hidden="1">
      <c r="BM6787" s="68" t="s">
        <v>6957</v>
      </c>
      <c r="BO6787" s="64"/>
      <c r="BP6787" s="64"/>
    </row>
    <row r="6788" spans="65:68" hidden="1">
      <c r="BM6788" s="68" t="s">
        <v>6958</v>
      </c>
      <c r="BO6788" s="64"/>
      <c r="BP6788" s="64"/>
    </row>
    <row r="6789" spans="65:68" hidden="1">
      <c r="BM6789" s="68" t="s">
        <v>6959</v>
      </c>
      <c r="BO6789" s="64"/>
      <c r="BP6789" s="64"/>
    </row>
    <row r="6790" spans="65:68" hidden="1">
      <c r="BM6790" s="68" t="s">
        <v>6960</v>
      </c>
      <c r="BO6790" s="64"/>
      <c r="BP6790" s="64"/>
    </row>
    <row r="6791" spans="65:68" hidden="1">
      <c r="BM6791" s="68" t="s">
        <v>6961</v>
      </c>
      <c r="BO6791" s="64"/>
      <c r="BP6791" s="64"/>
    </row>
    <row r="6792" spans="65:68" hidden="1">
      <c r="BM6792" s="68" t="s">
        <v>6962</v>
      </c>
      <c r="BO6792" s="64"/>
      <c r="BP6792" s="64"/>
    </row>
    <row r="6793" spans="65:68" hidden="1">
      <c r="BM6793" s="68" t="s">
        <v>6963</v>
      </c>
      <c r="BO6793" s="64"/>
      <c r="BP6793" s="64"/>
    </row>
    <row r="6794" spans="65:68" hidden="1">
      <c r="BM6794" s="68" t="s">
        <v>6964</v>
      </c>
      <c r="BO6794" s="64"/>
      <c r="BP6794" s="64"/>
    </row>
    <row r="6795" spans="65:68" hidden="1">
      <c r="BM6795" s="68" t="s">
        <v>6965</v>
      </c>
      <c r="BO6795" s="64"/>
      <c r="BP6795" s="64"/>
    </row>
    <row r="6796" spans="65:68" hidden="1">
      <c r="BM6796" s="68" t="s">
        <v>6966</v>
      </c>
      <c r="BO6796" s="64"/>
      <c r="BP6796" s="64"/>
    </row>
    <row r="6797" spans="65:68" hidden="1">
      <c r="BM6797" s="68" t="s">
        <v>6967</v>
      </c>
      <c r="BO6797" s="64"/>
      <c r="BP6797" s="64"/>
    </row>
    <row r="6798" spans="65:68" hidden="1">
      <c r="BM6798" s="68" t="s">
        <v>6968</v>
      </c>
      <c r="BO6798" s="64"/>
      <c r="BP6798" s="64"/>
    </row>
    <row r="6799" spans="65:68" hidden="1">
      <c r="BM6799" s="68" t="s">
        <v>6969</v>
      </c>
      <c r="BO6799" s="64"/>
      <c r="BP6799" s="64"/>
    </row>
    <row r="6800" spans="65:68" hidden="1">
      <c r="BM6800" s="68" t="s">
        <v>304</v>
      </c>
      <c r="BO6800" s="64"/>
      <c r="BP6800" s="64"/>
    </row>
    <row r="6801" spans="65:68" hidden="1">
      <c r="BM6801" s="68" t="s">
        <v>6970</v>
      </c>
      <c r="BO6801" s="64"/>
      <c r="BP6801" s="64"/>
    </row>
    <row r="6802" spans="65:68" hidden="1">
      <c r="BM6802" s="68" t="s">
        <v>6971</v>
      </c>
      <c r="BO6802" s="64"/>
      <c r="BP6802" s="64"/>
    </row>
    <row r="6803" spans="65:68" hidden="1">
      <c r="BM6803" s="68" t="s">
        <v>6972</v>
      </c>
      <c r="BO6803" s="64"/>
      <c r="BP6803" s="64"/>
    </row>
    <row r="6804" spans="65:68" hidden="1">
      <c r="BM6804" s="68" t="s">
        <v>6973</v>
      </c>
      <c r="BO6804" s="64"/>
      <c r="BP6804" s="64"/>
    </row>
    <row r="6805" spans="65:68" hidden="1">
      <c r="BM6805" s="68" t="s">
        <v>6974</v>
      </c>
      <c r="BO6805" s="64"/>
      <c r="BP6805" s="64"/>
    </row>
    <row r="6806" spans="65:68" hidden="1">
      <c r="BM6806" s="68" t="s">
        <v>6975</v>
      </c>
      <c r="BO6806" s="64"/>
      <c r="BP6806" s="64"/>
    </row>
    <row r="6807" spans="65:68" hidden="1">
      <c r="BM6807" s="68" t="s">
        <v>6976</v>
      </c>
      <c r="BO6807" s="64"/>
      <c r="BP6807" s="64"/>
    </row>
    <row r="6808" spans="65:68" hidden="1">
      <c r="BM6808" s="68" t="s">
        <v>6977</v>
      </c>
      <c r="BO6808" s="64"/>
      <c r="BP6808" s="64"/>
    </row>
    <row r="6809" spans="65:68" hidden="1">
      <c r="BM6809" s="68" t="s">
        <v>6978</v>
      </c>
      <c r="BO6809" s="64"/>
      <c r="BP6809" s="64"/>
    </row>
    <row r="6810" spans="65:68" hidden="1">
      <c r="BM6810" s="68" t="s">
        <v>6979</v>
      </c>
      <c r="BO6810" s="64"/>
      <c r="BP6810" s="64"/>
    </row>
    <row r="6811" spans="65:68" hidden="1">
      <c r="BM6811" s="68" t="s">
        <v>6980</v>
      </c>
      <c r="BO6811" s="64"/>
      <c r="BP6811" s="64"/>
    </row>
    <row r="6812" spans="65:68" hidden="1">
      <c r="BM6812" s="68" t="s">
        <v>6981</v>
      </c>
      <c r="BO6812" s="64"/>
      <c r="BP6812" s="64"/>
    </row>
    <row r="6813" spans="65:68" hidden="1">
      <c r="BM6813" s="68" t="s">
        <v>6982</v>
      </c>
      <c r="BO6813" s="64"/>
      <c r="BP6813" s="64"/>
    </row>
    <row r="6814" spans="65:68" hidden="1">
      <c r="BM6814" s="68" t="s">
        <v>6983</v>
      </c>
      <c r="BO6814" s="64"/>
      <c r="BP6814" s="64"/>
    </row>
    <row r="6815" spans="65:68" hidden="1">
      <c r="BM6815" s="68" t="s">
        <v>6984</v>
      </c>
      <c r="BO6815" s="64"/>
      <c r="BP6815" s="64"/>
    </row>
    <row r="6816" spans="65:68" hidden="1">
      <c r="BM6816" s="68" t="s">
        <v>6985</v>
      </c>
      <c r="BO6816" s="64"/>
      <c r="BP6816" s="64"/>
    </row>
    <row r="6817" spans="65:68" hidden="1">
      <c r="BM6817" s="68" t="s">
        <v>6986</v>
      </c>
      <c r="BO6817" s="64"/>
      <c r="BP6817" s="64"/>
    </row>
    <row r="6818" spans="65:68" hidden="1">
      <c r="BM6818" s="68" t="s">
        <v>6987</v>
      </c>
      <c r="BO6818" s="64"/>
      <c r="BP6818" s="64"/>
    </row>
    <row r="6819" spans="65:68" hidden="1">
      <c r="BM6819" s="68" t="s">
        <v>6988</v>
      </c>
      <c r="BO6819" s="64"/>
      <c r="BP6819" s="64"/>
    </row>
    <row r="6820" spans="65:68" hidden="1">
      <c r="BM6820" s="68" t="s">
        <v>6989</v>
      </c>
      <c r="BO6820" s="64"/>
      <c r="BP6820" s="64"/>
    </row>
    <row r="6821" spans="65:68" hidden="1">
      <c r="BM6821" s="68" t="s">
        <v>6990</v>
      </c>
      <c r="BO6821" s="64"/>
      <c r="BP6821" s="64"/>
    </row>
    <row r="6822" spans="65:68" hidden="1">
      <c r="BM6822" s="68" t="s">
        <v>6991</v>
      </c>
      <c r="BO6822" s="64"/>
      <c r="BP6822" s="64"/>
    </row>
    <row r="6823" spans="65:68" hidden="1">
      <c r="BM6823" s="68" t="s">
        <v>6992</v>
      </c>
      <c r="BO6823" s="64"/>
      <c r="BP6823" s="64"/>
    </row>
    <row r="6824" spans="65:68" hidden="1">
      <c r="BM6824" s="68" t="s">
        <v>6993</v>
      </c>
      <c r="BO6824" s="64"/>
      <c r="BP6824" s="64"/>
    </row>
    <row r="6825" spans="65:68" hidden="1">
      <c r="BM6825" s="68" t="s">
        <v>6994</v>
      </c>
      <c r="BO6825" s="64"/>
      <c r="BP6825" s="64"/>
    </row>
    <row r="6826" spans="65:68" hidden="1">
      <c r="BM6826" s="68" t="s">
        <v>6995</v>
      </c>
      <c r="BO6826" s="64"/>
      <c r="BP6826" s="64"/>
    </row>
    <row r="6827" spans="65:68" hidden="1">
      <c r="BM6827" s="68" t="s">
        <v>6996</v>
      </c>
      <c r="BO6827" s="64"/>
      <c r="BP6827" s="64"/>
    </row>
    <row r="6828" spans="65:68" hidden="1">
      <c r="BM6828" s="68" t="s">
        <v>6997</v>
      </c>
      <c r="BO6828" s="64"/>
      <c r="BP6828" s="64"/>
    </row>
    <row r="6829" spans="65:68" hidden="1">
      <c r="BM6829" s="68" t="s">
        <v>6998</v>
      </c>
      <c r="BO6829" s="64"/>
      <c r="BP6829" s="64"/>
    </row>
    <row r="6830" spans="65:68" hidden="1">
      <c r="BM6830" s="68" t="s">
        <v>6999</v>
      </c>
      <c r="BO6830" s="64"/>
      <c r="BP6830" s="64"/>
    </row>
    <row r="6831" spans="65:68" hidden="1">
      <c r="BM6831" s="68" t="s">
        <v>7000</v>
      </c>
      <c r="BO6831" s="64"/>
      <c r="BP6831" s="64"/>
    </row>
    <row r="6832" spans="65:68" hidden="1">
      <c r="BM6832" s="68" t="s">
        <v>7001</v>
      </c>
      <c r="BO6832" s="64"/>
      <c r="BP6832" s="64"/>
    </row>
    <row r="6833" spans="65:68" hidden="1">
      <c r="BM6833" s="68" t="s">
        <v>7002</v>
      </c>
      <c r="BO6833" s="64"/>
      <c r="BP6833" s="64"/>
    </row>
    <row r="6834" spans="65:68" hidden="1">
      <c r="BM6834" s="68" t="s">
        <v>7003</v>
      </c>
      <c r="BO6834" s="64"/>
      <c r="BP6834" s="64"/>
    </row>
    <row r="6835" spans="65:68" hidden="1">
      <c r="BM6835" s="68" t="s">
        <v>7004</v>
      </c>
      <c r="BO6835" s="64"/>
      <c r="BP6835" s="64"/>
    </row>
    <row r="6836" spans="65:68" hidden="1">
      <c r="BM6836" s="68" t="s">
        <v>7005</v>
      </c>
      <c r="BO6836" s="64"/>
      <c r="BP6836" s="64"/>
    </row>
    <row r="6837" spans="65:68" hidden="1">
      <c r="BM6837" s="68" t="s">
        <v>7006</v>
      </c>
      <c r="BO6837" s="64"/>
      <c r="BP6837" s="64"/>
    </row>
    <row r="6838" spans="65:68" hidden="1">
      <c r="BM6838" s="68" t="s">
        <v>7007</v>
      </c>
      <c r="BO6838" s="64"/>
      <c r="BP6838" s="64"/>
    </row>
    <row r="6839" spans="65:68" hidden="1">
      <c r="BM6839" s="68" t="s">
        <v>7008</v>
      </c>
      <c r="BO6839" s="64"/>
      <c r="BP6839" s="64"/>
    </row>
    <row r="6840" spans="65:68" hidden="1">
      <c r="BM6840" s="68" t="s">
        <v>7009</v>
      </c>
      <c r="BO6840" s="64"/>
      <c r="BP6840" s="64"/>
    </row>
    <row r="6841" spans="65:68" hidden="1">
      <c r="BM6841" s="68" t="s">
        <v>7010</v>
      </c>
      <c r="BO6841" s="64"/>
      <c r="BP6841" s="64"/>
    </row>
    <row r="6842" spans="65:68" hidden="1">
      <c r="BM6842" s="68" t="s">
        <v>7011</v>
      </c>
      <c r="BO6842" s="64"/>
      <c r="BP6842" s="64"/>
    </row>
    <row r="6843" spans="65:68" hidden="1">
      <c r="BM6843" s="68" t="s">
        <v>7012</v>
      </c>
      <c r="BO6843" s="64"/>
      <c r="BP6843" s="64"/>
    </row>
    <row r="6844" spans="65:68" hidden="1">
      <c r="BM6844" s="68" t="s">
        <v>7013</v>
      </c>
      <c r="BO6844" s="64"/>
      <c r="BP6844" s="64"/>
    </row>
    <row r="6845" spans="65:68" hidden="1">
      <c r="BM6845" s="68" t="s">
        <v>7014</v>
      </c>
      <c r="BO6845" s="64"/>
      <c r="BP6845" s="64"/>
    </row>
    <row r="6846" spans="65:68" hidden="1">
      <c r="BM6846" s="68" t="s">
        <v>7015</v>
      </c>
      <c r="BO6846" s="64"/>
      <c r="BP6846" s="64"/>
    </row>
    <row r="6847" spans="65:68" hidden="1">
      <c r="BM6847" s="68" t="s">
        <v>7016</v>
      </c>
      <c r="BO6847" s="64"/>
      <c r="BP6847" s="64"/>
    </row>
    <row r="6848" spans="65:68" hidden="1">
      <c r="BM6848" s="68" t="s">
        <v>7017</v>
      </c>
      <c r="BO6848" s="64"/>
      <c r="BP6848" s="64"/>
    </row>
    <row r="6849" spans="65:68" hidden="1">
      <c r="BM6849" s="68" t="s">
        <v>7018</v>
      </c>
      <c r="BO6849" s="64"/>
      <c r="BP6849" s="64"/>
    </row>
    <row r="6850" spans="65:68" hidden="1">
      <c r="BM6850" s="68" t="s">
        <v>7019</v>
      </c>
      <c r="BO6850" s="64"/>
      <c r="BP6850" s="64"/>
    </row>
    <row r="6851" spans="65:68" hidden="1">
      <c r="BM6851" s="68" t="s">
        <v>7020</v>
      </c>
      <c r="BO6851" s="64"/>
      <c r="BP6851" s="64"/>
    </row>
    <row r="6852" spans="65:68" hidden="1">
      <c r="BM6852" s="68" t="s">
        <v>7021</v>
      </c>
      <c r="BO6852" s="64"/>
      <c r="BP6852" s="64"/>
    </row>
    <row r="6853" spans="65:68" hidden="1">
      <c r="BM6853" s="68" t="s">
        <v>7022</v>
      </c>
      <c r="BO6853" s="64"/>
      <c r="BP6853" s="64"/>
    </row>
    <row r="6854" spans="65:68" hidden="1">
      <c r="BM6854" s="68" t="s">
        <v>7023</v>
      </c>
      <c r="BO6854" s="64"/>
      <c r="BP6854" s="64"/>
    </row>
    <row r="6855" spans="65:68" hidden="1">
      <c r="BM6855" s="68" t="s">
        <v>7024</v>
      </c>
      <c r="BO6855" s="64"/>
      <c r="BP6855" s="64"/>
    </row>
    <row r="6856" spans="65:68" hidden="1">
      <c r="BM6856" s="68" t="s">
        <v>7025</v>
      </c>
      <c r="BO6856" s="64"/>
      <c r="BP6856" s="64"/>
    </row>
    <row r="6857" spans="65:68" hidden="1">
      <c r="BM6857" s="68" t="s">
        <v>7026</v>
      </c>
      <c r="BO6857" s="64"/>
      <c r="BP6857" s="64"/>
    </row>
    <row r="6858" spans="65:68" hidden="1">
      <c r="BM6858" s="68" t="s">
        <v>7027</v>
      </c>
      <c r="BO6858" s="64"/>
      <c r="BP6858" s="64"/>
    </row>
    <row r="6859" spans="65:68" hidden="1">
      <c r="BM6859" s="68" t="s">
        <v>7028</v>
      </c>
      <c r="BO6859" s="64"/>
      <c r="BP6859" s="64"/>
    </row>
    <row r="6860" spans="65:68" hidden="1">
      <c r="BM6860" s="68" t="s">
        <v>7029</v>
      </c>
      <c r="BO6860" s="64"/>
      <c r="BP6860" s="64"/>
    </row>
    <row r="6861" spans="65:68" hidden="1">
      <c r="BM6861" s="68" t="s">
        <v>7030</v>
      </c>
      <c r="BO6861" s="64"/>
      <c r="BP6861" s="64"/>
    </row>
    <row r="6862" spans="65:68" hidden="1">
      <c r="BM6862" s="68" t="s">
        <v>7031</v>
      </c>
      <c r="BO6862" s="64"/>
      <c r="BP6862" s="64"/>
    </row>
    <row r="6863" spans="65:68" hidden="1">
      <c r="BM6863" s="68" t="s">
        <v>7032</v>
      </c>
      <c r="BO6863" s="64"/>
      <c r="BP6863" s="64"/>
    </row>
    <row r="6864" spans="65:68" hidden="1">
      <c r="BM6864" s="68" t="s">
        <v>7033</v>
      </c>
      <c r="BO6864" s="64"/>
      <c r="BP6864" s="64"/>
    </row>
    <row r="6865" spans="65:68" hidden="1">
      <c r="BM6865" s="68" t="s">
        <v>7034</v>
      </c>
      <c r="BO6865" s="64"/>
      <c r="BP6865" s="64"/>
    </row>
    <row r="6866" spans="65:68" hidden="1">
      <c r="BM6866" s="68" t="s">
        <v>7035</v>
      </c>
      <c r="BO6866" s="64"/>
      <c r="BP6866" s="64"/>
    </row>
    <row r="6867" spans="65:68" hidden="1">
      <c r="BM6867" s="68" t="s">
        <v>7036</v>
      </c>
      <c r="BO6867" s="64"/>
      <c r="BP6867" s="64"/>
    </row>
    <row r="6868" spans="65:68" hidden="1">
      <c r="BM6868" s="68" t="s">
        <v>7037</v>
      </c>
      <c r="BO6868" s="64"/>
      <c r="BP6868" s="64"/>
    </row>
    <row r="6869" spans="65:68" hidden="1">
      <c r="BM6869" s="68" t="s">
        <v>7038</v>
      </c>
      <c r="BO6869" s="64"/>
      <c r="BP6869" s="64"/>
    </row>
    <row r="6870" spans="65:68" hidden="1">
      <c r="BM6870" s="68" t="s">
        <v>7039</v>
      </c>
      <c r="BO6870" s="64"/>
      <c r="BP6870" s="64"/>
    </row>
    <row r="6871" spans="65:68" hidden="1">
      <c r="BM6871" s="68" t="s">
        <v>7040</v>
      </c>
      <c r="BO6871" s="64"/>
      <c r="BP6871" s="64"/>
    </row>
    <row r="6872" spans="65:68" hidden="1">
      <c r="BM6872" s="68" t="s">
        <v>7041</v>
      </c>
      <c r="BO6872" s="64"/>
      <c r="BP6872" s="64"/>
    </row>
    <row r="6873" spans="65:68" hidden="1">
      <c r="BM6873" s="68" t="s">
        <v>7042</v>
      </c>
      <c r="BO6873" s="64"/>
      <c r="BP6873" s="64"/>
    </row>
    <row r="6874" spans="65:68" hidden="1">
      <c r="BM6874" s="68" t="s">
        <v>7043</v>
      </c>
      <c r="BO6874" s="64"/>
      <c r="BP6874" s="64"/>
    </row>
    <row r="6875" spans="65:68" hidden="1">
      <c r="BM6875" s="68" t="s">
        <v>7044</v>
      </c>
      <c r="BO6875" s="64"/>
      <c r="BP6875" s="64"/>
    </row>
    <row r="6876" spans="65:68" hidden="1">
      <c r="BM6876" s="68" t="s">
        <v>7045</v>
      </c>
      <c r="BO6876" s="64"/>
      <c r="BP6876" s="64"/>
    </row>
    <row r="6877" spans="65:68" hidden="1">
      <c r="BM6877" s="68" t="s">
        <v>7046</v>
      </c>
      <c r="BO6877" s="64"/>
      <c r="BP6877" s="64"/>
    </row>
    <row r="6878" spans="65:68" hidden="1">
      <c r="BM6878" s="68" t="s">
        <v>7047</v>
      </c>
      <c r="BO6878" s="64"/>
      <c r="BP6878" s="64"/>
    </row>
    <row r="6879" spans="65:68" hidden="1">
      <c r="BM6879" s="68" t="s">
        <v>7048</v>
      </c>
      <c r="BO6879" s="64"/>
      <c r="BP6879" s="64"/>
    </row>
    <row r="6880" spans="65:68" hidden="1">
      <c r="BM6880" s="68" t="s">
        <v>7049</v>
      </c>
      <c r="BO6880" s="64"/>
      <c r="BP6880" s="64"/>
    </row>
    <row r="6881" spans="65:68" hidden="1">
      <c r="BM6881" s="68" t="s">
        <v>7050</v>
      </c>
      <c r="BO6881" s="64"/>
      <c r="BP6881" s="64"/>
    </row>
    <row r="6882" spans="65:68" hidden="1">
      <c r="BM6882" s="68" t="s">
        <v>253</v>
      </c>
      <c r="BO6882" s="64"/>
      <c r="BP6882" s="64"/>
    </row>
    <row r="6883" spans="65:68" hidden="1">
      <c r="BM6883" s="68" t="s">
        <v>7051</v>
      </c>
      <c r="BO6883" s="64"/>
      <c r="BP6883" s="64"/>
    </row>
    <row r="6884" spans="65:68" hidden="1">
      <c r="BM6884" s="68" t="s">
        <v>7052</v>
      </c>
      <c r="BO6884" s="64"/>
      <c r="BP6884" s="64"/>
    </row>
    <row r="6885" spans="65:68" hidden="1">
      <c r="BM6885" s="68" t="s">
        <v>7053</v>
      </c>
      <c r="BO6885" s="64"/>
      <c r="BP6885" s="64"/>
    </row>
    <row r="6886" spans="65:68" hidden="1">
      <c r="BM6886" s="68" t="s">
        <v>7054</v>
      </c>
      <c r="BO6886" s="64"/>
      <c r="BP6886" s="64"/>
    </row>
    <row r="6887" spans="65:68" hidden="1">
      <c r="BM6887" s="68" t="s">
        <v>7055</v>
      </c>
      <c r="BO6887" s="64"/>
      <c r="BP6887" s="64"/>
    </row>
    <row r="6888" spans="65:68" hidden="1">
      <c r="BM6888" s="68" t="s">
        <v>7056</v>
      </c>
      <c r="BO6888" s="64"/>
      <c r="BP6888" s="64"/>
    </row>
    <row r="6889" spans="65:68" hidden="1">
      <c r="BM6889" s="68" t="s">
        <v>7057</v>
      </c>
      <c r="BO6889" s="64"/>
      <c r="BP6889" s="64"/>
    </row>
    <row r="6890" spans="65:68" hidden="1">
      <c r="BM6890" s="68" t="s">
        <v>7058</v>
      </c>
      <c r="BO6890" s="64"/>
      <c r="BP6890" s="64"/>
    </row>
    <row r="6891" spans="65:68" hidden="1">
      <c r="BM6891" s="68" t="s">
        <v>7059</v>
      </c>
      <c r="BO6891" s="64"/>
      <c r="BP6891" s="64"/>
    </row>
    <row r="6892" spans="65:68" hidden="1">
      <c r="BM6892" s="68" t="s">
        <v>7060</v>
      </c>
      <c r="BO6892" s="64"/>
      <c r="BP6892" s="64"/>
    </row>
    <row r="6893" spans="65:68" hidden="1">
      <c r="BM6893" s="68" t="s">
        <v>7061</v>
      </c>
      <c r="BO6893" s="64"/>
      <c r="BP6893" s="64"/>
    </row>
    <row r="6894" spans="65:68" hidden="1">
      <c r="BM6894" s="68" t="s">
        <v>7062</v>
      </c>
      <c r="BO6894" s="64"/>
      <c r="BP6894" s="64"/>
    </row>
    <row r="6895" spans="65:68" hidden="1">
      <c r="BM6895" s="68" t="s">
        <v>7063</v>
      </c>
      <c r="BO6895" s="64"/>
      <c r="BP6895" s="64"/>
    </row>
    <row r="6896" spans="65:68" hidden="1">
      <c r="BM6896" s="68" t="s">
        <v>7064</v>
      </c>
      <c r="BO6896" s="64"/>
      <c r="BP6896" s="64"/>
    </row>
    <row r="6897" spans="65:68" hidden="1">
      <c r="BM6897" s="68" t="s">
        <v>7065</v>
      </c>
      <c r="BO6897" s="64"/>
      <c r="BP6897" s="64"/>
    </row>
    <row r="6898" spans="65:68" hidden="1">
      <c r="BM6898" s="68" t="s">
        <v>7066</v>
      </c>
      <c r="BO6898" s="64"/>
      <c r="BP6898" s="64"/>
    </row>
    <row r="6899" spans="65:68" hidden="1">
      <c r="BM6899" s="68" t="s">
        <v>7067</v>
      </c>
      <c r="BO6899" s="64"/>
      <c r="BP6899" s="64"/>
    </row>
    <row r="6900" spans="65:68" hidden="1">
      <c r="BM6900" s="68" t="s">
        <v>7068</v>
      </c>
      <c r="BO6900" s="64"/>
      <c r="BP6900" s="64"/>
    </row>
    <row r="6901" spans="65:68" hidden="1">
      <c r="BM6901" s="68" t="s">
        <v>7069</v>
      </c>
      <c r="BO6901" s="64"/>
      <c r="BP6901" s="64"/>
    </row>
    <row r="6902" spans="65:68" hidden="1">
      <c r="BM6902" s="68" t="s">
        <v>7070</v>
      </c>
      <c r="BO6902" s="64"/>
      <c r="BP6902" s="64"/>
    </row>
    <row r="6903" spans="65:68" hidden="1">
      <c r="BM6903" s="68" t="s">
        <v>7071</v>
      </c>
      <c r="BO6903" s="64"/>
      <c r="BP6903" s="64"/>
    </row>
    <row r="6904" spans="65:68" hidden="1">
      <c r="BM6904" s="68" t="s">
        <v>7072</v>
      </c>
      <c r="BO6904" s="64"/>
      <c r="BP6904" s="64"/>
    </row>
    <row r="6905" spans="65:68" hidden="1">
      <c r="BM6905" s="68" t="s">
        <v>7073</v>
      </c>
      <c r="BO6905" s="64"/>
      <c r="BP6905" s="64"/>
    </row>
    <row r="6906" spans="65:68" hidden="1">
      <c r="BM6906" s="68" t="s">
        <v>7074</v>
      </c>
      <c r="BO6906" s="64"/>
      <c r="BP6906" s="64"/>
    </row>
    <row r="6907" spans="65:68" hidden="1">
      <c r="BM6907" s="68" t="s">
        <v>7075</v>
      </c>
      <c r="BO6907" s="64"/>
      <c r="BP6907" s="64"/>
    </row>
    <row r="6908" spans="65:68" hidden="1">
      <c r="BM6908" s="68" t="s">
        <v>7076</v>
      </c>
      <c r="BO6908" s="64"/>
      <c r="BP6908" s="64"/>
    </row>
    <row r="6909" spans="65:68" hidden="1">
      <c r="BM6909" s="68" t="s">
        <v>7077</v>
      </c>
      <c r="BO6909" s="64"/>
      <c r="BP6909" s="64"/>
    </row>
    <row r="6910" spans="65:68" hidden="1">
      <c r="BM6910" s="68" t="s">
        <v>7078</v>
      </c>
      <c r="BO6910" s="64"/>
      <c r="BP6910" s="64"/>
    </row>
    <row r="6911" spans="65:68" hidden="1">
      <c r="BM6911" s="68" t="s">
        <v>7079</v>
      </c>
      <c r="BO6911" s="64"/>
      <c r="BP6911" s="64"/>
    </row>
    <row r="6912" spans="65:68" hidden="1">
      <c r="BM6912" s="68" t="s">
        <v>7080</v>
      </c>
      <c r="BO6912" s="64"/>
      <c r="BP6912" s="64"/>
    </row>
    <row r="6913" spans="65:68" hidden="1">
      <c r="BM6913" s="68" t="s">
        <v>7081</v>
      </c>
      <c r="BO6913" s="64"/>
      <c r="BP6913" s="64"/>
    </row>
    <row r="6914" spans="65:68" hidden="1">
      <c r="BM6914" s="68" t="s">
        <v>7082</v>
      </c>
      <c r="BO6914" s="64"/>
      <c r="BP6914" s="64"/>
    </row>
    <row r="6915" spans="65:68" hidden="1">
      <c r="BM6915" s="68" t="s">
        <v>7083</v>
      </c>
      <c r="BO6915" s="64"/>
      <c r="BP6915" s="64"/>
    </row>
    <row r="6916" spans="65:68" hidden="1">
      <c r="BM6916" s="68" t="s">
        <v>7084</v>
      </c>
      <c r="BO6916" s="64"/>
      <c r="BP6916" s="64"/>
    </row>
    <row r="6917" spans="65:68" hidden="1">
      <c r="BM6917" s="68" t="s">
        <v>7085</v>
      </c>
      <c r="BO6917" s="64"/>
      <c r="BP6917" s="64"/>
    </row>
    <row r="6918" spans="65:68" hidden="1">
      <c r="BM6918" s="68" t="s">
        <v>7086</v>
      </c>
      <c r="BO6918" s="64"/>
      <c r="BP6918" s="64"/>
    </row>
    <row r="6919" spans="65:68" hidden="1">
      <c r="BM6919" s="68" t="s">
        <v>7087</v>
      </c>
      <c r="BO6919" s="64"/>
      <c r="BP6919" s="64"/>
    </row>
    <row r="6920" spans="65:68" hidden="1">
      <c r="BM6920" s="68" t="s">
        <v>7088</v>
      </c>
      <c r="BO6920" s="64"/>
      <c r="BP6920" s="64"/>
    </row>
    <row r="6921" spans="65:68" hidden="1">
      <c r="BM6921" s="68" t="s">
        <v>7089</v>
      </c>
      <c r="BO6921" s="64"/>
      <c r="BP6921" s="64"/>
    </row>
    <row r="6922" spans="65:68" hidden="1">
      <c r="BM6922" s="68" t="s">
        <v>7090</v>
      </c>
      <c r="BO6922" s="64"/>
      <c r="BP6922" s="64"/>
    </row>
    <row r="6923" spans="65:68" hidden="1">
      <c r="BM6923" s="68" t="s">
        <v>7091</v>
      </c>
      <c r="BO6923" s="64"/>
      <c r="BP6923" s="64"/>
    </row>
    <row r="6924" spans="65:68" hidden="1">
      <c r="BM6924" s="68" t="s">
        <v>7092</v>
      </c>
      <c r="BO6924" s="64"/>
      <c r="BP6924" s="64"/>
    </row>
    <row r="6925" spans="65:68" hidden="1">
      <c r="BM6925" s="68" t="s">
        <v>7093</v>
      </c>
      <c r="BO6925" s="64"/>
      <c r="BP6925" s="64"/>
    </row>
    <row r="6926" spans="65:68" hidden="1">
      <c r="BM6926" s="68" t="s">
        <v>7094</v>
      </c>
      <c r="BO6926" s="64"/>
      <c r="BP6926" s="64"/>
    </row>
    <row r="6927" spans="65:68" hidden="1">
      <c r="BM6927" s="68" t="s">
        <v>7095</v>
      </c>
      <c r="BO6927" s="64"/>
      <c r="BP6927" s="64"/>
    </row>
    <row r="6928" spans="65:68" hidden="1">
      <c r="BM6928" s="68" t="s">
        <v>7096</v>
      </c>
      <c r="BO6928" s="64"/>
      <c r="BP6928" s="64"/>
    </row>
    <row r="6929" spans="65:68" hidden="1">
      <c r="BM6929" s="68" t="s">
        <v>7097</v>
      </c>
      <c r="BO6929" s="64"/>
      <c r="BP6929" s="64"/>
    </row>
    <row r="6930" spans="65:68" hidden="1">
      <c r="BM6930" s="68" t="s">
        <v>7098</v>
      </c>
      <c r="BO6930" s="64"/>
      <c r="BP6930" s="64"/>
    </row>
    <row r="6931" spans="65:68" hidden="1">
      <c r="BM6931" s="68" t="s">
        <v>7099</v>
      </c>
      <c r="BO6931" s="64"/>
      <c r="BP6931" s="64"/>
    </row>
    <row r="6932" spans="65:68" hidden="1">
      <c r="BM6932" s="68" t="s">
        <v>7100</v>
      </c>
      <c r="BO6932" s="64"/>
      <c r="BP6932" s="64"/>
    </row>
    <row r="6933" spans="65:68" hidden="1">
      <c r="BM6933" s="68" t="s">
        <v>7101</v>
      </c>
      <c r="BO6933" s="64"/>
      <c r="BP6933" s="64"/>
    </row>
    <row r="6934" spans="65:68" hidden="1">
      <c r="BM6934" s="68" t="s">
        <v>7102</v>
      </c>
      <c r="BO6934" s="64"/>
      <c r="BP6934" s="64"/>
    </row>
    <row r="6935" spans="65:68" hidden="1">
      <c r="BM6935" s="68" t="s">
        <v>7103</v>
      </c>
      <c r="BO6935" s="64"/>
      <c r="BP6935" s="64"/>
    </row>
    <row r="6936" spans="65:68" hidden="1">
      <c r="BM6936" s="68" t="s">
        <v>7104</v>
      </c>
      <c r="BO6936" s="64"/>
      <c r="BP6936" s="64"/>
    </row>
    <row r="6937" spans="65:68" hidden="1">
      <c r="BM6937" s="68" t="s">
        <v>7105</v>
      </c>
      <c r="BO6937" s="64"/>
      <c r="BP6937" s="64"/>
    </row>
    <row r="6938" spans="65:68" hidden="1">
      <c r="BM6938" s="68" t="s">
        <v>7106</v>
      </c>
      <c r="BO6938" s="64"/>
      <c r="BP6938" s="64"/>
    </row>
    <row r="6939" spans="65:68" hidden="1">
      <c r="BM6939" s="68" t="s">
        <v>7107</v>
      </c>
      <c r="BO6939" s="64"/>
      <c r="BP6939" s="64"/>
    </row>
    <row r="6940" spans="65:68" hidden="1">
      <c r="BM6940" s="68" t="s">
        <v>7108</v>
      </c>
      <c r="BO6940" s="64"/>
      <c r="BP6940" s="64"/>
    </row>
    <row r="6941" spans="65:68" hidden="1">
      <c r="BM6941" s="68" t="s">
        <v>7109</v>
      </c>
      <c r="BO6941" s="64"/>
      <c r="BP6941" s="64"/>
    </row>
    <row r="6942" spans="65:68" hidden="1">
      <c r="BM6942" s="68" t="s">
        <v>7110</v>
      </c>
      <c r="BO6942" s="64"/>
      <c r="BP6942" s="64"/>
    </row>
    <row r="6943" spans="65:68" hidden="1">
      <c r="BM6943" s="68" t="s">
        <v>7111</v>
      </c>
      <c r="BO6943" s="64"/>
      <c r="BP6943" s="64"/>
    </row>
    <row r="6944" spans="65:68" hidden="1">
      <c r="BM6944" s="68" t="s">
        <v>7112</v>
      </c>
      <c r="BO6944" s="64"/>
      <c r="BP6944" s="64"/>
    </row>
    <row r="6945" spans="65:68" hidden="1">
      <c r="BM6945" s="68" t="s">
        <v>7113</v>
      </c>
      <c r="BO6945" s="64"/>
      <c r="BP6945" s="64"/>
    </row>
    <row r="6946" spans="65:68" hidden="1">
      <c r="BM6946" s="68" t="s">
        <v>7114</v>
      </c>
      <c r="BO6946" s="64"/>
      <c r="BP6946" s="64"/>
    </row>
    <row r="6947" spans="65:68" hidden="1">
      <c r="BM6947" s="68" t="s">
        <v>7115</v>
      </c>
      <c r="BO6947" s="64"/>
      <c r="BP6947" s="64"/>
    </row>
    <row r="6948" spans="65:68" hidden="1">
      <c r="BM6948" s="68" t="s">
        <v>7116</v>
      </c>
      <c r="BO6948" s="64"/>
      <c r="BP6948" s="64"/>
    </row>
    <row r="6949" spans="65:68" hidden="1">
      <c r="BM6949" s="68" t="s">
        <v>7117</v>
      </c>
      <c r="BO6949" s="64"/>
      <c r="BP6949" s="64"/>
    </row>
    <row r="6950" spans="65:68" hidden="1">
      <c r="BM6950" s="68" t="s">
        <v>7118</v>
      </c>
      <c r="BO6950" s="64"/>
      <c r="BP6950" s="64"/>
    </row>
    <row r="6951" spans="65:68" hidden="1">
      <c r="BM6951" s="68" t="s">
        <v>7119</v>
      </c>
      <c r="BO6951" s="64"/>
      <c r="BP6951" s="64"/>
    </row>
    <row r="6952" spans="65:68" hidden="1">
      <c r="BM6952" s="68" t="s">
        <v>7120</v>
      </c>
      <c r="BO6952" s="64"/>
      <c r="BP6952" s="64"/>
    </row>
    <row r="6953" spans="65:68" hidden="1">
      <c r="BM6953" s="68" t="s">
        <v>7121</v>
      </c>
      <c r="BO6953" s="64"/>
      <c r="BP6953" s="64"/>
    </row>
    <row r="6954" spans="65:68" hidden="1">
      <c r="BM6954" s="68" t="s">
        <v>7122</v>
      </c>
      <c r="BO6954" s="64"/>
      <c r="BP6954" s="64"/>
    </row>
    <row r="6955" spans="65:68" hidden="1">
      <c r="BM6955" s="68" t="s">
        <v>7123</v>
      </c>
      <c r="BO6955" s="64"/>
      <c r="BP6955" s="64"/>
    </row>
    <row r="6956" spans="65:68" hidden="1">
      <c r="BM6956" s="68" t="s">
        <v>7124</v>
      </c>
      <c r="BO6956" s="64"/>
      <c r="BP6956" s="64"/>
    </row>
    <row r="6957" spans="65:68" hidden="1">
      <c r="BM6957" s="68" t="s">
        <v>7125</v>
      </c>
      <c r="BO6957" s="64"/>
      <c r="BP6957" s="64"/>
    </row>
    <row r="6958" spans="65:68" hidden="1">
      <c r="BM6958" s="68" t="s">
        <v>7126</v>
      </c>
      <c r="BO6958" s="64"/>
      <c r="BP6958" s="64"/>
    </row>
    <row r="6959" spans="65:68" hidden="1">
      <c r="BM6959" s="68" t="s">
        <v>7127</v>
      </c>
      <c r="BO6959" s="64"/>
      <c r="BP6959" s="64"/>
    </row>
    <row r="6960" spans="65:68" hidden="1">
      <c r="BM6960" s="68" t="s">
        <v>7128</v>
      </c>
      <c r="BO6960" s="64"/>
      <c r="BP6960" s="64"/>
    </row>
    <row r="6961" spans="65:68" hidden="1">
      <c r="BM6961" s="68" t="s">
        <v>7129</v>
      </c>
      <c r="BO6961" s="64"/>
      <c r="BP6961" s="64"/>
    </row>
    <row r="6962" spans="65:68" hidden="1">
      <c r="BM6962" s="68" t="s">
        <v>7130</v>
      </c>
      <c r="BO6962" s="64"/>
      <c r="BP6962" s="64"/>
    </row>
    <row r="6963" spans="65:68" hidden="1">
      <c r="BM6963" s="68" t="s">
        <v>7131</v>
      </c>
      <c r="BO6963" s="64"/>
      <c r="BP6963" s="64"/>
    </row>
    <row r="6964" spans="65:68" hidden="1">
      <c r="BM6964" s="68" t="s">
        <v>7132</v>
      </c>
      <c r="BO6964" s="64"/>
      <c r="BP6964" s="64"/>
    </row>
    <row r="6965" spans="65:68" hidden="1">
      <c r="BM6965" s="68" t="s">
        <v>7133</v>
      </c>
      <c r="BO6965" s="64"/>
      <c r="BP6965" s="64"/>
    </row>
    <row r="6966" spans="65:68" hidden="1">
      <c r="BM6966" s="68" t="s">
        <v>7134</v>
      </c>
      <c r="BO6966" s="64"/>
      <c r="BP6966" s="64"/>
    </row>
    <row r="6967" spans="65:68" hidden="1">
      <c r="BM6967" s="68" t="s">
        <v>7135</v>
      </c>
      <c r="BO6967" s="64"/>
      <c r="BP6967" s="64"/>
    </row>
    <row r="6968" spans="65:68" hidden="1">
      <c r="BM6968" s="68" t="s">
        <v>7136</v>
      </c>
      <c r="BO6968" s="64"/>
      <c r="BP6968" s="64"/>
    </row>
    <row r="6969" spans="65:68" hidden="1">
      <c r="BM6969" s="68" t="s">
        <v>7137</v>
      </c>
      <c r="BO6969" s="64"/>
      <c r="BP6969" s="64"/>
    </row>
    <row r="6970" spans="65:68" hidden="1">
      <c r="BM6970" s="68" t="s">
        <v>7138</v>
      </c>
      <c r="BO6970" s="64"/>
      <c r="BP6970" s="64"/>
    </row>
    <row r="6971" spans="65:68" hidden="1">
      <c r="BM6971" s="68" t="s">
        <v>7139</v>
      </c>
      <c r="BO6971" s="64"/>
      <c r="BP6971" s="64"/>
    </row>
    <row r="6972" spans="65:68" hidden="1">
      <c r="BM6972" s="68" t="s">
        <v>7140</v>
      </c>
      <c r="BO6972" s="64"/>
      <c r="BP6972" s="64"/>
    </row>
    <row r="6973" spans="65:68" hidden="1">
      <c r="BM6973" s="68" t="s">
        <v>7141</v>
      </c>
      <c r="BO6973" s="64"/>
      <c r="BP6973" s="64"/>
    </row>
    <row r="6974" spans="65:68" hidden="1">
      <c r="BM6974" s="68" t="s">
        <v>7142</v>
      </c>
      <c r="BO6974" s="64"/>
      <c r="BP6974" s="64"/>
    </row>
    <row r="6975" spans="65:68" hidden="1">
      <c r="BM6975" s="68" t="s">
        <v>7143</v>
      </c>
      <c r="BO6975" s="64"/>
      <c r="BP6975" s="64"/>
    </row>
    <row r="6976" spans="65:68" hidden="1">
      <c r="BM6976" s="68" t="s">
        <v>7144</v>
      </c>
      <c r="BO6976" s="64"/>
      <c r="BP6976" s="64"/>
    </row>
    <row r="6977" spans="65:68" hidden="1">
      <c r="BM6977" s="68" t="s">
        <v>7145</v>
      </c>
      <c r="BO6977" s="64"/>
      <c r="BP6977" s="64"/>
    </row>
    <row r="6978" spans="65:68" hidden="1">
      <c r="BM6978" s="68" t="s">
        <v>7146</v>
      </c>
      <c r="BO6978" s="64"/>
      <c r="BP6978" s="64"/>
    </row>
    <row r="6979" spans="65:68" hidden="1">
      <c r="BM6979" s="68" t="s">
        <v>7147</v>
      </c>
      <c r="BO6979" s="64"/>
      <c r="BP6979" s="64"/>
    </row>
    <row r="6980" spans="65:68" hidden="1">
      <c r="BM6980" s="68" t="s">
        <v>7148</v>
      </c>
      <c r="BO6980" s="64"/>
      <c r="BP6980" s="64"/>
    </row>
    <row r="6981" spans="65:68" hidden="1">
      <c r="BM6981" s="68" t="s">
        <v>7149</v>
      </c>
      <c r="BO6981" s="64"/>
      <c r="BP6981" s="64"/>
    </row>
    <row r="6982" spans="65:68" hidden="1">
      <c r="BM6982" s="68" t="s">
        <v>7150</v>
      </c>
      <c r="BO6982" s="64"/>
      <c r="BP6982" s="64"/>
    </row>
    <row r="6983" spans="65:68" hidden="1">
      <c r="BM6983" s="68" t="s">
        <v>7151</v>
      </c>
      <c r="BO6983" s="64"/>
      <c r="BP6983" s="64"/>
    </row>
    <row r="6984" spans="65:68" hidden="1">
      <c r="BM6984" s="68" t="s">
        <v>56</v>
      </c>
      <c r="BO6984" s="64"/>
      <c r="BP6984" s="64"/>
    </row>
    <row r="6985" spans="65:68" hidden="1">
      <c r="BM6985" s="68" t="s">
        <v>7152</v>
      </c>
      <c r="BO6985" s="64"/>
      <c r="BP6985" s="64"/>
    </row>
    <row r="6986" spans="65:68" hidden="1">
      <c r="BM6986" s="68" t="s">
        <v>7153</v>
      </c>
      <c r="BO6986" s="64"/>
      <c r="BP6986" s="64"/>
    </row>
    <row r="6987" spans="65:68" hidden="1">
      <c r="BM6987" s="68" t="s">
        <v>7154</v>
      </c>
      <c r="BO6987" s="64"/>
      <c r="BP6987" s="64"/>
    </row>
    <row r="6988" spans="65:68" hidden="1">
      <c r="BM6988" s="68" t="s">
        <v>7155</v>
      </c>
      <c r="BO6988" s="64"/>
      <c r="BP6988" s="64"/>
    </row>
    <row r="6989" spans="65:68" hidden="1">
      <c r="BM6989" s="68" t="s">
        <v>7156</v>
      </c>
      <c r="BO6989" s="64"/>
      <c r="BP6989" s="64"/>
    </row>
    <row r="6990" spans="65:68" hidden="1">
      <c r="BM6990" s="68" t="s">
        <v>7157</v>
      </c>
      <c r="BO6990" s="64"/>
      <c r="BP6990" s="64"/>
    </row>
    <row r="6991" spans="65:68" hidden="1">
      <c r="BM6991" s="68" t="s">
        <v>7158</v>
      </c>
      <c r="BO6991" s="64"/>
      <c r="BP6991" s="64"/>
    </row>
    <row r="6992" spans="65:68" hidden="1">
      <c r="BM6992" s="68" t="s">
        <v>7159</v>
      </c>
      <c r="BO6992" s="64"/>
      <c r="BP6992" s="64"/>
    </row>
    <row r="6993" spans="65:68" hidden="1">
      <c r="BM6993" s="68" t="s">
        <v>7160</v>
      </c>
      <c r="BO6993" s="64"/>
      <c r="BP6993" s="64"/>
    </row>
    <row r="6994" spans="65:68" hidden="1">
      <c r="BM6994" s="68" t="s">
        <v>7161</v>
      </c>
      <c r="BO6994" s="64"/>
      <c r="BP6994" s="64"/>
    </row>
    <row r="6995" spans="65:68" hidden="1">
      <c r="BM6995" s="68" t="s">
        <v>7162</v>
      </c>
      <c r="BO6995" s="64"/>
      <c r="BP6995" s="64"/>
    </row>
    <row r="6996" spans="65:68" hidden="1">
      <c r="BM6996" s="68" t="s">
        <v>7163</v>
      </c>
      <c r="BO6996" s="64"/>
      <c r="BP6996" s="64"/>
    </row>
    <row r="6997" spans="65:68" hidden="1">
      <c r="BM6997" s="68" t="s">
        <v>7164</v>
      </c>
      <c r="BO6997" s="64"/>
      <c r="BP6997" s="64"/>
    </row>
    <row r="6998" spans="65:68" hidden="1">
      <c r="BM6998" s="68" t="s">
        <v>7165</v>
      </c>
      <c r="BO6998" s="64"/>
      <c r="BP6998" s="64"/>
    </row>
    <row r="6999" spans="65:68" hidden="1">
      <c r="BM6999" s="68" t="s">
        <v>7166</v>
      </c>
      <c r="BO6999" s="64"/>
      <c r="BP6999" s="64"/>
    </row>
    <row r="7000" spans="65:68" hidden="1">
      <c r="BM7000" s="68" t="s">
        <v>7167</v>
      </c>
      <c r="BO7000" s="64"/>
      <c r="BP7000" s="64"/>
    </row>
    <row r="7001" spans="65:68" hidden="1">
      <c r="BM7001" s="68" t="s">
        <v>7168</v>
      </c>
      <c r="BO7001" s="64"/>
      <c r="BP7001" s="64"/>
    </row>
    <row r="7002" spans="65:68" hidden="1">
      <c r="BM7002" s="68" t="s">
        <v>7169</v>
      </c>
      <c r="BO7002" s="64"/>
      <c r="BP7002" s="64"/>
    </row>
    <row r="7003" spans="65:68" hidden="1">
      <c r="BM7003" s="68" t="s">
        <v>7170</v>
      </c>
      <c r="BO7003" s="64"/>
      <c r="BP7003" s="64"/>
    </row>
    <row r="7004" spans="65:68" hidden="1">
      <c r="BM7004" s="68" t="s">
        <v>7171</v>
      </c>
      <c r="BO7004" s="64"/>
      <c r="BP7004" s="64"/>
    </row>
    <row r="7005" spans="65:68" hidden="1">
      <c r="BM7005" s="68" t="s">
        <v>7172</v>
      </c>
      <c r="BO7005" s="64"/>
      <c r="BP7005" s="64"/>
    </row>
    <row r="7006" spans="65:68" hidden="1">
      <c r="BM7006" s="68" t="s">
        <v>7173</v>
      </c>
      <c r="BO7006" s="64"/>
      <c r="BP7006" s="64"/>
    </row>
    <row r="7007" spans="65:68" hidden="1">
      <c r="BM7007" s="68" t="s">
        <v>7174</v>
      </c>
      <c r="BO7007" s="64"/>
      <c r="BP7007" s="64"/>
    </row>
    <row r="7008" spans="65:68" hidden="1">
      <c r="BM7008" s="68" t="s">
        <v>7175</v>
      </c>
      <c r="BO7008" s="64"/>
      <c r="BP7008" s="64"/>
    </row>
    <row r="7009" spans="65:68" hidden="1">
      <c r="BM7009" s="68" t="s">
        <v>7176</v>
      </c>
      <c r="BO7009" s="64"/>
      <c r="BP7009" s="64"/>
    </row>
    <row r="7010" spans="65:68" hidden="1">
      <c r="BM7010" s="68" t="s">
        <v>7177</v>
      </c>
      <c r="BO7010" s="64"/>
      <c r="BP7010" s="64"/>
    </row>
    <row r="7011" spans="65:68" hidden="1">
      <c r="BM7011" s="68" t="s">
        <v>7178</v>
      </c>
      <c r="BO7011" s="64"/>
      <c r="BP7011" s="64"/>
    </row>
    <row r="7012" spans="65:68" hidden="1">
      <c r="BM7012" s="68" t="s">
        <v>7179</v>
      </c>
      <c r="BO7012" s="64"/>
      <c r="BP7012" s="64"/>
    </row>
    <row r="7013" spans="65:68" hidden="1">
      <c r="BM7013" s="68" t="s">
        <v>7180</v>
      </c>
      <c r="BO7013" s="64"/>
      <c r="BP7013" s="64"/>
    </row>
    <row r="7014" spans="65:68" hidden="1">
      <c r="BM7014" s="68" t="s">
        <v>7181</v>
      </c>
      <c r="BO7014" s="64"/>
      <c r="BP7014" s="64"/>
    </row>
    <row r="7015" spans="65:68" hidden="1">
      <c r="BM7015" s="68" t="s">
        <v>7182</v>
      </c>
      <c r="BO7015" s="64"/>
      <c r="BP7015" s="64"/>
    </row>
    <row r="7016" spans="65:68" hidden="1">
      <c r="BM7016" s="68" t="s">
        <v>7183</v>
      </c>
      <c r="BO7016" s="64"/>
      <c r="BP7016" s="64"/>
    </row>
    <row r="7017" spans="65:68" hidden="1">
      <c r="BM7017" s="68" t="s">
        <v>7184</v>
      </c>
      <c r="BO7017" s="64"/>
      <c r="BP7017" s="64"/>
    </row>
    <row r="7018" spans="65:68" hidden="1">
      <c r="BM7018" s="68" t="s">
        <v>7185</v>
      </c>
      <c r="BO7018" s="64"/>
      <c r="BP7018" s="64"/>
    </row>
    <row r="7019" spans="65:68" hidden="1">
      <c r="BM7019" s="68" t="s">
        <v>7186</v>
      </c>
      <c r="BO7019" s="64"/>
      <c r="BP7019" s="64"/>
    </row>
    <row r="7020" spans="65:68" hidden="1">
      <c r="BM7020" s="68" t="s">
        <v>7187</v>
      </c>
      <c r="BO7020" s="64"/>
      <c r="BP7020" s="64"/>
    </row>
    <row r="7021" spans="65:68" hidden="1">
      <c r="BM7021" s="68" t="s">
        <v>7188</v>
      </c>
      <c r="BO7021" s="64"/>
      <c r="BP7021" s="64"/>
    </row>
    <row r="7022" spans="65:68" hidden="1">
      <c r="BM7022" s="68" t="s">
        <v>7189</v>
      </c>
      <c r="BO7022" s="64"/>
      <c r="BP7022" s="64"/>
    </row>
    <row r="7023" spans="65:68" hidden="1">
      <c r="BM7023" s="68" t="s">
        <v>7190</v>
      </c>
      <c r="BO7023" s="64"/>
      <c r="BP7023" s="64"/>
    </row>
    <row r="7024" spans="65:68" hidden="1">
      <c r="BM7024" s="68" t="s">
        <v>7191</v>
      </c>
      <c r="BO7024" s="64"/>
      <c r="BP7024" s="64"/>
    </row>
    <row r="7025" spans="65:68" hidden="1">
      <c r="BM7025" s="68" t="s">
        <v>7192</v>
      </c>
      <c r="BO7025" s="64"/>
      <c r="BP7025" s="64"/>
    </row>
    <row r="7026" spans="65:68" hidden="1">
      <c r="BM7026" s="68" t="s">
        <v>7193</v>
      </c>
      <c r="BO7026" s="64"/>
      <c r="BP7026" s="64"/>
    </row>
    <row r="7027" spans="65:68" hidden="1">
      <c r="BM7027" s="68" t="s">
        <v>7194</v>
      </c>
      <c r="BO7027" s="64"/>
      <c r="BP7027" s="64"/>
    </row>
    <row r="7028" spans="65:68" hidden="1">
      <c r="BM7028" s="68" t="s">
        <v>7195</v>
      </c>
      <c r="BO7028" s="64"/>
      <c r="BP7028" s="64"/>
    </row>
    <row r="7029" spans="65:68" hidden="1">
      <c r="BM7029" s="68" t="s">
        <v>7196</v>
      </c>
      <c r="BO7029" s="64"/>
      <c r="BP7029" s="64"/>
    </row>
    <row r="7030" spans="65:68" hidden="1">
      <c r="BM7030" s="68" t="s">
        <v>7197</v>
      </c>
      <c r="BO7030" s="64"/>
      <c r="BP7030" s="64"/>
    </row>
    <row r="7031" spans="65:68" hidden="1">
      <c r="BM7031" s="68" t="s">
        <v>7198</v>
      </c>
      <c r="BO7031" s="64"/>
      <c r="BP7031" s="64"/>
    </row>
    <row r="7032" spans="65:68" hidden="1">
      <c r="BM7032" s="68" t="s">
        <v>7199</v>
      </c>
      <c r="BO7032" s="64"/>
      <c r="BP7032" s="64"/>
    </row>
    <row r="7033" spans="65:68" hidden="1">
      <c r="BM7033" s="68" t="s">
        <v>7200</v>
      </c>
      <c r="BO7033" s="64"/>
      <c r="BP7033" s="64"/>
    </row>
    <row r="7034" spans="65:68" hidden="1">
      <c r="BM7034" s="68" t="s">
        <v>7201</v>
      </c>
      <c r="BO7034" s="64"/>
      <c r="BP7034" s="64"/>
    </row>
    <row r="7035" spans="65:68" hidden="1">
      <c r="BM7035" s="68" t="s">
        <v>7202</v>
      </c>
      <c r="BO7035" s="64"/>
      <c r="BP7035" s="64"/>
    </row>
    <row r="7036" spans="65:68" hidden="1">
      <c r="BM7036" s="68" t="s">
        <v>7203</v>
      </c>
      <c r="BO7036" s="64"/>
      <c r="BP7036" s="64"/>
    </row>
    <row r="7037" spans="65:68" hidden="1">
      <c r="BM7037" s="68" t="s">
        <v>7204</v>
      </c>
      <c r="BO7037" s="64"/>
      <c r="BP7037" s="64"/>
    </row>
    <row r="7038" spans="65:68" hidden="1">
      <c r="BM7038" s="68" t="s">
        <v>108</v>
      </c>
      <c r="BO7038" s="64"/>
      <c r="BP7038" s="64"/>
    </row>
    <row r="7039" spans="65:68" hidden="1">
      <c r="BM7039" s="68" t="s">
        <v>7205</v>
      </c>
      <c r="BO7039" s="64"/>
      <c r="BP7039" s="64"/>
    </row>
    <row r="7040" spans="65:68" hidden="1">
      <c r="BM7040" s="68" t="s">
        <v>214</v>
      </c>
      <c r="BO7040" s="64"/>
      <c r="BP7040" s="64"/>
    </row>
    <row r="7041" spans="65:68" hidden="1">
      <c r="BM7041" s="68" t="s">
        <v>7206</v>
      </c>
      <c r="BO7041" s="64"/>
      <c r="BP7041" s="64"/>
    </row>
    <row r="7042" spans="65:68" hidden="1">
      <c r="BM7042" s="68" t="s">
        <v>7207</v>
      </c>
      <c r="BO7042" s="64"/>
      <c r="BP7042" s="64"/>
    </row>
    <row r="7043" spans="65:68" hidden="1">
      <c r="BM7043" s="68" t="s">
        <v>7208</v>
      </c>
      <c r="BO7043" s="64"/>
      <c r="BP7043" s="64"/>
    </row>
    <row r="7044" spans="65:68" hidden="1">
      <c r="BM7044" s="68" t="s">
        <v>7209</v>
      </c>
      <c r="BO7044" s="64"/>
      <c r="BP7044" s="64"/>
    </row>
    <row r="7045" spans="65:68" hidden="1">
      <c r="BM7045" s="68" t="s">
        <v>7210</v>
      </c>
      <c r="BO7045" s="64"/>
      <c r="BP7045" s="64"/>
    </row>
    <row r="7046" spans="65:68" hidden="1">
      <c r="BM7046" s="68" t="s">
        <v>7211</v>
      </c>
      <c r="BO7046" s="64"/>
      <c r="BP7046" s="64"/>
    </row>
    <row r="7047" spans="65:68" hidden="1">
      <c r="BM7047" s="68" t="s">
        <v>7212</v>
      </c>
      <c r="BO7047" s="64"/>
      <c r="BP7047" s="64"/>
    </row>
    <row r="7048" spans="65:68" hidden="1">
      <c r="BM7048" s="68" t="s">
        <v>7213</v>
      </c>
      <c r="BO7048" s="64"/>
      <c r="BP7048" s="64"/>
    </row>
    <row r="7049" spans="65:68" hidden="1">
      <c r="BM7049" s="68" t="s">
        <v>7214</v>
      </c>
      <c r="BO7049" s="64"/>
      <c r="BP7049" s="64"/>
    </row>
    <row r="7050" spans="65:68" hidden="1">
      <c r="BM7050" s="68" t="s">
        <v>7215</v>
      </c>
      <c r="BO7050" s="64"/>
      <c r="BP7050" s="64"/>
    </row>
    <row r="7051" spans="65:68" hidden="1">
      <c r="BM7051" s="68" t="s">
        <v>7216</v>
      </c>
      <c r="BO7051" s="64"/>
      <c r="BP7051" s="64"/>
    </row>
    <row r="7052" spans="65:68" hidden="1">
      <c r="BM7052" s="68" t="s">
        <v>7217</v>
      </c>
      <c r="BO7052" s="64"/>
      <c r="BP7052" s="64"/>
    </row>
    <row r="7053" spans="65:68" hidden="1">
      <c r="BM7053" s="68" t="s">
        <v>7218</v>
      </c>
      <c r="BO7053" s="64"/>
      <c r="BP7053" s="64"/>
    </row>
    <row r="7054" spans="65:68" hidden="1">
      <c r="BM7054" s="68" t="s">
        <v>7219</v>
      </c>
      <c r="BO7054" s="64"/>
      <c r="BP7054" s="64"/>
    </row>
    <row r="7055" spans="65:68" hidden="1">
      <c r="BM7055" s="68" t="s">
        <v>7220</v>
      </c>
      <c r="BO7055" s="64"/>
      <c r="BP7055" s="64"/>
    </row>
    <row r="7056" spans="65:68" hidden="1">
      <c r="BM7056" s="68" t="s">
        <v>7221</v>
      </c>
      <c r="BO7056" s="64"/>
      <c r="BP7056" s="64"/>
    </row>
    <row r="7057" spans="65:68" hidden="1">
      <c r="BM7057" s="68" t="s">
        <v>7222</v>
      </c>
      <c r="BO7057" s="64"/>
      <c r="BP7057" s="64"/>
    </row>
    <row r="7058" spans="65:68" hidden="1">
      <c r="BM7058" s="68" t="s">
        <v>7223</v>
      </c>
      <c r="BO7058" s="64"/>
      <c r="BP7058" s="64"/>
    </row>
    <row r="7059" spans="65:68" hidden="1">
      <c r="BM7059" s="68" t="s">
        <v>7224</v>
      </c>
      <c r="BO7059" s="64"/>
      <c r="BP7059" s="64"/>
    </row>
    <row r="7060" spans="65:68" hidden="1">
      <c r="BM7060" s="68" t="s">
        <v>7225</v>
      </c>
      <c r="BO7060" s="64"/>
      <c r="BP7060" s="64"/>
    </row>
    <row r="7061" spans="65:68" hidden="1">
      <c r="BM7061" s="68" t="s">
        <v>7226</v>
      </c>
      <c r="BO7061" s="64"/>
      <c r="BP7061" s="64"/>
    </row>
    <row r="7062" spans="65:68" hidden="1">
      <c r="BM7062" s="68" t="s">
        <v>7227</v>
      </c>
      <c r="BO7062" s="64"/>
      <c r="BP7062" s="64"/>
    </row>
    <row r="7063" spans="65:68" hidden="1">
      <c r="BM7063" s="68" t="s">
        <v>7228</v>
      </c>
      <c r="BO7063" s="64"/>
      <c r="BP7063" s="64"/>
    </row>
    <row r="7064" spans="65:68" hidden="1">
      <c r="BM7064" s="68" t="s">
        <v>7229</v>
      </c>
      <c r="BO7064" s="64"/>
      <c r="BP7064" s="64"/>
    </row>
    <row r="7065" spans="65:68" hidden="1">
      <c r="BM7065" s="68" t="s">
        <v>7230</v>
      </c>
      <c r="BO7065" s="64"/>
      <c r="BP7065" s="64"/>
    </row>
    <row r="7066" spans="65:68" hidden="1">
      <c r="BM7066" s="68" t="s">
        <v>7231</v>
      </c>
      <c r="BO7066" s="64"/>
      <c r="BP7066" s="64"/>
    </row>
    <row r="7067" spans="65:68" hidden="1">
      <c r="BM7067" s="68" t="s">
        <v>7232</v>
      </c>
      <c r="BO7067" s="64"/>
      <c r="BP7067" s="64"/>
    </row>
    <row r="7068" spans="65:68" hidden="1">
      <c r="BM7068" s="68" t="s">
        <v>7233</v>
      </c>
      <c r="BO7068" s="64"/>
      <c r="BP7068" s="64"/>
    </row>
    <row r="7069" spans="65:68" hidden="1">
      <c r="BM7069" s="68" t="s">
        <v>7234</v>
      </c>
      <c r="BO7069" s="64"/>
      <c r="BP7069" s="64"/>
    </row>
    <row r="7070" spans="65:68" hidden="1">
      <c r="BM7070" s="68" t="s">
        <v>7235</v>
      </c>
      <c r="BO7070" s="64"/>
      <c r="BP7070" s="64"/>
    </row>
    <row r="7071" spans="65:68" hidden="1">
      <c r="BM7071" s="68" t="s">
        <v>7236</v>
      </c>
      <c r="BO7071" s="64"/>
      <c r="BP7071" s="64"/>
    </row>
    <row r="7072" spans="65:68" hidden="1">
      <c r="BM7072" s="68" t="s">
        <v>7237</v>
      </c>
      <c r="BO7072" s="64"/>
      <c r="BP7072" s="64"/>
    </row>
    <row r="7073" spans="65:68" hidden="1">
      <c r="BM7073" s="68" t="s">
        <v>7238</v>
      </c>
      <c r="BO7073" s="64"/>
      <c r="BP7073" s="64"/>
    </row>
    <row r="7074" spans="65:68" hidden="1">
      <c r="BM7074" s="68" t="s">
        <v>7239</v>
      </c>
      <c r="BO7074" s="64"/>
      <c r="BP7074" s="64"/>
    </row>
    <row r="7075" spans="65:68" hidden="1">
      <c r="BM7075" s="68" t="s">
        <v>7240</v>
      </c>
      <c r="BO7075" s="64"/>
      <c r="BP7075" s="64"/>
    </row>
    <row r="7076" spans="65:68" hidden="1">
      <c r="BM7076" s="68" t="s">
        <v>7241</v>
      </c>
      <c r="BO7076" s="64"/>
      <c r="BP7076" s="64"/>
    </row>
    <row r="7077" spans="65:68" hidden="1">
      <c r="BM7077" s="68" t="s">
        <v>7242</v>
      </c>
      <c r="BO7077" s="64"/>
      <c r="BP7077" s="64"/>
    </row>
    <row r="7078" spans="65:68" hidden="1">
      <c r="BM7078" s="68" t="s">
        <v>7243</v>
      </c>
      <c r="BO7078" s="64"/>
      <c r="BP7078" s="64"/>
    </row>
    <row r="7079" spans="65:68" hidden="1">
      <c r="BM7079" s="68" t="s">
        <v>7244</v>
      </c>
      <c r="BO7079" s="64"/>
      <c r="BP7079" s="64"/>
    </row>
    <row r="7080" spans="65:68" hidden="1">
      <c r="BM7080" s="68" t="s">
        <v>7245</v>
      </c>
      <c r="BO7080" s="64"/>
      <c r="BP7080" s="64"/>
    </row>
    <row r="7081" spans="65:68" hidden="1">
      <c r="BM7081" s="68" t="s">
        <v>7246</v>
      </c>
      <c r="BO7081" s="64"/>
      <c r="BP7081" s="64"/>
    </row>
    <row r="7082" spans="65:68" hidden="1">
      <c r="BM7082" s="68" t="s">
        <v>7247</v>
      </c>
      <c r="BO7082" s="64"/>
      <c r="BP7082" s="64"/>
    </row>
    <row r="7083" spans="65:68" hidden="1">
      <c r="BM7083" s="68" t="s">
        <v>7248</v>
      </c>
      <c r="BO7083" s="64"/>
      <c r="BP7083" s="64"/>
    </row>
    <row r="7084" spans="65:68" hidden="1">
      <c r="BM7084" s="68" t="s">
        <v>7249</v>
      </c>
      <c r="BO7084" s="64"/>
      <c r="BP7084" s="64"/>
    </row>
    <row r="7085" spans="65:68" hidden="1">
      <c r="BM7085" s="68" t="s">
        <v>7250</v>
      </c>
      <c r="BO7085" s="64"/>
      <c r="BP7085" s="64"/>
    </row>
    <row r="7086" spans="65:68" hidden="1">
      <c r="BM7086" s="68" t="s">
        <v>7251</v>
      </c>
      <c r="BO7086" s="64"/>
      <c r="BP7086" s="64"/>
    </row>
    <row r="7087" spans="65:68" hidden="1">
      <c r="BM7087" s="68" t="s">
        <v>7252</v>
      </c>
      <c r="BO7087" s="64"/>
      <c r="BP7087" s="64"/>
    </row>
    <row r="7088" spans="65:68" hidden="1">
      <c r="BM7088" s="68" t="s">
        <v>7253</v>
      </c>
      <c r="BO7088" s="64"/>
      <c r="BP7088" s="64"/>
    </row>
    <row r="7089" spans="65:68" hidden="1">
      <c r="BM7089" s="68" t="s">
        <v>7254</v>
      </c>
      <c r="BO7089" s="64"/>
      <c r="BP7089" s="64"/>
    </row>
    <row r="7090" spans="65:68" hidden="1">
      <c r="BM7090" s="68" t="s">
        <v>7255</v>
      </c>
      <c r="BO7090" s="64"/>
      <c r="BP7090" s="64"/>
    </row>
    <row r="7091" spans="65:68" hidden="1">
      <c r="BM7091" s="68" t="s">
        <v>7256</v>
      </c>
      <c r="BO7091" s="64"/>
      <c r="BP7091" s="64"/>
    </row>
    <row r="7092" spans="65:68" hidden="1">
      <c r="BM7092" s="68" t="s">
        <v>7257</v>
      </c>
      <c r="BO7092" s="64"/>
      <c r="BP7092" s="64"/>
    </row>
    <row r="7093" spans="65:68" hidden="1">
      <c r="BM7093" s="68" t="s">
        <v>7258</v>
      </c>
      <c r="BO7093" s="64"/>
      <c r="BP7093" s="64"/>
    </row>
    <row r="7094" spans="65:68" hidden="1">
      <c r="BM7094" s="68" t="s">
        <v>7259</v>
      </c>
      <c r="BO7094" s="64"/>
      <c r="BP7094" s="64"/>
    </row>
    <row r="7095" spans="65:68" hidden="1">
      <c r="BM7095" s="68" t="s">
        <v>7260</v>
      </c>
      <c r="BO7095" s="64"/>
      <c r="BP7095" s="64"/>
    </row>
    <row r="7096" spans="65:68" hidden="1">
      <c r="BM7096" s="68" t="s">
        <v>7261</v>
      </c>
      <c r="BO7096" s="64"/>
      <c r="BP7096" s="64"/>
    </row>
    <row r="7097" spans="65:68" hidden="1">
      <c r="BM7097" s="68" t="s">
        <v>7262</v>
      </c>
      <c r="BO7097" s="64"/>
      <c r="BP7097" s="64"/>
    </row>
    <row r="7098" spans="65:68" hidden="1">
      <c r="BM7098" s="68" t="s">
        <v>7263</v>
      </c>
      <c r="BO7098" s="64"/>
      <c r="BP7098" s="64"/>
    </row>
    <row r="7099" spans="65:68" hidden="1">
      <c r="BM7099" s="68" t="s">
        <v>7264</v>
      </c>
      <c r="BO7099" s="64"/>
      <c r="BP7099" s="64"/>
    </row>
    <row r="7100" spans="65:68" hidden="1">
      <c r="BM7100" s="68" t="s">
        <v>7265</v>
      </c>
      <c r="BO7100" s="64"/>
      <c r="BP7100" s="64"/>
    </row>
    <row r="7101" spans="65:68" hidden="1">
      <c r="BM7101" s="68" t="s">
        <v>7266</v>
      </c>
      <c r="BO7101" s="64"/>
      <c r="BP7101" s="64"/>
    </row>
    <row r="7102" spans="65:68" hidden="1">
      <c r="BM7102" s="68" t="s">
        <v>7267</v>
      </c>
      <c r="BO7102" s="64"/>
      <c r="BP7102" s="64"/>
    </row>
    <row r="7103" spans="65:68" hidden="1">
      <c r="BM7103" s="68" t="s">
        <v>7268</v>
      </c>
      <c r="BO7103" s="64"/>
      <c r="BP7103" s="64"/>
    </row>
    <row r="7104" spans="65:68" hidden="1">
      <c r="BM7104" s="68" t="s">
        <v>7269</v>
      </c>
      <c r="BO7104" s="64"/>
      <c r="BP7104" s="64"/>
    </row>
    <row r="7105" spans="65:68" hidden="1">
      <c r="BM7105" s="68" t="s">
        <v>7270</v>
      </c>
      <c r="BO7105" s="64"/>
      <c r="BP7105" s="64"/>
    </row>
    <row r="7106" spans="65:68" hidden="1">
      <c r="BM7106" s="68" t="s">
        <v>7271</v>
      </c>
      <c r="BO7106" s="64"/>
      <c r="BP7106" s="64"/>
    </row>
    <row r="7107" spans="65:68" hidden="1">
      <c r="BM7107" s="68" t="s">
        <v>7272</v>
      </c>
      <c r="BO7107" s="64"/>
      <c r="BP7107" s="64"/>
    </row>
    <row r="7108" spans="65:68" hidden="1">
      <c r="BM7108" s="68" t="s">
        <v>7273</v>
      </c>
      <c r="BO7108" s="64"/>
      <c r="BP7108" s="64"/>
    </row>
    <row r="7109" spans="65:68" hidden="1">
      <c r="BM7109" s="68" t="s">
        <v>7274</v>
      </c>
      <c r="BO7109" s="64"/>
      <c r="BP7109" s="64"/>
    </row>
    <row r="7110" spans="65:68" hidden="1">
      <c r="BM7110" s="68" t="s">
        <v>7275</v>
      </c>
      <c r="BO7110" s="64"/>
      <c r="BP7110" s="64"/>
    </row>
    <row r="7111" spans="65:68" hidden="1">
      <c r="BM7111" s="68" t="s">
        <v>7276</v>
      </c>
      <c r="BO7111" s="64"/>
      <c r="BP7111" s="64"/>
    </row>
    <row r="7112" spans="65:68" hidden="1">
      <c r="BM7112" s="68" t="s">
        <v>7277</v>
      </c>
      <c r="BO7112" s="64"/>
      <c r="BP7112" s="64"/>
    </row>
    <row r="7113" spans="65:68" hidden="1">
      <c r="BM7113" s="68" t="s">
        <v>7278</v>
      </c>
      <c r="BO7113" s="64"/>
      <c r="BP7113" s="64"/>
    </row>
    <row r="7114" spans="65:68" hidden="1">
      <c r="BM7114" s="68" t="s">
        <v>7279</v>
      </c>
      <c r="BO7114" s="64"/>
      <c r="BP7114" s="64"/>
    </row>
    <row r="7115" spans="65:68" hidden="1">
      <c r="BM7115" s="68" t="s">
        <v>7280</v>
      </c>
      <c r="BO7115" s="64"/>
      <c r="BP7115" s="64"/>
    </row>
    <row r="7116" spans="65:68" hidden="1">
      <c r="BM7116" s="68" t="s">
        <v>7281</v>
      </c>
      <c r="BO7116" s="64"/>
      <c r="BP7116" s="64"/>
    </row>
    <row r="7117" spans="65:68" hidden="1">
      <c r="BM7117" s="68" t="s">
        <v>7282</v>
      </c>
      <c r="BO7117" s="64"/>
      <c r="BP7117" s="64"/>
    </row>
    <row r="7118" spans="65:68" hidden="1">
      <c r="BM7118" s="68" t="s">
        <v>7283</v>
      </c>
      <c r="BO7118" s="64"/>
      <c r="BP7118" s="64"/>
    </row>
    <row r="7119" spans="65:68" hidden="1">
      <c r="BM7119" s="68" t="s">
        <v>7284</v>
      </c>
      <c r="BO7119" s="64"/>
      <c r="BP7119" s="64"/>
    </row>
    <row r="7120" spans="65:68" hidden="1">
      <c r="BM7120" s="68" t="s">
        <v>22</v>
      </c>
      <c r="BO7120" s="64"/>
      <c r="BP7120" s="64"/>
    </row>
    <row r="7121" spans="65:68" hidden="1">
      <c r="BM7121" s="68" t="s">
        <v>7285</v>
      </c>
      <c r="BO7121" s="64"/>
      <c r="BP7121" s="64"/>
    </row>
    <row r="7122" spans="65:68" hidden="1">
      <c r="BM7122" s="68" t="s">
        <v>7286</v>
      </c>
      <c r="BO7122" s="64"/>
      <c r="BP7122" s="64"/>
    </row>
    <row r="7123" spans="65:68" hidden="1">
      <c r="BM7123" s="68" t="s">
        <v>7287</v>
      </c>
      <c r="BO7123" s="64"/>
      <c r="BP7123" s="64"/>
    </row>
    <row r="7124" spans="65:68" hidden="1">
      <c r="BM7124" s="68" t="s">
        <v>7288</v>
      </c>
      <c r="BO7124" s="64"/>
      <c r="BP7124" s="64"/>
    </row>
    <row r="7125" spans="65:68" hidden="1">
      <c r="BM7125" s="68" t="s">
        <v>7289</v>
      </c>
      <c r="BO7125" s="64"/>
      <c r="BP7125" s="64"/>
    </row>
    <row r="7126" spans="65:68" hidden="1">
      <c r="BM7126" s="68" t="s">
        <v>7290</v>
      </c>
      <c r="BO7126" s="64"/>
      <c r="BP7126" s="64"/>
    </row>
    <row r="7127" spans="65:68" hidden="1">
      <c r="BM7127" s="68" t="s">
        <v>7291</v>
      </c>
      <c r="BO7127" s="64"/>
      <c r="BP7127" s="64"/>
    </row>
    <row r="7128" spans="65:68" hidden="1">
      <c r="BM7128" s="68" t="s">
        <v>7292</v>
      </c>
      <c r="BO7128" s="64"/>
      <c r="BP7128" s="64"/>
    </row>
    <row r="7129" spans="65:68" hidden="1">
      <c r="BM7129" s="68" t="s">
        <v>7293</v>
      </c>
      <c r="BO7129" s="64"/>
      <c r="BP7129" s="64"/>
    </row>
    <row r="7130" spans="65:68" hidden="1">
      <c r="BM7130" s="68" t="s">
        <v>7294</v>
      </c>
      <c r="BO7130" s="64"/>
      <c r="BP7130" s="64"/>
    </row>
    <row r="7131" spans="65:68" hidden="1">
      <c r="BM7131" s="68" t="s">
        <v>7295</v>
      </c>
      <c r="BO7131" s="64"/>
      <c r="BP7131" s="64"/>
    </row>
    <row r="7132" spans="65:68" hidden="1">
      <c r="BM7132" s="68" t="s">
        <v>7296</v>
      </c>
      <c r="BO7132" s="64"/>
      <c r="BP7132" s="64"/>
    </row>
    <row r="7133" spans="65:68" hidden="1">
      <c r="BM7133" s="68" t="s">
        <v>7297</v>
      </c>
      <c r="BO7133" s="64"/>
      <c r="BP7133" s="64"/>
    </row>
    <row r="7134" spans="65:68" hidden="1">
      <c r="BM7134" s="68" t="s">
        <v>7298</v>
      </c>
      <c r="BO7134" s="64"/>
      <c r="BP7134" s="64"/>
    </row>
    <row r="7135" spans="65:68" hidden="1">
      <c r="BM7135" s="68" t="s">
        <v>7299</v>
      </c>
      <c r="BO7135" s="64"/>
      <c r="BP7135" s="64"/>
    </row>
    <row r="7136" spans="65:68" hidden="1">
      <c r="BM7136" s="68" t="s">
        <v>7300</v>
      </c>
      <c r="BO7136" s="64"/>
      <c r="BP7136" s="64"/>
    </row>
    <row r="7137" spans="65:68" hidden="1">
      <c r="BM7137" s="68" t="s">
        <v>220</v>
      </c>
      <c r="BO7137" s="64"/>
      <c r="BP7137" s="64"/>
    </row>
    <row r="7138" spans="65:68" hidden="1">
      <c r="BM7138" s="68" t="s">
        <v>7301</v>
      </c>
      <c r="BO7138" s="64"/>
      <c r="BP7138" s="64"/>
    </row>
    <row r="7139" spans="65:68" hidden="1">
      <c r="BM7139" s="68" t="s">
        <v>7302</v>
      </c>
      <c r="BO7139" s="64"/>
      <c r="BP7139" s="64"/>
    </row>
    <row r="7140" spans="65:68" hidden="1">
      <c r="BM7140" s="68" t="s">
        <v>7303</v>
      </c>
      <c r="BO7140" s="64"/>
      <c r="BP7140" s="64"/>
    </row>
    <row r="7141" spans="65:68" hidden="1">
      <c r="BM7141" s="68" t="s">
        <v>7304</v>
      </c>
      <c r="BO7141" s="64"/>
      <c r="BP7141" s="64"/>
    </row>
    <row r="7142" spans="65:68" hidden="1">
      <c r="BM7142" s="68" t="s">
        <v>7305</v>
      </c>
      <c r="BO7142" s="64"/>
      <c r="BP7142" s="64"/>
    </row>
    <row r="7143" spans="65:68" hidden="1">
      <c r="BM7143" s="68" t="s">
        <v>7306</v>
      </c>
      <c r="BO7143" s="64"/>
      <c r="BP7143" s="64"/>
    </row>
    <row r="7144" spans="65:68" hidden="1">
      <c r="BM7144" s="68" t="s">
        <v>7307</v>
      </c>
      <c r="BO7144" s="64"/>
      <c r="BP7144" s="64"/>
    </row>
    <row r="7145" spans="65:68" hidden="1">
      <c r="BM7145" s="68" t="s">
        <v>7308</v>
      </c>
      <c r="BO7145" s="64"/>
      <c r="BP7145" s="64"/>
    </row>
    <row r="7146" spans="65:68" hidden="1">
      <c r="BM7146" s="68" t="s">
        <v>7309</v>
      </c>
      <c r="BO7146" s="64"/>
      <c r="BP7146" s="64"/>
    </row>
    <row r="7147" spans="65:68" hidden="1">
      <c r="BM7147" s="68" t="s">
        <v>7310</v>
      </c>
      <c r="BO7147" s="64"/>
      <c r="BP7147" s="64"/>
    </row>
    <row r="7148" spans="65:68" hidden="1">
      <c r="BM7148" s="68" t="s">
        <v>7311</v>
      </c>
      <c r="BO7148" s="64"/>
      <c r="BP7148" s="64"/>
    </row>
    <row r="7149" spans="65:68" hidden="1">
      <c r="BM7149" s="68" t="s">
        <v>7312</v>
      </c>
      <c r="BO7149" s="64"/>
      <c r="BP7149" s="64"/>
    </row>
    <row r="7150" spans="65:68" hidden="1">
      <c r="BM7150" s="68" t="s">
        <v>143</v>
      </c>
      <c r="BO7150" s="64"/>
      <c r="BP7150" s="64"/>
    </row>
    <row r="7151" spans="65:68" hidden="1">
      <c r="BM7151" s="68" t="s">
        <v>7313</v>
      </c>
      <c r="BO7151" s="64"/>
      <c r="BP7151" s="64"/>
    </row>
    <row r="7152" spans="65:68" hidden="1">
      <c r="BM7152" s="68" t="s">
        <v>7314</v>
      </c>
      <c r="BO7152" s="64"/>
      <c r="BP7152" s="64"/>
    </row>
    <row r="7153" spans="65:68" hidden="1">
      <c r="BM7153" s="68" t="s">
        <v>7315</v>
      </c>
      <c r="BO7153" s="64"/>
      <c r="BP7153" s="64"/>
    </row>
    <row r="7154" spans="65:68" hidden="1">
      <c r="BM7154" s="68" t="s">
        <v>7316</v>
      </c>
      <c r="BO7154" s="64"/>
      <c r="BP7154" s="64"/>
    </row>
    <row r="7155" spans="65:68" hidden="1">
      <c r="BM7155" s="68" t="s">
        <v>7317</v>
      </c>
      <c r="BO7155" s="64"/>
      <c r="BP7155" s="64"/>
    </row>
    <row r="7156" spans="65:68" hidden="1">
      <c r="BM7156" s="68" t="s">
        <v>7318</v>
      </c>
      <c r="BO7156" s="64"/>
      <c r="BP7156" s="64"/>
    </row>
    <row r="7157" spans="65:68" hidden="1">
      <c r="BM7157" s="68" t="s">
        <v>7319</v>
      </c>
      <c r="BO7157" s="64"/>
      <c r="BP7157" s="64"/>
    </row>
    <row r="7158" spans="65:68" hidden="1">
      <c r="BM7158" s="68" t="s">
        <v>7320</v>
      </c>
      <c r="BO7158" s="64"/>
      <c r="BP7158" s="64"/>
    </row>
    <row r="7159" spans="65:68" hidden="1">
      <c r="BM7159" s="68" t="s">
        <v>7321</v>
      </c>
      <c r="BO7159" s="64"/>
      <c r="BP7159" s="64"/>
    </row>
    <row r="7160" spans="65:68" hidden="1">
      <c r="BM7160" s="68" t="s">
        <v>7322</v>
      </c>
      <c r="BO7160" s="64"/>
      <c r="BP7160" s="64"/>
    </row>
    <row r="7161" spans="65:68" hidden="1">
      <c r="BM7161" s="68" t="s">
        <v>7323</v>
      </c>
      <c r="BO7161" s="64"/>
      <c r="BP7161" s="64"/>
    </row>
    <row r="7162" spans="65:68" hidden="1">
      <c r="BM7162" s="68" t="s">
        <v>7324</v>
      </c>
      <c r="BO7162" s="64"/>
      <c r="BP7162" s="64"/>
    </row>
    <row r="7163" spans="65:68" hidden="1">
      <c r="BM7163" s="68" t="s">
        <v>7325</v>
      </c>
      <c r="BO7163" s="64"/>
      <c r="BP7163" s="64"/>
    </row>
    <row r="7164" spans="65:68" hidden="1">
      <c r="BM7164" s="68" t="s">
        <v>7326</v>
      </c>
      <c r="BO7164" s="64"/>
      <c r="BP7164" s="64"/>
    </row>
    <row r="7165" spans="65:68" hidden="1">
      <c r="BM7165" s="68" t="s">
        <v>7327</v>
      </c>
      <c r="BO7165" s="64"/>
      <c r="BP7165" s="64"/>
    </row>
    <row r="7166" spans="65:68" hidden="1">
      <c r="BM7166" s="68" t="s">
        <v>7328</v>
      </c>
      <c r="BO7166" s="64"/>
      <c r="BP7166" s="64"/>
    </row>
    <row r="7167" spans="65:68" hidden="1">
      <c r="BM7167" s="68" t="s">
        <v>7329</v>
      </c>
      <c r="BO7167" s="64"/>
      <c r="BP7167" s="64"/>
    </row>
    <row r="7168" spans="65:68" hidden="1">
      <c r="BM7168" s="68" t="s">
        <v>7330</v>
      </c>
      <c r="BO7168" s="64"/>
      <c r="BP7168" s="64"/>
    </row>
    <row r="7169" spans="65:68" hidden="1">
      <c r="BM7169" s="68" t="s">
        <v>7331</v>
      </c>
      <c r="BO7169" s="64"/>
      <c r="BP7169" s="64"/>
    </row>
    <row r="7170" spans="65:68" hidden="1">
      <c r="BM7170" s="68" t="s">
        <v>7332</v>
      </c>
      <c r="BO7170" s="64"/>
      <c r="BP7170" s="64"/>
    </row>
    <row r="7171" spans="65:68" hidden="1">
      <c r="BM7171" s="68" t="s">
        <v>7333</v>
      </c>
      <c r="BO7171" s="64"/>
      <c r="BP7171" s="64"/>
    </row>
    <row r="7172" spans="65:68" hidden="1">
      <c r="BM7172" s="68" t="s">
        <v>7334</v>
      </c>
      <c r="BO7172" s="64"/>
      <c r="BP7172" s="64"/>
    </row>
    <row r="7173" spans="65:68" hidden="1">
      <c r="BM7173" s="68" t="s">
        <v>7335</v>
      </c>
      <c r="BO7173" s="64"/>
      <c r="BP7173" s="64"/>
    </row>
    <row r="7174" spans="65:68" hidden="1">
      <c r="BM7174" s="68" t="s">
        <v>7336</v>
      </c>
      <c r="BO7174" s="64"/>
      <c r="BP7174" s="64"/>
    </row>
    <row r="7175" spans="65:68" hidden="1">
      <c r="BM7175" s="68" t="s">
        <v>7337</v>
      </c>
      <c r="BO7175" s="64"/>
      <c r="BP7175" s="64"/>
    </row>
    <row r="7176" spans="65:68" hidden="1">
      <c r="BM7176" s="68" t="s">
        <v>7338</v>
      </c>
      <c r="BO7176" s="64"/>
      <c r="BP7176" s="64"/>
    </row>
    <row r="7177" spans="65:68" hidden="1">
      <c r="BM7177" s="68" t="s">
        <v>7339</v>
      </c>
      <c r="BO7177" s="64"/>
      <c r="BP7177" s="64"/>
    </row>
    <row r="7178" spans="65:68" hidden="1">
      <c r="BM7178" s="68" t="s">
        <v>7340</v>
      </c>
      <c r="BO7178" s="64"/>
      <c r="BP7178" s="64"/>
    </row>
    <row r="7179" spans="65:68" hidden="1">
      <c r="BM7179" s="68" t="s">
        <v>7341</v>
      </c>
      <c r="BO7179" s="64"/>
      <c r="BP7179" s="64"/>
    </row>
    <row r="7180" spans="65:68" hidden="1">
      <c r="BM7180" s="68" t="s">
        <v>7342</v>
      </c>
      <c r="BO7180" s="64"/>
      <c r="BP7180" s="64"/>
    </row>
    <row r="7181" spans="65:68" hidden="1">
      <c r="BM7181" s="68" t="s">
        <v>7343</v>
      </c>
      <c r="BO7181" s="64"/>
      <c r="BP7181" s="64"/>
    </row>
    <row r="7182" spans="65:68" hidden="1">
      <c r="BM7182" s="68" t="s">
        <v>7344</v>
      </c>
      <c r="BO7182" s="64"/>
      <c r="BP7182" s="64"/>
    </row>
    <row r="7183" spans="65:68" hidden="1">
      <c r="BM7183" s="68" t="s">
        <v>7345</v>
      </c>
      <c r="BO7183" s="64"/>
      <c r="BP7183" s="64"/>
    </row>
    <row r="7184" spans="65:68" hidden="1">
      <c r="BM7184" s="68" t="s">
        <v>7346</v>
      </c>
      <c r="BO7184" s="64"/>
      <c r="BP7184" s="64"/>
    </row>
    <row r="7185" spans="65:68" hidden="1">
      <c r="BM7185" s="68" t="s">
        <v>7347</v>
      </c>
      <c r="BO7185" s="64"/>
      <c r="BP7185" s="64"/>
    </row>
    <row r="7186" spans="65:68" hidden="1">
      <c r="BM7186" s="68" t="s">
        <v>7348</v>
      </c>
      <c r="BO7186" s="64"/>
      <c r="BP7186" s="64"/>
    </row>
    <row r="7187" spans="65:68" hidden="1">
      <c r="BM7187" s="68" t="s">
        <v>7349</v>
      </c>
      <c r="BO7187" s="64"/>
      <c r="BP7187" s="64"/>
    </row>
    <row r="7188" spans="65:68" hidden="1">
      <c r="BM7188" s="68" t="s">
        <v>7350</v>
      </c>
      <c r="BO7188" s="64"/>
      <c r="BP7188" s="64"/>
    </row>
    <row r="7189" spans="65:68" hidden="1">
      <c r="BM7189" s="68" t="s">
        <v>7351</v>
      </c>
      <c r="BO7189" s="64"/>
      <c r="BP7189" s="64"/>
    </row>
    <row r="7190" spans="65:68" hidden="1">
      <c r="BM7190" s="68" t="s">
        <v>7352</v>
      </c>
      <c r="BO7190" s="64"/>
      <c r="BP7190" s="64"/>
    </row>
    <row r="7191" spans="65:68" hidden="1">
      <c r="BM7191" s="68" t="s">
        <v>7353</v>
      </c>
      <c r="BO7191" s="64"/>
      <c r="BP7191" s="64"/>
    </row>
    <row r="7192" spans="65:68" hidden="1">
      <c r="BM7192" s="68" t="s">
        <v>7354</v>
      </c>
      <c r="BO7192" s="64"/>
      <c r="BP7192" s="64"/>
    </row>
    <row r="7193" spans="65:68" hidden="1">
      <c r="BM7193" s="68" t="s">
        <v>7355</v>
      </c>
      <c r="BO7193" s="64"/>
      <c r="BP7193" s="64"/>
    </row>
    <row r="7194" spans="65:68" hidden="1">
      <c r="BM7194" s="68" t="s">
        <v>7356</v>
      </c>
      <c r="BO7194" s="64"/>
      <c r="BP7194" s="64"/>
    </row>
    <row r="7195" spans="65:68" hidden="1">
      <c r="BM7195" s="68" t="s">
        <v>7357</v>
      </c>
      <c r="BO7195" s="64"/>
      <c r="BP7195" s="64"/>
    </row>
    <row r="7196" spans="65:68" hidden="1">
      <c r="BM7196" s="68" t="s">
        <v>7358</v>
      </c>
      <c r="BO7196" s="64"/>
      <c r="BP7196" s="64"/>
    </row>
    <row r="7197" spans="65:68" hidden="1">
      <c r="BM7197" s="68" t="s">
        <v>7359</v>
      </c>
      <c r="BO7197" s="64"/>
      <c r="BP7197" s="64"/>
    </row>
    <row r="7198" spans="65:68" hidden="1">
      <c r="BM7198" s="68" t="s">
        <v>7360</v>
      </c>
      <c r="BO7198" s="64"/>
      <c r="BP7198" s="64"/>
    </row>
    <row r="7199" spans="65:68" hidden="1">
      <c r="BM7199" s="68" t="s">
        <v>7361</v>
      </c>
      <c r="BO7199" s="64"/>
      <c r="BP7199" s="64"/>
    </row>
    <row r="7200" spans="65:68" hidden="1">
      <c r="BM7200" s="68" t="s">
        <v>7362</v>
      </c>
      <c r="BO7200" s="64"/>
      <c r="BP7200" s="64"/>
    </row>
    <row r="7201" spans="65:68" hidden="1">
      <c r="BM7201" s="68" t="s">
        <v>7363</v>
      </c>
      <c r="BO7201" s="64"/>
      <c r="BP7201" s="64"/>
    </row>
    <row r="7202" spans="65:68" hidden="1">
      <c r="BM7202" s="68" t="s">
        <v>7364</v>
      </c>
      <c r="BO7202" s="64"/>
      <c r="BP7202" s="64"/>
    </row>
    <row r="7203" spans="65:68" hidden="1">
      <c r="BM7203" s="68" t="s">
        <v>7365</v>
      </c>
      <c r="BO7203" s="64"/>
      <c r="BP7203" s="64"/>
    </row>
    <row r="7204" spans="65:68" hidden="1">
      <c r="BM7204" s="68" t="s">
        <v>7366</v>
      </c>
      <c r="BO7204" s="64"/>
      <c r="BP7204" s="64"/>
    </row>
    <row r="7205" spans="65:68" hidden="1">
      <c r="BM7205" s="68" t="s">
        <v>7367</v>
      </c>
      <c r="BO7205" s="64"/>
      <c r="BP7205" s="64"/>
    </row>
    <row r="7206" spans="65:68" hidden="1">
      <c r="BM7206" s="68" t="s">
        <v>7368</v>
      </c>
      <c r="BO7206" s="64"/>
      <c r="BP7206" s="64"/>
    </row>
    <row r="7207" spans="65:68" hidden="1">
      <c r="BM7207" s="68" t="s">
        <v>7369</v>
      </c>
      <c r="BO7207" s="64"/>
      <c r="BP7207" s="64"/>
    </row>
    <row r="7208" spans="65:68" hidden="1">
      <c r="BM7208" s="68" t="s">
        <v>7370</v>
      </c>
      <c r="BO7208" s="64"/>
      <c r="BP7208" s="64"/>
    </row>
    <row r="7209" spans="65:68" hidden="1">
      <c r="BM7209" s="68" t="s">
        <v>153</v>
      </c>
      <c r="BO7209" s="64"/>
      <c r="BP7209" s="64"/>
    </row>
    <row r="7210" spans="65:68" hidden="1">
      <c r="BM7210" s="68" t="s">
        <v>7371</v>
      </c>
      <c r="BO7210" s="64"/>
      <c r="BP7210" s="64"/>
    </row>
    <row r="7211" spans="65:68" hidden="1">
      <c r="BM7211" s="68" t="s">
        <v>7372</v>
      </c>
      <c r="BO7211" s="64"/>
      <c r="BP7211" s="64"/>
    </row>
    <row r="7212" spans="65:68" hidden="1">
      <c r="BM7212" s="68" t="s">
        <v>7373</v>
      </c>
      <c r="BO7212" s="64"/>
      <c r="BP7212" s="64"/>
    </row>
    <row r="7213" spans="65:68" hidden="1">
      <c r="BM7213" s="68" t="s">
        <v>7374</v>
      </c>
      <c r="BO7213" s="64"/>
      <c r="BP7213" s="64"/>
    </row>
    <row r="7214" spans="65:68" hidden="1">
      <c r="BM7214" s="68" t="s">
        <v>7375</v>
      </c>
      <c r="BO7214" s="64"/>
      <c r="BP7214" s="64"/>
    </row>
    <row r="7215" spans="65:68" hidden="1">
      <c r="BM7215" s="68" t="s">
        <v>7376</v>
      </c>
      <c r="BO7215" s="64"/>
      <c r="BP7215" s="64"/>
    </row>
    <row r="7216" spans="65:68" hidden="1">
      <c r="BM7216" s="68" t="s">
        <v>7377</v>
      </c>
      <c r="BO7216" s="64"/>
      <c r="BP7216" s="64"/>
    </row>
    <row r="7217" spans="65:68" hidden="1">
      <c r="BM7217" s="68" t="s">
        <v>7378</v>
      </c>
      <c r="BO7217" s="64"/>
      <c r="BP7217" s="64"/>
    </row>
    <row r="7218" spans="65:68" hidden="1">
      <c r="BM7218" s="68" t="s">
        <v>7379</v>
      </c>
      <c r="BO7218" s="64"/>
      <c r="BP7218" s="64"/>
    </row>
    <row r="7219" spans="65:68" hidden="1">
      <c r="BM7219" s="68" t="s">
        <v>7380</v>
      </c>
      <c r="BO7219" s="64"/>
      <c r="BP7219" s="64"/>
    </row>
    <row r="7220" spans="65:68" hidden="1">
      <c r="BM7220" s="68" t="s">
        <v>7381</v>
      </c>
      <c r="BO7220" s="64"/>
      <c r="BP7220" s="64"/>
    </row>
    <row r="7221" spans="65:68" hidden="1">
      <c r="BM7221" s="68" t="s">
        <v>7382</v>
      </c>
      <c r="BO7221" s="64"/>
      <c r="BP7221" s="64"/>
    </row>
    <row r="7222" spans="65:68" hidden="1">
      <c r="BM7222" s="68" t="s">
        <v>7383</v>
      </c>
      <c r="BO7222" s="64"/>
      <c r="BP7222" s="64"/>
    </row>
    <row r="7223" spans="65:68" hidden="1">
      <c r="BM7223" s="68" t="s">
        <v>7384</v>
      </c>
      <c r="BO7223" s="64"/>
      <c r="BP7223" s="64"/>
    </row>
    <row r="7224" spans="65:68" hidden="1">
      <c r="BM7224" s="68" t="s">
        <v>7385</v>
      </c>
      <c r="BO7224" s="64"/>
      <c r="BP7224" s="64"/>
    </row>
    <row r="7225" spans="65:68" hidden="1">
      <c r="BM7225" s="68" t="s">
        <v>7386</v>
      </c>
      <c r="BO7225" s="64"/>
      <c r="BP7225" s="64"/>
    </row>
    <row r="7226" spans="65:68" hidden="1">
      <c r="BM7226" s="68" t="s">
        <v>7387</v>
      </c>
      <c r="BO7226" s="64"/>
      <c r="BP7226" s="64"/>
    </row>
    <row r="7227" spans="65:68" hidden="1">
      <c r="BM7227" s="68" t="s">
        <v>7388</v>
      </c>
      <c r="BO7227" s="64"/>
      <c r="BP7227" s="64"/>
    </row>
    <row r="7228" spans="65:68" hidden="1">
      <c r="BM7228" s="68" t="s">
        <v>7389</v>
      </c>
      <c r="BO7228" s="64"/>
      <c r="BP7228" s="64"/>
    </row>
    <row r="7229" spans="65:68" hidden="1">
      <c r="BM7229" s="68" t="s">
        <v>7390</v>
      </c>
      <c r="BO7229" s="64"/>
      <c r="BP7229" s="64"/>
    </row>
    <row r="7230" spans="65:68" hidden="1">
      <c r="BM7230" s="68" t="s">
        <v>7391</v>
      </c>
      <c r="BO7230" s="64"/>
      <c r="BP7230" s="64"/>
    </row>
    <row r="7231" spans="65:68" hidden="1">
      <c r="BM7231" s="68" t="s">
        <v>7392</v>
      </c>
      <c r="BO7231" s="64"/>
      <c r="BP7231" s="64"/>
    </row>
    <row r="7232" spans="65:68" hidden="1">
      <c r="BM7232" s="68" t="s">
        <v>7393</v>
      </c>
      <c r="BO7232" s="64"/>
      <c r="BP7232" s="64"/>
    </row>
    <row r="7233" spans="65:68" hidden="1">
      <c r="BM7233" s="68" t="s">
        <v>7394</v>
      </c>
      <c r="BO7233" s="64"/>
      <c r="BP7233" s="64"/>
    </row>
    <row r="7234" spans="65:68" hidden="1">
      <c r="BM7234" s="68" t="s">
        <v>7395</v>
      </c>
      <c r="BO7234" s="64"/>
      <c r="BP7234" s="64"/>
    </row>
    <row r="7235" spans="65:68" hidden="1">
      <c r="BM7235" s="68" t="s">
        <v>7396</v>
      </c>
      <c r="BO7235" s="64"/>
      <c r="BP7235" s="64"/>
    </row>
    <row r="7236" spans="65:68" hidden="1">
      <c r="BM7236" s="68" t="s">
        <v>7397</v>
      </c>
      <c r="BO7236" s="64"/>
      <c r="BP7236" s="64"/>
    </row>
    <row r="7237" spans="65:68" hidden="1">
      <c r="BM7237" s="68" t="s">
        <v>7398</v>
      </c>
      <c r="BO7237" s="64"/>
      <c r="BP7237" s="64"/>
    </row>
    <row r="7238" spans="65:68" hidden="1">
      <c r="BM7238" s="68" t="s">
        <v>7399</v>
      </c>
      <c r="BO7238" s="64"/>
      <c r="BP7238" s="64"/>
    </row>
    <row r="7239" spans="65:68" hidden="1">
      <c r="BM7239" s="68" t="s">
        <v>7400</v>
      </c>
      <c r="BO7239" s="64"/>
      <c r="BP7239" s="64"/>
    </row>
    <row r="7240" spans="65:68" hidden="1">
      <c r="BM7240" s="68" t="s">
        <v>7401</v>
      </c>
      <c r="BO7240" s="64"/>
      <c r="BP7240" s="64"/>
    </row>
    <row r="7241" spans="65:68" hidden="1">
      <c r="BM7241" s="68" t="s">
        <v>7402</v>
      </c>
      <c r="BO7241" s="64"/>
      <c r="BP7241" s="64"/>
    </row>
    <row r="7242" spans="65:68" hidden="1">
      <c r="BM7242" s="68" t="s">
        <v>7403</v>
      </c>
      <c r="BO7242" s="64"/>
      <c r="BP7242" s="64"/>
    </row>
    <row r="7243" spans="65:68" hidden="1">
      <c r="BM7243" s="68" t="s">
        <v>7404</v>
      </c>
      <c r="BO7243" s="64"/>
      <c r="BP7243" s="64"/>
    </row>
    <row r="7244" spans="65:68" hidden="1">
      <c r="BM7244" s="68" t="s">
        <v>103</v>
      </c>
      <c r="BO7244" s="64"/>
      <c r="BP7244" s="64"/>
    </row>
    <row r="7245" spans="65:68" hidden="1">
      <c r="BM7245" s="68" t="s">
        <v>7405</v>
      </c>
      <c r="BO7245" s="64"/>
      <c r="BP7245" s="64"/>
    </row>
    <row r="7246" spans="65:68" hidden="1">
      <c r="BM7246" s="68" t="s">
        <v>7406</v>
      </c>
      <c r="BO7246" s="64"/>
      <c r="BP7246" s="64"/>
    </row>
    <row r="7247" spans="65:68" hidden="1">
      <c r="BM7247" s="68" t="s">
        <v>7407</v>
      </c>
      <c r="BO7247" s="64"/>
      <c r="BP7247" s="64"/>
    </row>
    <row r="7248" spans="65:68" hidden="1">
      <c r="BM7248" s="68" t="s">
        <v>7408</v>
      </c>
      <c r="BO7248" s="64"/>
      <c r="BP7248" s="64"/>
    </row>
    <row r="7249" spans="65:68" hidden="1">
      <c r="BM7249" s="68" t="s">
        <v>7409</v>
      </c>
      <c r="BO7249" s="64"/>
      <c r="BP7249" s="64"/>
    </row>
    <row r="7250" spans="65:68" hidden="1">
      <c r="BM7250" s="68" t="s">
        <v>7410</v>
      </c>
      <c r="BO7250" s="64"/>
      <c r="BP7250" s="64"/>
    </row>
    <row r="7251" spans="65:68" hidden="1">
      <c r="BM7251" s="68" t="s">
        <v>7411</v>
      </c>
      <c r="BO7251" s="64"/>
      <c r="BP7251" s="64"/>
    </row>
    <row r="7252" spans="65:68" hidden="1">
      <c r="BM7252" s="68" t="s">
        <v>7412</v>
      </c>
      <c r="BO7252" s="64"/>
      <c r="BP7252" s="64"/>
    </row>
    <row r="7253" spans="65:68" hidden="1">
      <c r="BM7253" s="68" t="s">
        <v>7413</v>
      </c>
      <c r="BO7253" s="64"/>
      <c r="BP7253" s="64"/>
    </row>
    <row r="7254" spans="65:68" hidden="1">
      <c r="BM7254" s="68" t="s">
        <v>7414</v>
      </c>
      <c r="BO7254" s="64"/>
      <c r="BP7254" s="64"/>
    </row>
    <row r="7255" spans="65:68" hidden="1">
      <c r="BM7255" s="68" t="s">
        <v>7415</v>
      </c>
      <c r="BO7255" s="64"/>
      <c r="BP7255" s="64"/>
    </row>
    <row r="7256" spans="65:68" hidden="1">
      <c r="BM7256" s="68" t="s">
        <v>7416</v>
      </c>
      <c r="BO7256" s="64"/>
      <c r="BP7256" s="64"/>
    </row>
    <row r="7257" spans="65:68" hidden="1">
      <c r="BM7257" s="68" t="s">
        <v>7417</v>
      </c>
      <c r="BO7257" s="64"/>
      <c r="BP7257" s="64"/>
    </row>
    <row r="7258" spans="65:68" hidden="1">
      <c r="BM7258" s="68" t="s">
        <v>7418</v>
      </c>
      <c r="BO7258" s="64"/>
      <c r="BP7258" s="64"/>
    </row>
    <row r="7259" spans="65:68" hidden="1">
      <c r="BM7259" s="68" t="s">
        <v>7419</v>
      </c>
      <c r="BO7259" s="64"/>
      <c r="BP7259" s="64"/>
    </row>
    <row r="7260" spans="65:68" hidden="1">
      <c r="BM7260" s="68" t="s">
        <v>7420</v>
      </c>
      <c r="BO7260" s="64"/>
      <c r="BP7260" s="64"/>
    </row>
    <row r="7261" spans="65:68" hidden="1">
      <c r="BM7261" s="68" t="s">
        <v>7421</v>
      </c>
      <c r="BO7261" s="64"/>
      <c r="BP7261" s="64"/>
    </row>
    <row r="7262" spans="65:68" hidden="1">
      <c r="BM7262" s="68" t="s">
        <v>7422</v>
      </c>
      <c r="BO7262" s="64"/>
      <c r="BP7262" s="64"/>
    </row>
    <row r="7263" spans="65:68" hidden="1">
      <c r="BM7263" s="68" t="s">
        <v>7423</v>
      </c>
      <c r="BO7263" s="64"/>
      <c r="BP7263" s="64"/>
    </row>
    <row r="7264" spans="65:68" hidden="1">
      <c r="BM7264" s="68" t="s">
        <v>7424</v>
      </c>
      <c r="BO7264" s="64"/>
      <c r="BP7264" s="64"/>
    </row>
    <row r="7265" spans="65:68" hidden="1">
      <c r="BM7265" s="68" t="s">
        <v>7425</v>
      </c>
      <c r="BO7265" s="64"/>
      <c r="BP7265" s="64"/>
    </row>
    <row r="7266" spans="65:68" hidden="1">
      <c r="BM7266" s="68" t="s">
        <v>7426</v>
      </c>
      <c r="BO7266" s="64"/>
      <c r="BP7266" s="64"/>
    </row>
    <row r="7267" spans="65:68" hidden="1">
      <c r="BM7267" s="68" t="s">
        <v>7427</v>
      </c>
      <c r="BO7267" s="64"/>
      <c r="BP7267" s="64"/>
    </row>
    <row r="7268" spans="65:68" hidden="1">
      <c r="BM7268" s="68" t="s">
        <v>7428</v>
      </c>
      <c r="BO7268" s="64"/>
      <c r="BP7268" s="64"/>
    </row>
    <row r="7269" spans="65:68" hidden="1">
      <c r="BM7269" s="68" t="s">
        <v>7429</v>
      </c>
      <c r="BO7269" s="64"/>
      <c r="BP7269" s="64"/>
    </row>
    <row r="7270" spans="65:68" hidden="1">
      <c r="BM7270" s="68" t="s">
        <v>7430</v>
      </c>
      <c r="BO7270" s="64"/>
      <c r="BP7270" s="64"/>
    </row>
    <row r="7271" spans="65:68" hidden="1">
      <c r="BM7271" s="68" t="s">
        <v>7431</v>
      </c>
      <c r="BO7271" s="64"/>
      <c r="BP7271" s="64"/>
    </row>
    <row r="7272" spans="65:68" hidden="1">
      <c r="BM7272" s="68" t="s">
        <v>7432</v>
      </c>
      <c r="BO7272" s="64"/>
      <c r="BP7272" s="64"/>
    </row>
    <row r="7273" spans="65:68" hidden="1">
      <c r="BM7273" s="68" t="s">
        <v>7433</v>
      </c>
      <c r="BO7273" s="64"/>
      <c r="BP7273" s="64"/>
    </row>
    <row r="7274" spans="65:68" hidden="1">
      <c r="BM7274" s="68" t="s">
        <v>7434</v>
      </c>
      <c r="BO7274" s="64"/>
      <c r="BP7274" s="64"/>
    </row>
    <row r="7275" spans="65:68" hidden="1">
      <c r="BM7275" s="68" t="s">
        <v>7435</v>
      </c>
      <c r="BO7275" s="64"/>
      <c r="BP7275" s="64"/>
    </row>
    <row r="7276" spans="65:68" hidden="1">
      <c r="BM7276" s="68" t="s">
        <v>7436</v>
      </c>
      <c r="BO7276" s="64"/>
      <c r="BP7276" s="64"/>
    </row>
    <row r="7277" spans="65:68" hidden="1">
      <c r="BM7277" s="68" t="s">
        <v>7437</v>
      </c>
      <c r="BO7277" s="64"/>
      <c r="BP7277" s="64"/>
    </row>
    <row r="7278" spans="65:68" hidden="1">
      <c r="BM7278" s="68" t="s">
        <v>7438</v>
      </c>
      <c r="BO7278" s="64"/>
      <c r="BP7278" s="64"/>
    </row>
    <row r="7279" spans="65:68" hidden="1">
      <c r="BM7279" s="68" t="s">
        <v>7439</v>
      </c>
      <c r="BO7279" s="64"/>
      <c r="BP7279" s="64"/>
    </row>
    <row r="7280" spans="65:68" hidden="1">
      <c r="BM7280" s="68" t="s">
        <v>7440</v>
      </c>
      <c r="BO7280" s="64"/>
      <c r="BP7280" s="64"/>
    </row>
    <row r="7281" spans="65:68" hidden="1">
      <c r="BM7281" s="68" t="s">
        <v>51</v>
      </c>
      <c r="BO7281" s="64"/>
      <c r="BP7281" s="64"/>
    </row>
    <row r="7282" spans="65:68" hidden="1">
      <c r="BM7282" s="68" t="s">
        <v>7441</v>
      </c>
      <c r="BO7282" s="64"/>
      <c r="BP7282" s="64"/>
    </row>
    <row r="7283" spans="65:68" hidden="1">
      <c r="BM7283" s="68" t="s">
        <v>7442</v>
      </c>
      <c r="BO7283" s="64"/>
      <c r="BP7283" s="64"/>
    </row>
    <row r="7284" spans="65:68" hidden="1">
      <c r="BM7284" s="68" t="s">
        <v>7443</v>
      </c>
      <c r="BO7284" s="64"/>
      <c r="BP7284" s="64"/>
    </row>
    <row r="7285" spans="65:68" hidden="1">
      <c r="BM7285" s="68" t="s">
        <v>7444</v>
      </c>
      <c r="BO7285" s="64"/>
      <c r="BP7285" s="64"/>
    </row>
    <row r="7286" spans="65:68" hidden="1">
      <c r="BM7286" s="68" t="s">
        <v>7445</v>
      </c>
      <c r="BO7286" s="64"/>
      <c r="BP7286" s="64"/>
    </row>
    <row r="7287" spans="65:68" hidden="1">
      <c r="BM7287" s="68" t="s">
        <v>7446</v>
      </c>
      <c r="BO7287" s="64"/>
      <c r="BP7287" s="64"/>
    </row>
    <row r="7288" spans="65:68" hidden="1">
      <c r="BM7288" s="68" t="s">
        <v>7447</v>
      </c>
      <c r="BO7288" s="64"/>
      <c r="BP7288" s="64"/>
    </row>
    <row r="7289" spans="65:68" hidden="1">
      <c r="BM7289" s="68" t="s">
        <v>7448</v>
      </c>
      <c r="BO7289" s="64"/>
      <c r="BP7289" s="64"/>
    </row>
    <row r="7290" spans="65:68" hidden="1">
      <c r="BM7290" s="68" t="s">
        <v>7449</v>
      </c>
      <c r="BO7290" s="64"/>
      <c r="BP7290" s="64"/>
    </row>
    <row r="7291" spans="65:68" hidden="1">
      <c r="BM7291" s="68" t="s">
        <v>7450</v>
      </c>
      <c r="BO7291" s="64"/>
      <c r="BP7291" s="64"/>
    </row>
    <row r="7292" spans="65:68" hidden="1">
      <c r="BM7292" s="68" t="s">
        <v>7451</v>
      </c>
      <c r="BO7292" s="64"/>
      <c r="BP7292" s="64"/>
    </row>
    <row r="7293" spans="65:68" hidden="1">
      <c r="BM7293" s="68" t="s">
        <v>7452</v>
      </c>
      <c r="BO7293" s="64"/>
      <c r="BP7293" s="64"/>
    </row>
    <row r="7294" spans="65:68" hidden="1">
      <c r="BM7294" s="68" t="s">
        <v>7453</v>
      </c>
      <c r="BO7294" s="64"/>
      <c r="BP7294" s="64"/>
    </row>
    <row r="7295" spans="65:68" hidden="1">
      <c r="BM7295" s="68" t="s">
        <v>7454</v>
      </c>
      <c r="BO7295" s="64"/>
      <c r="BP7295" s="64"/>
    </row>
    <row r="7296" spans="65:68" hidden="1">
      <c r="BM7296" s="68" t="s">
        <v>7455</v>
      </c>
      <c r="BO7296" s="64"/>
      <c r="BP7296" s="64"/>
    </row>
    <row r="7297" spans="65:68" hidden="1">
      <c r="BM7297" s="68" t="s">
        <v>7456</v>
      </c>
      <c r="BO7297" s="64"/>
      <c r="BP7297" s="64"/>
    </row>
    <row r="7298" spans="65:68" hidden="1">
      <c r="BM7298" s="68" t="s">
        <v>7457</v>
      </c>
      <c r="BO7298" s="64"/>
      <c r="BP7298" s="64"/>
    </row>
    <row r="7299" spans="65:68" hidden="1">
      <c r="BM7299" s="68" t="s">
        <v>7458</v>
      </c>
      <c r="BO7299" s="64"/>
      <c r="BP7299" s="64"/>
    </row>
    <row r="7300" spans="65:68" hidden="1">
      <c r="BM7300" s="68" t="s">
        <v>7459</v>
      </c>
      <c r="BO7300" s="64"/>
      <c r="BP7300" s="64"/>
    </row>
    <row r="7301" spans="65:68" hidden="1">
      <c r="BM7301" s="68" t="s">
        <v>7460</v>
      </c>
      <c r="BO7301" s="64"/>
      <c r="BP7301" s="64"/>
    </row>
    <row r="7302" spans="65:68" hidden="1">
      <c r="BM7302" s="68" t="s">
        <v>7461</v>
      </c>
      <c r="BO7302" s="64"/>
      <c r="BP7302" s="64"/>
    </row>
    <row r="7303" spans="65:68" hidden="1">
      <c r="BM7303" s="68" t="s">
        <v>7462</v>
      </c>
      <c r="BO7303" s="64"/>
      <c r="BP7303" s="64"/>
    </row>
    <row r="7304" spans="65:68" hidden="1">
      <c r="BM7304" s="68" t="s">
        <v>7463</v>
      </c>
      <c r="BO7304" s="64"/>
      <c r="BP7304" s="64"/>
    </row>
    <row r="7305" spans="65:68" hidden="1">
      <c r="BM7305" s="68" t="s">
        <v>7464</v>
      </c>
      <c r="BO7305" s="64"/>
      <c r="BP7305" s="64"/>
    </row>
    <row r="7306" spans="65:68" hidden="1">
      <c r="BM7306" s="68" t="s">
        <v>7465</v>
      </c>
      <c r="BO7306" s="64"/>
      <c r="BP7306" s="64"/>
    </row>
    <row r="7307" spans="65:68" hidden="1">
      <c r="BM7307" s="68" t="s">
        <v>7466</v>
      </c>
      <c r="BO7307" s="64"/>
      <c r="BP7307" s="64"/>
    </row>
    <row r="7308" spans="65:68" hidden="1">
      <c r="BM7308" s="68" t="s">
        <v>7467</v>
      </c>
      <c r="BO7308" s="64"/>
      <c r="BP7308" s="64"/>
    </row>
    <row r="7309" spans="65:68" hidden="1">
      <c r="BM7309" s="68" t="s">
        <v>7468</v>
      </c>
      <c r="BO7309" s="64"/>
      <c r="BP7309" s="64"/>
    </row>
    <row r="7310" spans="65:68" hidden="1">
      <c r="BM7310" s="68" t="s">
        <v>7469</v>
      </c>
      <c r="BO7310" s="64"/>
      <c r="BP7310" s="64"/>
    </row>
    <row r="7311" spans="65:68" hidden="1">
      <c r="BM7311" s="68" t="s">
        <v>7470</v>
      </c>
      <c r="BO7311" s="64"/>
      <c r="BP7311" s="64"/>
    </row>
    <row r="7312" spans="65:68" hidden="1">
      <c r="BM7312" s="68" t="s">
        <v>7471</v>
      </c>
      <c r="BO7312" s="64"/>
      <c r="BP7312" s="64"/>
    </row>
    <row r="7313" spans="65:68" hidden="1">
      <c r="BM7313" s="68" t="s">
        <v>7472</v>
      </c>
      <c r="BO7313" s="64"/>
      <c r="BP7313" s="64"/>
    </row>
    <row r="7314" spans="65:68" hidden="1">
      <c r="BM7314" s="68" t="s">
        <v>7473</v>
      </c>
      <c r="BO7314" s="64"/>
      <c r="BP7314" s="64"/>
    </row>
    <row r="7315" spans="65:68" hidden="1">
      <c r="BM7315" s="68" t="s">
        <v>7474</v>
      </c>
      <c r="BO7315" s="64"/>
      <c r="BP7315" s="64"/>
    </row>
    <row r="7316" spans="65:68" hidden="1">
      <c r="BM7316" s="68" t="s">
        <v>7475</v>
      </c>
      <c r="BO7316" s="64"/>
      <c r="BP7316" s="64"/>
    </row>
    <row r="7317" spans="65:68" hidden="1">
      <c r="BM7317" s="68" t="s">
        <v>7476</v>
      </c>
      <c r="BO7317" s="64"/>
      <c r="BP7317" s="64"/>
    </row>
    <row r="7318" spans="65:68" hidden="1">
      <c r="BM7318" s="68" t="s">
        <v>7477</v>
      </c>
      <c r="BO7318" s="64"/>
      <c r="BP7318" s="64"/>
    </row>
    <row r="7319" spans="65:68" hidden="1">
      <c r="BM7319" s="68" t="s">
        <v>7478</v>
      </c>
      <c r="BO7319" s="64"/>
      <c r="BP7319" s="64"/>
    </row>
    <row r="7320" spans="65:68" hidden="1">
      <c r="BM7320" s="68" t="s">
        <v>7479</v>
      </c>
      <c r="BO7320" s="64"/>
      <c r="BP7320" s="64"/>
    </row>
    <row r="7321" spans="65:68" hidden="1">
      <c r="BM7321" s="68" t="s">
        <v>7480</v>
      </c>
      <c r="BO7321" s="64"/>
      <c r="BP7321" s="64"/>
    </row>
    <row r="7322" spans="65:68" hidden="1">
      <c r="BM7322" s="68" t="s">
        <v>7481</v>
      </c>
      <c r="BO7322" s="64"/>
      <c r="BP7322" s="64"/>
    </row>
    <row r="7323" spans="65:68" hidden="1">
      <c r="BM7323" s="68" t="s">
        <v>7482</v>
      </c>
      <c r="BO7323" s="64"/>
      <c r="BP7323" s="64"/>
    </row>
    <row r="7324" spans="65:68" hidden="1">
      <c r="BM7324" s="68" t="s">
        <v>7483</v>
      </c>
      <c r="BO7324" s="64"/>
      <c r="BP7324" s="64"/>
    </row>
    <row r="7325" spans="65:68" hidden="1">
      <c r="BM7325" s="68" t="s">
        <v>7484</v>
      </c>
      <c r="BO7325" s="64"/>
      <c r="BP7325" s="64"/>
    </row>
    <row r="7326" spans="65:68" hidden="1">
      <c r="BM7326" s="68" t="s">
        <v>7485</v>
      </c>
      <c r="BO7326" s="64"/>
      <c r="BP7326" s="64"/>
    </row>
    <row r="7327" spans="65:68" hidden="1">
      <c r="BM7327" s="68" t="s">
        <v>7486</v>
      </c>
      <c r="BO7327" s="64"/>
      <c r="BP7327" s="64"/>
    </row>
    <row r="7328" spans="65:68" hidden="1">
      <c r="BM7328" s="68" t="s">
        <v>7487</v>
      </c>
      <c r="BO7328" s="64"/>
      <c r="BP7328" s="64"/>
    </row>
    <row r="7329" spans="65:68" hidden="1">
      <c r="BM7329" s="68" t="s">
        <v>7488</v>
      </c>
      <c r="BO7329" s="64"/>
      <c r="BP7329" s="64"/>
    </row>
    <row r="7330" spans="65:68" hidden="1">
      <c r="BM7330" s="68" t="s">
        <v>7489</v>
      </c>
      <c r="BO7330" s="64"/>
      <c r="BP7330" s="64"/>
    </row>
    <row r="7331" spans="65:68" hidden="1">
      <c r="BM7331" s="68" t="s">
        <v>7490</v>
      </c>
      <c r="BO7331" s="64"/>
      <c r="BP7331" s="64"/>
    </row>
    <row r="7332" spans="65:68" hidden="1">
      <c r="BM7332" s="68" t="s">
        <v>123</v>
      </c>
      <c r="BO7332" s="64"/>
      <c r="BP7332" s="64"/>
    </row>
    <row r="7333" spans="65:68" hidden="1">
      <c r="BM7333" s="68" t="s">
        <v>7491</v>
      </c>
      <c r="BO7333" s="64"/>
      <c r="BP7333" s="64"/>
    </row>
    <row r="7334" spans="65:68" hidden="1">
      <c r="BM7334" s="68" t="s">
        <v>7492</v>
      </c>
      <c r="BO7334" s="64"/>
      <c r="BP7334" s="64"/>
    </row>
    <row r="7335" spans="65:68" hidden="1">
      <c r="BM7335" s="68" t="s">
        <v>7493</v>
      </c>
      <c r="BO7335" s="64"/>
      <c r="BP7335" s="64"/>
    </row>
    <row r="7336" spans="65:68" hidden="1">
      <c r="BM7336" s="68" t="s">
        <v>7494</v>
      </c>
      <c r="BO7336" s="64"/>
      <c r="BP7336" s="64"/>
    </row>
    <row r="7337" spans="65:68" hidden="1">
      <c r="BM7337" s="68" t="s">
        <v>7495</v>
      </c>
      <c r="BO7337" s="64"/>
      <c r="BP7337" s="64"/>
    </row>
    <row r="7338" spans="65:68" hidden="1">
      <c r="BM7338" s="68" t="s">
        <v>7496</v>
      </c>
      <c r="BO7338" s="64"/>
      <c r="BP7338" s="64"/>
    </row>
    <row r="7339" spans="65:68" hidden="1">
      <c r="BM7339" s="68" t="s">
        <v>7497</v>
      </c>
      <c r="BO7339" s="64"/>
      <c r="BP7339" s="64"/>
    </row>
    <row r="7340" spans="65:68" hidden="1">
      <c r="BM7340" s="68" t="s">
        <v>7498</v>
      </c>
      <c r="BO7340" s="64"/>
      <c r="BP7340" s="64"/>
    </row>
    <row r="7341" spans="65:68" hidden="1">
      <c r="BM7341" s="68" t="s">
        <v>7499</v>
      </c>
      <c r="BO7341" s="64"/>
      <c r="BP7341" s="64"/>
    </row>
    <row r="7342" spans="65:68" hidden="1">
      <c r="BM7342" s="68" t="s">
        <v>7500</v>
      </c>
      <c r="BO7342" s="64"/>
      <c r="BP7342" s="64"/>
    </row>
    <row r="7343" spans="65:68" hidden="1">
      <c r="BM7343" s="68" t="s">
        <v>7501</v>
      </c>
      <c r="BO7343" s="64"/>
      <c r="BP7343" s="64"/>
    </row>
    <row r="7344" spans="65:68" hidden="1">
      <c r="BM7344" s="68" t="s">
        <v>7502</v>
      </c>
      <c r="BO7344" s="64"/>
      <c r="BP7344" s="64"/>
    </row>
    <row r="7345" spans="65:68" hidden="1">
      <c r="BM7345" s="68" t="s">
        <v>7503</v>
      </c>
      <c r="BO7345" s="64"/>
      <c r="BP7345" s="64"/>
    </row>
    <row r="7346" spans="65:68" hidden="1">
      <c r="BM7346" s="68" t="s">
        <v>7504</v>
      </c>
      <c r="BO7346" s="64"/>
      <c r="BP7346" s="64"/>
    </row>
    <row r="7347" spans="65:68" hidden="1">
      <c r="BM7347" s="68" t="s">
        <v>7505</v>
      </c>
      <c r="BO7347" s="64"/>
      <c r="BP7347" s="64"/>
    </row>
    <row r="7348" spans="65:68" hidden="1">
      <c r="BM7348" s="68" t="s">
        <v>7506</v>
      </c>
      <c r="BO7348" s="64"/>
      <c r="BP7348" s="64"/>
    </row>
    <row r="7349" spans="65:68" hidden="1">
      <c r="BM7349" s="68" t="s">
        <v>7507</v>
      </c>
      <c r="BO7349" s="64"/>
      <c r="BP7349" s="64"/>
    </row>
    <row r="7350" spans="65:68" hidden="1">
      <c r="BM7350" s="68" t="s">
        <v>7508</v>
      </c>
      <c r="BO7350" s="64"/>
      <c r="BP7350" s="64"/>
    </row>
    <row r="7351" spans="65:68" hidden="1">
      <c r="BM7351" s="68" t="s">
        <v>7509</v>
      </c>
      <c r="BO7351" s="64"/>
      <c r="BP7351" s="64"/>
    </row>
    <row r="7352" spans="65:68" hidden="1">
      <c r="BM7352" s="68" t="s">
        <v>7510</v>
      </c>
      <c r="BO7352" s="64"/>
      <c r="BP7352" s="64"/>
    </row>
    <row r="7353" spans="65:68" hidden="1">
      <c r="BM7353" s="68" t="s">
        <v>7511</v>
      </c>
      <c r="BO7353" s="64"/>
      <c r="BP7353" s="64"/>
    </row>
    <row r="7354" spans="65:68" hidden="1">
      <c r="BM7354" s="68" t="s">
        <v>7512</v>
      </c>
      <c r="BO7354" s="64"/>
      <c r="BP7354" s="64"/>
    </row>
    <row r="7355" spans="65:68" hidden="1">
      <c r="BM7355" s="68" t="s">
        <v>7513</v>
      </c>
      <c r="BO7355" s="64"/>
      <c r="BP7355" s="64"/>
    </row>
    <row r="7356" spans="65:68" hidden="1">
      <c r="BM7356" s="68" t="s">
        <v>7514</v>
      </c>
      <c r="BO7356" s="64"/>
      <c r="BP7356" s="64"/>
    </row>
    <row r="7357" spans="65:68" hidden="1">
      <c r="BM7357" s="68" t="s">
        <v>7515</v>
      </c>
      <c r="BO7357" s="64"/>
      <c r="BP7357" s="64"/>
    </row>
    <row r="7358" spans="65:68" hidden="1">
      <c r="BM7358" s="68" t="s">
        <v>7516</v>
      </c>
      <c r="BO7358" s="64"/>
      <c r="BP7358" s="64"/>
    </row>
    <row r="7359" spans="65:68" hidden="1">
      <c r="BM7359" s="68" t="s">
        <v>7517</v>
      </c>
      <c r="BO7359" s="64"/>
      <c r="BP7359" s="64"/>
    </row>
    <row r="7360" spans="65:68" hidden="1">
      <c r="BM7360" s="68" t="s">
        <v>7518</v>
      </c>
      <c r="BO7360" s="64"/>
      <c r="BP7360" s="64"/>
    </row>
    <row r="7361" spans="65:68" hidden="1">
      <c r="BM7361" s="68" t="s">
        <v>7519</v>
      </c>
      <c r="BO7361" s="64"/>
      <c r="BP7361" s="64"/>
    </row>
    <row r="7362" spans="65:68" hidden="1">
      <c r="BM7362" s="68" t="s">
        <v>7520</v>
      </c>
      <c r="BO7362" s="64"/>
      <c r="BP7362" s="64"/>
    </row>
    <row r="7363" spans="65:68" hidden="1">
      <c r="BM7363" s="68" t="s">
        <v>7521</v>
      </c>
      <c r="BO7363" s="64"/>
      <c r="BP7363" s="64"/>
    </row>
    <row r="7364" spans="65:68" hidden="1">
      <c r="BM7364" s="68" t="s">
        <v>7522</v>
      </c>
      <c r="BO7364" s="64"/>
      <c r="BP7364" s="64"/>
    </row>
    <row r="7365" spans="65:68" hidden="1">
      <c r="BM7365" s="68" t="s">
        <v>7523</v>
      </c>
      <c r="BO7365" s="64"/>
      <c r="BP7365" s="64"/>
    </row>
    <row r="7366" spans="65:68" hidden="1">
      <c r="BM7366" s="68" t="s">
        <v>7524</v>
      </c>
      <c r="BO7366" s="64"/>
      <c r="BP7366" s="64"/>
    </row>
    <row r="7367" spans="65:68" hidden="1">
      <c r="BM7367" s="68" t="s">
        <v>7525</v>
      </c>
      <c r="BO7367" s="64"/>
      <c r="BP7367" s="64"/>
    </row>
    <row r="7368" spans="65:68" hidden="1">
      <c r="BM7368" s="68" t="s">
        <v>7526</v>
      </c>
      <c r="BO7368" s="64"/>
      <c r="BP7368" s="64"/>
    </row>
    <row r="7369" spans="65:68" hidden="1">
      <c r="BM7369" s="68" t="s">
        <v>7527</v>
      </c>
      <c r="BO7369" s="64"/>
      <c r="BP7369" s="64"/>
    </row>
    <row r="7370" spans="65:68" hidden="1">
      <c r="BM7370" s="68" t="s">
        <v>7528</v>
      </c>
      <c r="BO7370" s="64"/>
      <c r="BP7370" s="64"/>
    </row>
    <row r="7371" spans="65:68" hidden="1">
      <c r="BM7371" s="68" t="s">
        <v>7529</v>
      </c>
      <c r="BO7371" s="64"/>
      <c r="BP7371" s="64"/>
    </row>
    <row r="7372" spans="65:68" hidden="1">
      <c r="BM7372" s="68" t="s">
        <v>7530</v>
      </c>
      <c r="BO7372" s="64"/>
      <c r="BP7372" s="64"/>
    </row>
    <row r="7373" spans="65:68" hidden="1">
      <c r="BM7373" s="68" t="s">
        <v>7531</v>
      </c>
      <c r="BO7373" s="64"/>
      <c r="BP7373" s="64"/>
    </row>
    <row r="7374" spans="65:68" hidden="1">
      <c r="BM7374" s="68" t="s">
        <v>7532</v>
      </c>
      <c r="BO7374" s="64"/>
      <c r="BP7374" s="64"/>
    </row>
    <row r="7375" spans="65:68" hidden="1">
      <c r="BM7375" s="68" t="s">
        <v>7533</v>
      </c>
      <c r="BO7375" s="64"/>
      <c r="BP7375" s="64"/>
    </row>
    <row r="7376" spans="65:68" hidden="1">
      <c r="BM7376" s="68" t="s">
        <v>7534</v>
      </c>
      <c r="BO7376" s="64"/>
      <c r="BP7376" s="64"/>
    </row>
    <row r="7377" spans="65:68" hidden="1">
      <c r="BM7377" s="68" t="s">
        <v>7535</v>
      </c>
      <c r="BO7377" s="64"/>
      <c r="BP7377" s="64"/>
    </row>
    <row r="7378" spans="65:68" hidden="1">
      <c r="BM7378" s="68" t="s">
        <v>7536</v>
      </c>
      <c r="BO7378" s="64"/>
      <c r="BP7378" s="64"/>
    </row>
    <row r="7379" spans="65:68" hidden="1">
      <c r="BM7379" s="68" t="s">
        <v>7537</v>
      </c>
      <c r="BO7379" s="64"/>
      <c r="BP7379" s="64"/>
    </row>
    <row r="7380" spans="65:68" hidden="1">
      <c r="BM7380" s="68" t="s">
        <v>7538</v>
      </c>
      <c r="BO7380" s="64"/>
      <c r="BP7380" s="64"/>
    </row>
    <row r="7381" spans="65:68" hidden="1">
      <c r="BM7381" s="68" t="s">
        <v>7539</v>
      </c>
      <c r="BO7381" s="64"/>
      <c r="BP7381" s="64"/>
    </row>
    <row r="7382" spans="65:68" hidden="1">
      <c r="BM7382" s="68" t="s">
        <v>7540</v>
      </c>
      <c r="BO7382" s="64"/>
      <c r="BP7382" s="64"/>
    </row>
    <row r="7383" spans="65:68" hidden="1">
      <c r="BM7383" s="68" t="s">
        <v>7541</v>
      </c>
      <c r="BO7383" s="64"/>
      <c r="BP7383" s="64"/>
    </row>
    <row r="7384" spans="65:68" hidden="1">
      <c r="BM7384" s="68" t="s">
        <v>7542</v>
      </c>
      <c r="BO7384" s="64"/>
      <c r="BP7384" s="64"/>
    </row>
    <row r="7385" spans="65:68" hidden="1">
      <c r="BM7385" s="68" t="s">
        <v>7543</v>
      </c>
      <c r="BO7385" s="64"/>
      <c r="BP7385" s="64"/>
    </row>
    <row r="7386" spans="65:68" hidden="1">
      <c r="BM7386" s="68" t="s">
        <v>7544</v>
      </c>
      <c r="BO7386" s="64"/>
      <c r="BP7386" s="64"/>
    </row>
    <row r="7387" spans="65:68" hidden="1">
      <c r="BM7387" s="68" t="s">
        <v>7545</v>
      </c>
      <c r="BO7387" s="64"/>
      <c r="BP7387" s="64"/>
    </row>
    <row r="7388" spans="65:68" hidden="1">
      <c r="BM7388" s="68" t="s">
        <v>7546</v>
      </c>
      <c r="BO7388" s="64"/>
      <c r="BP7388" s="64"/>
    </row>
    <row r="7389" spans="65:68" hidden="1">
      <c r="BM7389" s="68" t="s">
        <v>7547</v>
      </c>
      <c r="BO7389" s="64"/>
      <c r="BP7389" s="64"/>
    </row>
    <row r="7390" spans="65:68" hidden="1">
      <c r="BM7390" s="68" t="s">
        <v>7548</v>
      </c>
      <c r="BO7390" s="64"/>
      <c r="BP7390" s="64"/>
    </row>
    <row r="7391" spans="65:68" hidden="1">
      <c r="BM7391" s="68" t="s">
        <v>7549</v>
      </c>
      <c r="BO7391" s="64"/>
      <c r="BP7391" s="64"/>
    </row>
    <row r="7392" spans="65:68" hidden="1">
      <c r="BM7392" s="68" t="s">
        <v>7550</v>
      </c>
      <c r="BO7392" s="64"/>
      <c r="BP7392" s="64"/>
    </row>
    <row r="7393" spans="65:68" hidden="1">
      <c r="BM7393" s="68" t="s">
        <v>7551</v>
      </c>
      <c r="BO7393" s="64"/>
      <c r="BP7393" s="64"/>
    </row>
    <row r="7394" spans="65:68" hidden="1">
      <c r="BM7394" s="68" t="s">
        <v>7552</v>
      </c>
      <c r="BO7394" s="64"/>
      <c r="BP7394" s="64"/>
    </row>
    <row r="7395" spans="65:68" hidden="1">
      <c r="BM7395" s="68" t="s">
        <v>7553</v>
      </c>
      <c r="BO7395" s="64"/>
      <c r="BP7395" s="64"/>
    </row>
    <row r="7396" spans="65:68" hidden="1">
      <c r="BM7396" s="68" t="s">
        <v>7554</v>
      </c>
      <c r="BO7396" s="64"/>
      <c r="BP7396" s="64"/>
    </row>
    <row r="7397" spans="65:68" hidden="1">
      <c r="BM7397" s="68" t="s">
        <v>7555</v>
      </c>
      <c r="BO7397" s="64"/>
      <c r="BP7397" s="64"/>
    </row>
    <row r="7398" spans="65:68" hidden="1">
      <c r="BM7398" s="68" t="s">
        <v>7556</v>
      </c>
      <c r="BO7398" s="64"/>
      <c r="BP7398" s="64"/>
    </row>
    <row r="7399" spans="65:68" hidden="1">
      <c r="BM7399" s="68" t="s">
        <v>7557</v>
      </c>
      <c r="BO7399" s="64"/>
      <c r="BP7399" s="64"/>
    </row>
    <row r="7400" spans="65:68" hidden="1">
      <c r="BM7400" s="68" t="s">
        <v>7558</v>
      </c>
      <c r="BO7400" s="64"/>
      <c r="BP7400" s="64"/>
    </row>
    <row r="7401" spans="65:68" hidden="1">
      <c r="BM7401" s="68" t="s">
        <v>7559</v>
      </c>
      <c r="BO7401" s="64"/>
      <c r="BP7401" s="64"/>
    </row>
    <row r="7402" spans="65:68" hidden="1">
      <c r="BM7402" s="68" t="s">
        <v>7560</v>
      </c>
      <c r="BO7402" s="64"/>
      <c r="BP7402" s="64"/>
    </row>
    <row r="7403" spans="65:68" hidden="1">
      <c r="BM7403" s="68" t="s">
        <v>7561</v>
      </c>
      <c r="BO7403" s="64"/>
      <c r="BP7403" s="64"/>
    </row>
    <row r="7404" spans="65:68" hidden="1">
      <c r="BM7404" s="68" t="s">
        <v>7562</v>
      </c>
      <c r="BO7404" s="64"/>
      <c r="BP7404" s="64"/>
    </row>
    <row r="7405" spans="65:68" hidden="1">
      <c r="BM7405" s="68" t="s">
        <v>7563</v>
      </c>
      <c r="BO7405" s="64"/>
      <c r="BP7405" s="64"/>
    </row>
    <row r="7406" spans="65:68" hidden="1">
      <c r="BM7406" s="68" t="s">
        <v>7564</v>
      </c>
      <c r="BO7406" s="64"/>
      <c r="BP7406" s="64"/>
    </row>
    <row r="7407" spans="65:68" hidden="1">
      <c r="BM7407" s="68" t="s">
        <v>7565</v>
      </c>
      <c r="BO7407" s="64"/>
      <c r="BP7407" s="64"/>
    </row>
    <row r="7408" spans="65:68" hidden="1">
      <c r="BM7408" s="68" t="s">
        <v>7566</v>
      </c>
      <c r="BO7408" s="64"/>
      <c r="BP7408" s="64"/>
    </row>
    <row r="7409" spans="65:68" hidden="1">
      <c r="BM7409" s="68" t="s">
        <v>7567</v>
      </c>
      <c r="BO7409" s="64"/>
      <c r="BP7409" s="64"/>
    </row>
    <row r="7410" spans="65:68" hidden="1">
      <c r="BM7410" s="68" t="s">
        <v>7568</v>
      </c>
      <c r="BO7410" s="64"/>
      <c r="BP7410" s="64"/>
    </row>
    <row r="7411" spans="65:68" hidden="1">
      <c r="BM7411" s="68" t="s">
        <v>7569</v>
      </c>
      <c r="BO7411" s="64"/>
      <c r="BP7411" s="64"/>
    </row>
    <row r="7412" spans="65:68" hidden="1">
      <c r="BM7412" s="68" t="s">
        <v>7570</v>
      </c>
      <c r="BO7412" s="64"/>
      <c r="BP7412" s="64"/>
    </row>
    <row r="7413" spans="65:68" hidden="1">
      <c r="BM7413" s="68" t="s">
        <v>7571</v>
      </c>
      <c r="BO7413" s="64"/>
      <c r="BP7413" s="64"/>
    </row>
    <row r="7414" spans="65:68" hidden="1">
      <c r="BM7414" s="68" t="s">
        <v>7572</v>
      </c>
      <c r="BO7414" s="64"/>
      <c r="BP7414" s="64"/>
    </row>
    <row r="7415" spans="65:68" hidden="1">
      <c r="BM7415" s="68" t="s">
        <v>7573</v>
      </c>
      <c r="BO7415" s="64"/>
      <c r="BP7415" s="64"/>
    </row>
    <row r="7416" spans="65:68" hidden="1">
      <c r="BM7416" s="68" t="s">
        <v>7574</v>
      </c>
      <c r="BO7416" s="64"/>
      <c r="BP7416" s="64"/>
    </row>
    <row r="7417" spans="65:68" hidden="1">
      <c r="BM7417" s="68" t="s">
        <v>7575</v>
      </c>
      <c r="BO7417" s="64"/>
      <c r="BP7417" s="64"/>
    </row>
    <row r="7418" spans="65:68" hidden="1">
      <c r="BM7418" s="68" t="s">
        <v>7576</v>
      </c>
      <c r="BO7418" s="64"/>
      <c r="BP7418" s="64"/>
    </row>
    <row r="7419" spans="65:68" hidden="1">
      <c r="BM7419" s="68" t="s">
        <v>7577</v>
      </c>
      <c r="BO7419" s="64"/>
      <c r="BP7419" s="64"/>
    </row>
    <row r="7420" spans="65:68" hidden="1">
      <c r="BM7420" s="68" t="s">
        <v>7578</v>
      </c>
      <c r="BO7420" s="64"/>
      <c r="BP7420" s="64"/>
    </row>
    <row r="7421" spans="65:68" hidden="1">
      <c r="BM7421" s="68" t="s">
        <v>7579</v>
      </c>
      <c r="BO7421" s="64"/>
      <c r="BP7421" s="64"/>
    </row>
    <row r="7422" spans="65:68" hidden="1">
      <c r="BM7422" s="68" t="s">
        <v>7580</v>
      </c>
      <c r="BO7422" s="64"/>
      <c r="BP7422" s="64"/>
    </row>
    <row r="7423" spans="65:68" hidden="1">
      <c r="BM7423" s="68" t="s">
        <v>7581</v>
      </c>
      <c r="BO7423" s="64"/>
      <c r="BP7423" s="64"/>
    </row>
    <row r="7424" spans="65:68" hidden="1">
      <c r="BM7424" s="68" t="s">
        <v>7582</v>
      </c>
      <c r="BO7424" s="64"/>
      <c r="BP7424" s="64"/>
    </row>
    <row r="7425" spans="65:68" hidden="1">
      <c r="BM7425" s="68" t="s">
        <v>7583</v>
      </c>
      <c r="BO7425" s="64"/>
      <c r="BP7425" s="64"/>
    </row>
    <row r="7426" spans="65:68" hidden="1">
      <c r="BM7426" s="68" t="s">
        <v>7584</v>
      </c>
      <c r="BO7426" s="64"/>
      <c r="BP7426" s="64"/>
    </row>
    <row r="7427" spans="65:68" hidden="1">
      <c r="BM7427" s="68" t="s">
        <v>7585</v>
      </c>
      <c r="BO7427" s="64"/>
      <c r="BP7427" s="64"/>
    </row>
    <row r="7428" spans="65:68" hidden="1">
      <c r="BM7428" s="68" t="s">
        <v>7586</v>
      </c>
      <c r="BO7428" s="64"/>
      <c r="BP7428" s="64"/>
    </row>
    <row r="7429" spans="65:68" hidden="1">
      <c r="BM7429" s="68" t="s">
        <v>7587</v>
      </c>
      <c r="BO7429" s="64"/>
      <c r="BP7429" s="64"/>
    </row>
    <row r="7430" spans="65:68" hidden="1">
      <c r="BM7430" s="68" t="s">
        <v>7588</v>
      </c>
      <c r="BO7430" s="64"/>
      <c r="BP7430" s="64"/>
    </row>
    <row r="7431" spans="65:68" hidden="1">
      <c r="BM7431" s="68" t="s">
        <v>7589</v>
      </c>
      <c r="BO7431" s="64"/>
      <c r="BP7431" s="64"/>
    </row>
    <row r="7432" spans="65:68" hidden="1">
      <c r="BM7432" s="68" t="s">
        <v>7590</v>
      </c>
      <c r="BO7432" s="64"/>
      <c r="BP7432" s="64"/>
    </row>
    <row r="7433" spans="65:68" hidden="1">
      <c r="BM7433" s="68" t="s">
        <v>7591</v>
      </c>
      <c r="BO7433" s="64"/>
      <c r="BP7433" s="64"/>
    </row>
    <row r="7434" spans="65:68" hidden="1">
      <c r="BM7434" s="68" t="s">
        <v>7592</v>
      </c>
      <c r="BO7434" s="64"/>
      <c r="BP7434" s="64"/>
    </row>
    <row r="7435" spans="65:68" hidden="1">
      <c r="BM7435" s="68" t="s">
        <v>7593</v>
      </c>
      <c r="BO7435" s="64"/>
      <c r="BP7435" s="64"/>
    </row>
    <row r="7436" spans="65:68" hidden="1">
      <c r="BM7436" s="68" t="s">
        <v>7594</v>
      </c>
      <c r="BO7436" s="64"/>
      <c r="BP7436" s="64"/>
    </row>
    <row r="7437" spans="65:68" hidden="1">
      <c r="BM7437" s="68" t="s">
        <v>7595</v>
      </c>
      <c r="BO7437" s="64"/>
      <c r="BP7437" s="64"/>
    </row>
    <row r="7438" spans="65:68" hidden="1">
      <c r="BM7438" s="68" t="s">
        <v>7596</v>
      </c>
      <c r="BO7438" s="64"/>
      <c r="BP7438" s="64"/>
    </row>
    <row r="7439" spans="65:68" hidden="1">
      <c r="BM7439" s="68" t="s">
        <v>7597</v>
      </c>
      <c r="BO7439" s="64"/>
      <c r="BP7439" s="64"/>
    </row>
    <row r="7440" spans="65:68" hidden="1">
      <c r="BM7440" s="68" t="s">
        <v>7598</v>
      </c>
      <c r="BO7440" s="64"/>
      <c r="BP7440" s="64"/>
    </row>
    <row r="7441" spans="65:68" hidden="1">
      <c r="BM7441" s="68" t="s">
        <v>7599</v>
      </c>
      <c r="BO7441" s="64"/>
      <c r="BP7441" s="64"/>
    </row>
    <row r="7442" spans="65:68" hidden="1">
      <c r="BM7442" s="68" t="s">
        <v>7600</v>
      </c>
      <c r="BO7442" s="64"/>
      <c r="BP7442" s="64"/>
    </row>
    <row r="7443" spans="65:68" hidden="1">
      <c r="BM7443" s="68" t="s">
        <v>7601</v>
      </c>
      <c r="BO7443" s="64"/>
      <c r="BP7443" s="64"/>
    </row>
    <row r="7444" spans="65:68" hidden="1">
      <c r="BM7444" s="68" t="s">
        <v>7602</v>
      </c>
      <c r="BO7444" s="64"/>
      <c r="BP7444" s="64"/>
    </row>
    <row r="7445" spans="65:68" hidden="1">
      <c r="BM7445" s="68" t="s">
        <v>7603</v>
      </c>
      <c r="BO7445" s="64"/>
      <c r="BP7445" s="64"/>
    </row>
    <row r="7446" spans="65:68" hidden="1">
      <c r="BM7446" s="68" t="s">
        <v>7604</v>
      </c>
      <c r="BO7446" s="64"/>
      <c r="BP7446" s="64"/>
    </row>
    <row r="7447" spans="65:68" hidden="1">
      <c r="BM7447" s="68" t="s">
        <v>7605</v>
      </c>
      <c r="BO7447" s="64"/>
      <c r="BP7447" s="64"/>
    </row>
    <row r="7448" spans="65:68" hidden="1">
      <c r="BM7448" s="68" t="s">
        <v>7606</v>
      </c>
      <c r="BO7448" s="64"/>
      <c r="BP7448" s="64"/>
    </row>
    <row r="7449" spans="65:68" hidden="1">
      <c r="BM7449" s="68" t="s">
        <v>7607</v>
      </c>
      <c r="BO7449" s="64"/>
      <c r="BP7449" s="64"/>
    </row>
    <row r="7450" spans="65:68" hidden="1">
      <c r="BM7450" s="68" t="s">
        <v>7608</v>
      </c>
      <c r="BO7450" s="64"/>
      <c r="BP7450" s="64"/>
    </row>
    <row r="7451" spans="65:68" hidden="1">
      <c r="BM7451" s="68" t="s">
        <v>7609</v>
      </c>
      <c r="BO7451" s="64"/>
      <c r="BP7451" s="64"/>
    </row>
    <row r="7452" spans="65:68" hidden="1">
      <c r="BM7452" s="68" t="s">
        <v>7610</v>
      </c>
      <c r="BO7452" s="64"/>
      <c r="BP7452" s="64"/>
    </row>
    <row r="7453" spans="65:68" hidden="1">
      <c r="BM7453" s="68" t="s">
        <v>7611</v>
      </c>
      <c r="BO7453" s="64"/>
      <c r="BP7453" s="64"/>
    </row>
    <row r="7454" spans="65:68" hidden="1">
      <c r="BM7454" s="68" t="s">
        <v>7612</v>
      </c>
      <c r="BO7454" s="64"/>
      <c r="BP7454" s="64"/>
    </row>
    <row r="7455" spans="65:68" hidden="1">
      <c r="BM7455" s="68" t="s">
        <v>7613</v>
      </c>
      <c r="BO7455" s="64"/>
      <c r="BP7455" s="64"/>
    </row>
    <row r="7456" spans="65:68" hidden="1">
      <c r="BM7456" s="68" t="s">
        <v>7614</v>
      </c>
      <c r="BO7456" s="64"/>
      <c r="BP7456" s="64"/>
    </row>
    <row r="7457" spans="65:68" hidden="1">
      <c r="BM7457" s="68" t="s">
        <v>7615</v>
      </c>
      <c r="BO7457" s="64"/>
      <c r="BP7457" s="64"/>
    </row>
    <row r="7458" spans="65:68" hidden="1">
      <c r="BM7458" s="68" t="s">
        <v>7616</v>
      </c>
      <c r="BO7458" s="64"/>
      <c r="BP7458" s="64"/>
    </row>
    <row r="7459" spans="65:68" hidden="1">
      <c r="BM7459" s="68" t="s">
        <v>7617</v>
      </c>
      <c r="BO7459" s="64"/>
      <c r="BP7459" s="64"/>
    </row>
    <row r="7460" spans="65:68" hidden="1">
      <c r="BM7460" s="68" t="s">
        <v>7618</v>
      </c>
      <c r="BO7460" s="64"/>
      <c r="BP7460" s="64"/>
    </row>
    <row r="7461" spans="65:68" hidden="1">
      <c r="BM7461" s="68" t="s">
        <v>7619</v>
      </c>
      <c r="BO7461" s="64"/>
      <c r="BP7461" s="64"/>
    </row>
    <row r="7462" spans="65:68" hidden="1">
      <c r="BM7462" s="68" t="s">
        <v>7620</v>
      </c>
      <c r="BO7462" s="64"/>
      <c r="BP7462" s="64"/>
    </row>
    <row r="7463" spans="65:68" hidden="1">
      <c r="BM7463" s="68" t="s">
        <v>7621</v>
      </c>
      <c r="BO7463" s="64"/>
      <c r="BP7463" s="64"/>
    </row>
    <row r="7464" spans="65:68" hidden="1">
      <c r="BM7464" s="68" t="s">
        <v>7622</v>
      </c>
      <c r="BO7464" s="64"/>
      <c r="BP7464" s="64"/>
    </row>
    <row r="7465" spans="65:68" hidden="1">
      <c r="BM7465" s="68" t="s">
        <v>7623</v>
      </c>
      <c r="BO7465" s="64"/>
      <c r="BP7465" s="64"/>
    </row>
    <row r="7466" spans="65:68" hidden="1">
      <c r="BM7466" s="68" t="s">
        <v>7624</v>
      </c>
      <c r="BO7466" s="64"/>
      <c r="BP7466" s="64"/>
    </row>
    <row r="7467" spans="65:68" hidden="1">
      <c r="BM7467" s="68" t="s">
        <v>7625</v>
      </c>
      <c r="BO7467" s="64"/>
      <c r="BP7467" s="64"/>
    </row>
    <row r="7468" spans="65:68" hidden="1">
      <c r="BM7468" s="68" t="s">
        <v>7626</v>
      </c>
      <c r="BO7468" s="64"/>
      <c r="BP7468" s="64"/>
    </row>
    <row r="7469" spans="65:68" hidden="1">
      <c r="BM7469" s="68" t="s">
        <v>7627</v>
      </c>
      <c r="BO7469" s="64"/>
      <c r="BP7469" s="64"/>
    </row>
    <row r="7470" spans="65:68" hidden="1">
      <c r="BM7470" s="68" t="s">
        <v>7628</v>
      </c>
      <c r="BO7470" s="64"/>
      <c r="BP7470" s="64"/>
    </row>
    <row r="7471" spans="65:68" hidden="1">
      <c r="BM7471" s="68" t="s">
        <v>7629</v>
      </c>
      <c r="BO7471" s="64"/>
      <c r="BP7471" s="64"/>
    </row>
    <row r="7472" spans="65:68" hidden="1">
      <c r="BM7472" s="68" t="s">
        <v>7630</v>
      </c>
      <c r="BO7472" s="64"/>
      <c r="BP7472" s="64"/>
    </row>
    <row r="7473" spans="65:68" hidden="1">
      <c r="BM7473" s="68" t="s">
        <v>7631</v>
      </c>
      <c r="BO7473" s="64"/>
      <c r="BP7473" s="64"/>
    </row>
    <row r="7474" spans="65:68" hidden="1">
      <c r="BM7474" s="68" t="s">
        <v>7632</v>
      </c>
      <c r="BO7474" s="64"/>
      <c r="BP7474" s="64"/>
    </row>
    <row r="7475" spans="65:68" hidden="1">
      <c r="BM7475" s="68" t="s">
        <v>7633</v>
      </c>
      <c r="BO7475" s="64"/>
      <c r="BP7475" s="64"/>
    </row>
    <row r="7476" spans="65:68" hidden="1">
      <c r="BM7476" s="68" t="s">
        <v>7634</v>
      </c>
      <c r="BO7476" s="64"/>
      <c r="BP7476" s="64"/>
    </row>
    <row r="7477" spans="65:68" hidden="1">
      <c r="BM7477" s="68" t="s">
        <v>7635</v>
      </c>
      <c r="BO7477" s="64"/>
      <c r="BP7477" s="64"/>
    </row>
    <row r="7478" spans="65:68" hidden="1">
      <c r="BM7478" s="68" t="s">
        <v>7636</v>
      </c>
      <c r="BO7478" s="64"/>
      <c r="BP7478" s="64"/>
    </row>
    <row r="7479" spans="65:68" hidden="1">
      <c r="BM7479" s="68" t="s">
        <v>7637</v>
      </c>
      <c r="BO7479" s="64"/>
      <c r="BP7479" s="64"/>
    </row>
    <row r="7480" spans="65:68" hidden="1">
      <c r="BM7480" s="68" t="s">
        <v>7638</v>
      </c>
      <c r="BO7480" s="64"/>
      <c r="BP7480" s="64"/>
    </row>
    <row r="7481" spans="65:68" hidden="1">
      <c r="BM7481" s="68" t="s">
        <v>7639</v>
      </c>
      <c r="BO7481" s="64"/>
      <c r="BP7481" s="64"/>
    </row>
    <row r="7482" spans="65:68" hidden="1">
      <c r="BM7482" s="68" t="s">
        <v>7640</v>
      </c>
      <c r="BO7482" s="64"/>
      <c r="BP7482" s="64"/>
    </row>
    <row r="7483" spans="65:68" hidden="1">
      <c r="BM7483" s="68" t="s">
        <v>7641</v>
      </c>
      <c r="BO7483" s="64"/>
      <c r="BP7483" s="64"/>
    </row>
    <row r="7484" spans="65:68" hidden="1">
      <c r="BM7484" s="68" t="s">
        <v>7642</v>
      </c>
      <c r="BO7484" s="64"/>
      <c r="BP7484" s="64"/>
    </row>
    <row r="7485" spans="65:68" hidden="1">
      <c r="BM7485" s="68" t="s">
        <v>7643</v>
      </c>
      <c r="BO7485" s="64"/>
      <c r="BP7485" s="64"/>
    </row>
    <row r="7486" spans="65:68" hidden="1">
      <c r="BM7486" s="68" t="s">
        <v>7644</v>
      </c>
      <c r="BO7486" s="64"/>
      <c r="BP7486" s="64"/>
    </row>
    <row r="7487" spans="65:68" hidden="1">
      <c r="BM7487" s="68" t="s">
        <v>7645</v>
      </c>
      <c r="BO7487" s="64"/>
      <c r="BP7487" s="64"/>
    </row>
    <row r="7488" spans="65:68" hidden="1">
      <c r="BM7488" s="68" t="s">
        <v>7646</v>
      </c>
      <c r="BO7488" s="64"/>
      <c r="BP7488" s="64"/>
    </row>
    <row r="7489" spans="65:68" hidden="1">
      <c r="BM7489" s="68" t="s">
        <v>7647</v>
      </c>
      <c r="BO7489" s="64"/>
      <c r="BP7489" s="64"/>
    </row>
    <row r="7490" spans="65:68" hidden="1">
      <c r="BM7490" s="68" t="s">
        <v>7648</v>
      </c>
      <c r="BO7490" s="64"/>
      <c r="BP7490" s="64"/>
    </row>
    <row r="7491" spans="65:68" hidden="1">
      <c r="BM7491" s="68" t="s">
        <v>7649</v>
      </c>
      <c r="BO7491" s="64"/>
      <c r="BP7491" s="64"/>
    </row>
    <row r="7492" spans="65:68" hidden="1">
      <c r="BM7492" s="68" t="s">
        <v>7650</v>
      </c>
      <c r="BO7492" s="64"/>
      <c r="BP7492" s="64"/>
    </row>
    <row r="7493" spans="65:68" hidden="1">
      <c r="BM7493" s="68" t="s">
        <v>7651</v>
      </c>
      <c r="BO7493" s="64"/>
      <c r="BP7493" s="64"/>
    </row>
    <row r="7494" spans="65:68" hidden="1">
      <c r="BM7494" s="68" t="s">
        <v>7652</v>
      </c>
      <c r="BO7494" s="64"/>
      <c r="BP7494" s="64"/>
    </row>
    <row r="7495" spans="65:68" hidden="1">
      <c r="BM7495" s="68" t="s">
        <v>7653</v>
      </c>
      <c r="BO7495" s="64"/>
      <c r="BP7495" s="64"/>
    </row>
    <row r="7496" spans="65:68" hidden="1">
      <c r="BM7496" s="68" t="s">
        <v>7654</v>
      </c>
      <c r="BO7496" s="64"/>
      <c r="BP7496" s="64"/>
    </row>
    <row r="7497" spans="65:68" hidden="1">
      <c r="BM7497" s="68" t="s">
        <v>7655</v>
      </c>
      <c r="BO7497" s="64"/>
      <c r="BP7497" s="64"/>
    </row>
    <row r="7498" spans="65:68" hidden="1">
      <c r="BM7498" s="68" t="s">
        <v>7656</v>
      </c>
      <c r="BO7498" s="64"/>
      <c r="BP7498" s="64"/>
    </row>
    <row r="7499" spans="65:68" hidden="1">
      <c r="BM7499" s="68" t="s">
        <v>7657</v>
      </c>
      <c r="BO7499" s="64"/>
      <c r="BP7499" s="64"/>
    </row>
    <row r="7500" spans="65:68" hidden="1">
      <c r="BM7500" s="68" t="s">
        <v>7658</v>
      </c>
      <c r="BO7500" s="64"/>
      <c r="BP7500" s="64"/>
    </row>
    <row r="7501" spans="65:68" hidden="1">
      <c r="BM7501" s="68" t="s">
        <v>7659</v>
      </c>
      <c r="BO7501" s="64"/>
      <c r="BP7501" s="64"/>
    </row>
    <row r="7502" spans="65:68" hidden="1">
      <c r="BM7502" s="68" t="s">
        <v>7660</v>
      </c>
      <c r="BO7502" s="64"/>
      <c r="BP7502" s="64"/>
    </row>
    <row r="7503" spans="65:68" hidden="1">
      <c r="BM7503" s="68" t="s">
        <v>7661</v>
      </c>
      <c r="BO7503" s="64"/>
      <c r="BP7503" s="64"/>
    </row>
    <row r="7504" spans="65:68" hidden="1">
      <c r="BM7504" s="68" t="s">
        <v>7662</v>
      </c>
      <c r="BO7504" s="64"/>
      <c r="BP7504" s="64"/>
    </row>
    <row r="7505" spans="65:68" hidden="1">
      <c r="BM7505" s="68" t="s">
        <v>7663</v>
      </c>
      <c r="BO7505" s="64"/>
      <c r="BP7505" s="64"/>
    </row>
    <row r="7506" spans="65:68" hidden="1">
      <c r="BM7506" s="68" t="s">
        <v>7664</v>
      </c>
      <c r="BO7506" s="64"/>
      <c r="BP7506" s="64"/>
    </row>
    <row r="7507" spans="65:68" hidden="1">
      <c r="BM7507" s="68" t="s">
        <v>7665</v>
      </c>
      <c r="BO7507" s="64"/>
      <c r="BP7507" s="64"/>
    </row>
    <row r="7508" spans="65:68" hidden="1">
      <c r="BM7508" s="68" t="s">
        <v>7666</v>
      </c>
      <c r="BO7508" s="64"/>
      <c r="BP7508" s="64"/>
    </row>
    <row r="7509" spans="65:68" hidden="1">
      <c r="BM7509" s="68" t="s">
        <v>7667</v>
      </c>
      <c r="BO7509" s="64"/>
      <c r="BP7509" s="64"/>
    </row>
    <row r="7510" spans="65:68" hidden="1">
      <c r="BM7510" s="68" t="s">
        <v>7668</v>
      </c>
      <c r="BO7510" s="64"/>
      <c r="BP7510" s="64"/>
    </row>
    <row r="7511" spans="65:68" hidden="1">
      <c r="BM7511" s="68" t="s">
        <v>7669</v>
      </c>
      <c r="BO7511" s="64"/>
      <c r="BP7511" s="64"/>
    </row>
    <row r="7512" spans="65:68" hidden="1">
      <c r="BM7512" s="68" t="s">
        <v>247</v>
      </c>
      <c r="BO7512" s="64"/>
      <c r="BP7512" s="64"/>
    </row>
    <row r="7513" spans="65:68" hidden="1">
      <c r="BM7513" s="68" t="s">
        <v>7670</v>
      </c>
      <c r="BO7513" s="64"/>
      <c r="BP7513" s="64"/>
    </row>
    <row r="7514" spans="65:68" hidden="1">
      <c r="BM7514" s="68" t="s">
        <v>7671</v>
      </c>
      <c r="BO7514" s="64"/>
      <c r="BP7514" s="64"/>
    </row>
    <row r="7515" spans="65:68" hidden="1">
      <c r="BM7515" s="68" t="s">
        <v>7672</v>
      </c>
      <c r="BO7515" s="64"/>
      <c r="BP7515" s="64"/>
    </row>
    <row r="7516" spans="65:68" hidden="1">
      <c r="BM7516" s="68" t="s">
        <v>7673</v>
      </c>
      <c r="BO7516" s="64"/>
      <c r="BP7516" s="64"/>
    </row>
    <row r="7517" spans="65:68" hidden="1">
      <c r="BM7517" s="68" t="s">
        <v>7674</v>
      </c>
      <c r="BO7517" s="64"/>
      <c r="BP7517" s="64"/>
    </row>
    <row r="7518" spans="65:68" hidden="1">
      <c r="BM7518" s="68" t="s">
        <v>7675</v>
      </c>
      <c r="BO7518" s="64"/>
      <c r="BP7518" s="64"/>
    </row>
    <row r="7519" spans="65:68" hidden="1">
      <c r="BM7519" s="68" t="s">
        <v>7676</v>
      </c>
      <c r="BO7519" s="64"/>
      <c r="BP7519" s="64"/>
    </row>
    <row r="7520" spans="65:68" hidden="1">
      <c r="BM7520" s="68" t="s">
        <v>7677</v>
      </c>
      <c r="BO7520" s="64"/>
      <c r="BP7520" s="64"/>
    </row>
    <row r="7521" spans="65:68" hidden="1">
      <c r="BM7521" s="68" t="s">
        <v>7678</v>
      </c>
      <c r="BO7521" s="64"/>
      <c r="BP7521" s="64"/>
    </row>
    <row r="7522" spans="65:68" hidden="1">
      <c r="BM7522" s="68" t="s">
        <v>7679</v>
      </c>
      <c r="BO7522" s="64"/>
      <c r="BP7522" s="64"/>
    </row>
    <row r="7523" spans="65:68" hidden="1">
      <c r="BM7523" s="68" t="s">
        <v>7680</v>
      </c>
      <c r="BO7523" s="64"/>
      <c r="BP7523" s="64"/>
    </row>
    <row r="7524" spans="65:68" hidden="1">
      <c r="BM7524" s="68" t="s">
        <v>7681</v>
      </c>
      <c r="BO7524" s="64"/>
      <c r="BP7524" s="64"/>
    </row>
    <row r="7525" spans="65:68" hidden="1">
      <c r="BM7525" s="68" t="s">
        <v>7682</v>
      </c>
      <c r="BO7525" s="64"/>
      <c r="BP7525" s="64"/>
    </row>
    <row r="7526" spans="65:68" hidden="1">
      <c r="BM7526" s="68" t="s">
        <v>7683</v>
      </c>
      <c r="BO7526" s="64"/>
      <c r="BP7526" s="64"/>
    </row>
    <row r="7527" spans="65:68" hidden="1">
      <c r="BM7527" s="68" t="s">
        <v>7684</v>
      </c>
      <c r="BO7527" s="64"/>
      <c r="BP7527" s="64"/>
    </row>
    <row r="7528" spans="65:68" hidden="1">
      <c r="BM7528" s="68" t="s">
        <v>7685</v>
      </c>
      <c r="BO7528" s="64"/>
      <c r="BP7528" s="64"/>
    </row>
    <row r="7529" spans="65:68" hidden="1">
      <c r="BM7529" s="68" t="s">
        <v>156</v>
      </c>
      <c r="BO7529" s="64"/>
      <c r="BP7529" s="64"/>
    </row>
    <row r="7530" spans="65:68" hidden="1">
      <c r="BM7530" s="68" t="s">
        <v>7686</v>
      </c>
      <c r="BO7530" s="64"/>
      <c r="BP7530" s="64"/>
    </row>
    <row r="7531" spans="65:68" hidden="1">
      <c r="BM7531" s="68" t="s">
        <v>7687</v>
      </c>
      <c r="BO7531" s="64"/>
      <c r="BP7531" s="64"/>
    </row>
    <row r="7532" spans="65:68" hidden="1">
      <c r="BM7532" s="68" t="s">
        <v>7688</v>
      </c>
      <c r="BO7532" s="64"/>
      <c r="BP7532" s="64"/>
    </row>
    <row r="7533" spans="65:68" hidden="1">
      <c r="BM7533" s="68" t="s">
        <v>7689</v>
      </c>
      <c r="BO7533" s="64"/>
      <c r="BP7533" s="64"/>
    </row>
    <row r="7534" spans="65:68" hidden="1">
      <c r="BM7534" s="68" t="s">
        <v>7690</v>
      </c>
      <c r="BO7534" s="64"/>
      <c r="BP7534" s="64"/>
    </row>
    <row r="7535" spans="65:68" hidden="1">
      <c r="BM7535" s="68" t="s">
        <v>311</v>
      </c>
      <c r="BO7535" s="64"/>
      <c r="BP7535" s="64"/>
    </row>
    <row r="7536" spans="65:68" hidden="1">
      <c r="BM7536" s="68" t="s">
        <v>7691</v>
      </c>
      <c r="BO7536" s="64"/>
      <c r="BP7536" s="64"/>
    </row>
    <row r="7537" spans="65:68" hidden="1">
      <c r="BM7537" s="68" t="s">
        <v>7692</v>
      </c>
      <c r="BO7537" s="64"/>
      <c r="BP7537" s="64"/>
    </row>
    <row r="7538" spans="65:68" hidden="1">
      <c r="BM7538" s="68" t="s">
        <v>7693</v>
      </c>
      <c r="BO7538" s="64"/>
      <c r="BP7538" s="64"/>
    </row>
    <row r="7539" spans="65:68" hidden="1">
      <c r="BM7539" s="68" t="s">
        <v>7694</v>
      </c>
      <c r="BO7539" s="64"/>
      <c r="BP7539" s="64"/>
    </row>
    <row r="7540" spans="65:68" hidden="1">
      <c r="BM7540" s="68" t="s">
        <v>7695</v>
      </c>
      <c r="BO7540" s="64"/>
      <c r="BP7540" s="64"/>
    </row>
    <row r="7541" spans="65:68" hidden="1">
      <c r="BM7541" s="68" t="s">
        <v>7696</v>
      </c>
      <c r="BO7541" s="64"/>
      <c r="BP7541" s="64"/>
    </row>
    <row r="7542" spans="65:68" hidden="1">
      <c r="BM7542" s="68" t="s">
        <v>7697</v>
      </c>
      <c r="BO7542" s="64"/>
      <c r="BP7542" s="64"/>
    </row>
    <row r="7543" spans="65:68" hidden="1">
      <c r="BM7543" s="68" t="s">
        <v>42</v>
      </c>
      <c r="BO7543" s="64"/>
      <c r="BP7543" s="64"/>
    </row>
    <row r="7544" spans="65:68" hidden="1">
      <c r="BM7544" s="68" t="s">
        <v>7698</v>
      </c>
      <c r="BO7544" s="64"/>
      <c r="BP7544" s="64"/>
    </row>
    <row r="7545" spans="65:68" hidden="1">
      <c r="BM7545" s="68" t="s">
        <v>7699</v>
      </c>
      <c r="BO7545" s="64"/>
      <c r="BP7545" s="64"/>
    </row>
    <row r="7546" spans="65:68" hidden="1">
      <c r="BM7546" s="68" t="s">
        <v>7700</v>
      </c>
      <c r="BO7546" s="64"/>
      <c r="BP7546" s="64"/>
    </row>
    <row r="7547" spans="65:68" hidden="1">
      <c r="BM7547" s="68" t="s">
        <v>7701</v>
      </c>
      <c r="BO7547" s="64"/>
      <c r="BP7547" s="64"/>
    </row>
    <row r="7548" spans="65:68" hidden="1">
      <c r="BM7548" s="68" t="s">
        <v>7702</v>
      </c>
      <c r="BO7548" s="64"/>
      <c r="BP7548" s="64"/>
    </row>
    <row r="7549" spans="65:68" hidden="1">
      <c r="BM7549" s="68" t="s">
        <v>7703</v>
      </c>
      <c r="BO7549" s="64"/>
      <c r="BP7549" s="64"/>
    </row>
    <row r="7550" spans="65:68" hidden="1">
      <c r="BM7550" s="68" t="s">
        <v>7704</v>
      </c>
      <c r="BO7550" s="64"/>
      <c r="BP7550" s="64"/>
    </row>
    <row r="7551" spans="65:68" hidden="1">
      <c r="BM7551" s="68" t="s">
        <v>7705</v>
      </c>
      <c r="BO7551" s="64"/>
      <c r="BP7551" s="64"/>
    </row>
    <row r="7552" spans="65:68" hidden="1">
      <c r="BM7552" s="68" t="s">
        <v>7706</v>
      </c>
      <c r="BO7552" s="64"/>
      <c r="BP7552" s="64"/>
    </row>
    <row r="7553" spans="65:68" hidden="1">
      <c r="BM7553" s="68" t="s">
        <v>7707</v>
      </c>
      <c r="BO7553" s="64"/>
      <c r="BP7553" s="64"/>
    </row>
    <row r="7554" spans="65:68" hidden="1">
      <c r="BM7554" s="68" t="s">
        <v>7708</v>
      </c>
      <c r="BO7554" s="64"/>
      <c r="BP7554" s="64"/>
    </row>
    <row r="7555" spans="65:68" hidden="1">
      <c r="BM7555" s="68" t="s">
        <v>7709</v>
      </c>
      <c r="BO7555" s="64"/>
      <c r="BP7555" s="64"/>
    </row>
    <row r="7556" spans="65:68" hidden="1">
      <c r="BM7556" s="68" t="s">
        <v>7710</v>
      </c>
      <c r="BO7556" s="64"/>
      <c r="BP7556" s="64"/>
    </row>
    <row r="7557" spans="65:68" hidden="1">
      <c r="BM7557" s="68" t="s">
        <v>7711</v>
      </c>
      <c r="BO7557" s="64"/>
      <c r="BP7557" s="64"/>
    </row>
    <row r="7558" spans="65:68" hidden="1">
      <c r="BM7558" s="68" t="s">
        <v>206</v>
      </c>
      <c r="BO7558" s="64"/>
      <c r="BP7558" s="64"/>
    </row>
    <row r="7559" spans="65:68" hidden="1">
      <c r="BM7559" s="68" t="s">
        <v>7712</v>
      </c>
      <c r="BO7559" s="64"/>
      <c r="BP7559" s="64"/>
    </row>
    <row r="7560" spans="65:68" hidden="1">
      <c r="BM7560" s="68" t="s">
        <v>7713</v>
      </c>
      <c r="BO7560" s="64"/>
      <c r="BP7560" s="64"/>
    </row>
    <row r="7561" spans="65:68" hidden="1">
      <c r="BM7561" s="68" t="s">
        <v>7714</v>
      </c>
      <c r="BO7561" s="64"/>
      <c r="BP7561" s="64"/>
    </row>
    <row r="7562" spans="65:68" hidden="1">
      <c r="BM7562" s="68" t="s">
        <v>7715</v>
      </c>
      <c r="BO7562" s="64"/>
      <c r="BP7562" s="64"/>
    </row>
    <row r="7563" spans="65:68" hidden="1">
      <c r="BM7563" s="68" t="s">
        <v>7716</v>
      </c>
      <c r="BO7563" s="64"/>
      <c r="BP7563" s="64"/>
    </row>
    <row r="7564" spans="65:68" hidden="1">
      <c r="BM7564" s="68" t="s">
        <v>7717</v>
      </c>
      <c r="BO7564" s="64"/>
      <c r="BP7564" s="64"/>
    </row>
    <row r="7565" spans="65:68" hidden="1">
      <c r="BM7565" s="68" t="s">
        <v>7718</v>
      </c>
      <c r="BO7565" s="64"/>
      <c r="BP7565" s="64"/>
    </row>
    <row r="7566" spans="65:68" hidden="1">
      <c r="BM7566" s="68" t="s">
        <v>7719</v>
      </c>
      <c r="BO7566" s="64"/>
      <c r="BP7566" s="64"/>
    </row>
    <row r="7567" spans="65:68" hidden="1">
      <c r="BM7567" s="68" t="s">
        <v>7720</v>
      </c>
      <c r="BO7567" s="64"/>
      <c r="BP7567" s="64"/>
    </row>
    <row r="7568" spans="65:68" hidden="1">
      <c r="BM7568" s="68" t="s">
        <v>7721</v>
      </c>
      <c r="BO7568" s="64"/>
      <c r="BP7568" s="64"/>
    </row>
    <row r="7569" spans="65:68" hidden="1">
      <c r="BM7569" s="68" t="s">
        <v>7722</v>
      </c>
      <c r="BO7569" s="64"/>
      <c r="BP7569" s="64"/>
    </row>
    <row r="7570" spans="65:68" hidden="1">
      <c r="BM7570" s="68" t="s">
        <v>7723</v>
      </c>
      <c r="BO7570" s="64"/>
      <c r="BP7570" s="64"/>
    </row>
    <row r="7571" spans="65:68" hidden="1">
      <c r="BM7571" s="68" t="s">
        <v>7724</v>
      </c>
      <c r="BO7571" s="64"/>
      <c r="BP7571" s="64"/>
    </row>
    <row r="7572" spans="65:68" hidden="1">
      <c r="BM7572" s="68" t="s">
        <v>7725</v>
      </c>
      <c r="BO7572" s="64"/>
      <c r="BP7572" s="64"/>
    </row>
    <row r="7573" spans="65:68" hidden="1">
      <c r="BM7573" s="68" t="s">
        <v>7726</v>
      </c>
      <c r="BO7573" s="64"/>
      <c r="BP7573" s="64"/>
    </row>
    <row r="7574" spans="65:68" hidden="1">
      <c r="BM7574" s="68" t="s">
        <v>7727</v>
      </c>
      <c r="BO7574" s="64"/>
      <c r="BP7574" s="64"/>
    </row>
    <row r="7575" spans="65:68" hidden="1">
      <c r="BM7575" s="68" t="s">
        <v>7728</v>
      </c>
      <c r="BO7575" s="64"/>
      <c r="BP7575" s="64"/>
    </row>
    <row r="7576" spans="65:68" hidden="1">
      <c r="BM7576" s="68" t="s">
        <v>7729</v>
      </c>
      <c r="BO7576" s="64"/>
      <c r="BP7576" s="64"/>
    </row>
    <row r="7577" spans="65:68" hidden="1">
      <c r="BM7577" s="68" t="s">
        <v>7730</v>
      </c>
      <c r="BO7577" s="64"/>
      <c r="BP7577" s="64"/>
    </row>
    <row r="7578" spans="65:68" hidden="1">
      <c r="BM7578" s="68" t="s">
        <v>7731</v>
      </c>
      <c r="BO7578" s="64"/>
      <c r="BP7578" s="64"/>
    </row>
    <row r="7579" spans="65:68" hidden="1">
      <c r="BM7579" s="68" t="s">
        <v>45</v>
      </c>
      <c r="BO7579" s="64"/>
      <c r="BP7579" s="64"/>
    </row>
    <row r="7580" spans="65:68" hidden="1">
      <c r="BM7580" s="68" t="s">
        <v>7732</v>
      </c>
      <c r="BO7580" s="64"/>
      <c r="BP7580" s="64"/>
    </row>
    <row r="7581" spans="65:68" hidden="1">
      <c r="BM7581" s="68" t="s">
        <v>7733</v>
      </c>
      <c r="BO7581" s="64"/>
      <c r="BP7581" s="64"/>
    </row>
    <row r="7582" spans="65:68" hidden="1">
      <c r="BM7582" s="68" t="s">
        <v>7734</v>
      </c>
      <c r="BO7582" s="64"/>
      <c r="BP7582" s="64"/>
    </row>
    <row r="7583" spans="65:68" hidden="1">
      <c r="BM7583" s="68" t="s">
        <v>7735</v>
      </c>
      <c r="BO7583" s="64"/>
      <c r="BP7583" s="64"/>
    </row>
    <row r="7584" spans="65:68" hidden="1">
      <c r="BM7584" s="68" t="s">
        <v>7736</v>
      </c>
      <c r="BO7584" s="64"/>
      <c r="BP7584" s="64"/>
    </row>
    <row r="7585" spans="65:68" hidden="1">
      <c r="BM7585" s="68" t="s">
        <v>7737</v>
      </c>
      <c r="BO7585" s="64"/>
      <c r="BP7585" s="64"/>
    </row>
    <row r="7586" spans="65:68" hidden="1">
      <c r="BM7586" s="68" t="s">
        <v>7738</v>
      </c>
      <c r="BO7586" s="64"/>
      <c r="BP7586" s="64"/>
    </row>
    <row r="7587" spans="65:68" hidden="1">
      <c r="BM7587" s="68" t="s">
        <v>7739</v>
      </c>
      <c r="BO7587" s="64"/>
      <c r="BP7587" s="64"/>
    </row>
    <row r="7588" spans="65:68" hidden="1">
      <c r="BM7588" s="68" t="s">
        <v>7740</v>
      </c>
      <c r="BO7588" s="64"/>
      <c r="BP7588" s="64"/>
    </row>
    <row r="7589" spans="65:68" hidden="1">
      <c r="BM7589" s="68" t="s">
        <v>7741</v>
      </c>
      <c r="BO7589" s="64"/>
      <c r="BP7589" s="64"/>
    </row>
    <row r="7590" spans="65:68" hidden="1">
      <c r="BM7590" s="68" t="s">
        <v>7742</v>
      </c>
      <c r="BO7590" s="64"/>
      <c r="BP7590" s="64"/>
    </row>
    <row r="7591" spans="65:68" hidden="1">
      <c r="BM7591" s="68" t="s">
        <v>7743</v>
      </c>
      <c r="BO7591" s="64"/>
      <c r="BP7591" s="64"/>
    </row>
    <row r="7592" spans="65:68" hidden="1">
      <c r="BM7592" s="68" t="s">
        <v>7744</v>
      </c>
      <c r="BO7592" s="64"/>
      <c r="BP7592" s="64"/>
    </row>
    <row r="7593" spans="65:68" hidden="1">
      <c r="BM7593" s="68" t="s">
        <v>7745</v>
      </c>
      <c r="BO7593" s="64"/>
      <c r="BP7593" s="64"/>
    </row>
    <row r="7594" spans="65:68" hidden="1">
      <c r="BM7594" s="68" t="s">
        <v>7746</v>
      </c>
      <c r="BO7594" s="64"/>
      <c r="BP7594" s="64"/>
    </row>
    <row r="7595" spans="65:68" hidden="1">
      <c r="BM7595" s="68" t="s">
        <v>7747</v>
      </c>
      <c r="BO7595" s="64"/>
      <c r="BP7595" s="64"/>
    </row>
    <row r="7596" spans="65:68" hidden="1">
      <c r="BM7596" s="68" t="s">
        <v>7748</v>
      </c>
      <c r="BO7596" s="64"/>
      <c r="BP7596" s="64"/>
    </row>
    <row r="7597" spans="65:68" hidden="1">
      <c r="BM7597" s="68" t="s">
        <v>7749</v>
      </c>
      <c r="BO7597" s="64"/>
      <c r="BP7597" s="64"/>
    </row>
    <row r="7598" spans="65:68" hidden="1">
      <c r="BM7598" s="68" t="s">
        <v>7750</v>
      </c>
      <c r="BO7598" s="64"/>
      <c r="BP7598" s="64"/>
    </row>
    <row r="7599" spans="65:68" hidden="1">
      <c r="BM7599" s="68" t="s">
        <v>7751</v>
      </c>
      <c r="BO7599" s="64"/>
      <c r="BP7599" s="64"/>
    </row>
    <row r="7600" spans="65:68" hidden="1">
      <c r="BM7600" s="68" t="s">
        <v>7752</v>
      </c>
      <c r="BO7600" s="64"/>
      <c r="BP7600" s="64"/>
    </row>
    <row r="7601" spans="65:68" hidden="1">
      <c r="BM7601" s="68" t="s">
        <v>7753</v>
      </c>
      <c r="BO7601" s="64"/>
      <c r="BP7601" s="64"/>
    </row>
    <row r="7602" spans="65:68" hidden="1">
      <c r="BM7602" s="68" t="s">
        <v>7754</v>
      </c>
      <c r="BO7602" s="64"/>
      <c r="BP7602" s="64"/>
    </row>
    <row r="7603" spans="65:68" hidden="1">
      <c r="BM7603" s="68" t="s">
        <v>7755</v>
      </c>
      <c r="BO7603" s="64"/>
      <c r="BP7603" s="64"/>
    </row>
    <row r="7604" spans="65:68" hidden="1">
      <c r="BM7604" s="68" t="s">
        <v>7756</v>
      </c>
      <c r="BO7604" s="64"/>
      <c r="BP7604" s="64"/>
    </row>
    <row r="7605" spans="65:68" hidden="1">
      <c r="BM7605" s="68" t="s">
        <v>7757</v>
      </c>
      <c r="BO7605" s="64"/>
      <c r="BP7605" s="64"/>
    </row>
    <row r="7606" spans="65:68" hidden="1">
      <c r="BM7606" s="68" t="s">
        <v>7758</v>
      </c>
      <c r="BO7606" s="64"/>
      <c r="BP7606" s="64"/>
    </row>
    <row r="7607" spans="65:68" hidden="1">
      <c r="BM7607" s="68" t="s">
        <v>7759</v>
      </c>
      <c r="BO7607" s="64"/>
      <c r="BP7607" s="64"/>
    </row>
    <row r="7608" spans="65:68" hidden="1">
      <c r="BM7608" s="68" t="s">
        <v>7760</v>
      </c>
      <c r="BO7608" s="64"/>
      <c r="BP7608" s="64"/>
    </row>
    <row r="7609" spans="65:68" hidden="1">
      <c r="BM7609" s="68" t="s">
        <v>7761</v>
      </c>
      <c r="BO7609" s="64"/>
      <c r="BP7609" s="64"/>
    </row>
    <row r="7610" spans="65:68" hidden="1">
      <c r="BM7610" s="68" t="s">
        <v>7762</v>
      </c>
      <c r="BO7610" s="64"/>
      <c r="BP7610" s="64"/>
    </row>
    <row r="7611" spans="65:68" hidden="1">
      <c r="BM7611" s="68" t="s">
        <v>7763</v>
      </c>
      <c r="BO7611" s="64"/>
      <c r="BP7611" s="64"/>
    </row>
    <row r="7612" spans="65:68" hidden="1">
      <c r="BM7612" s="68" t="s">
        <v>7764</v>
      </c>
      <c r="BO7612" s="64"/>
      <c r="BP7612" s="64"/>
    </row>
    <row r="7613" spans="65:68" hidden="1">
      <c r="BM7613" s="68" t="s">
        <v>7765</v>
      </c>
      <c r="BO7613" s="64"/>
      <c r="BP7613" s="64"/>
    </row>
    <row r="7614" spans="65:68" hidden="1">
      <c r="BM7614" s="68" t="s">
        <v>7766</v>
      </c>
      <c r="BO7614" s="64"/>
      <c r="BP7614" s="64"/>
    </row>
    <row r="7615" spans="65:68" hidden="1">
      <c r="BM7615" s="68" t="s">
        <v>7767</v>
      </c>
      <c r="BO7615" s="64"/>
      <c r="BP7615" s="64"/>
    </row>
    <row r="7616" spans="65:68" hidden="1">
      <c r="BM7616" s="68" t="s">
        <v>7768</v>
      </c>
      <c r="BO7616" s="64"/>
      <c r="BP7616" s="64"/>
    </row>
    <row r="7617" spans="65:68" hidden="1">
      <c r="BM7617" s="68" t="s">
        <v>320</v>
      </c>
      <c r="BO7617" s="64"/>
      <c r="BP7617" s="64"/>
    </row>
    <row r="7618" spans="65:68" hidden="1">
      <c r="BM7618" s="68" t="s">
        <v>7769</v>
      </c>
      <c r="BO7618" s="64"/>
      <c r="BP7618" s="64"/>
    </row>
    <row r="7619" spans="65:68" hidden="1">
      <c r="BM7619" s="68" t="s">
        <v>7770</v>
      </c>
      <c r="BO7619" s="64"/>
      <c r="BP7619" s="64"/>
    </row>
    <row r="7620" spans="65:68" hidden="1">
      <c r="BM7620" s="68" t="s">
        <v>7771</v>
      </c>
      <c r="BO7620" s="64"/>
      <c r="BP7620" s="64"/>
    </row>
    <row r="7621" spans="65:68" hidden="1">
      <c r="BM7621" s="68" t="s">
        <v>7772</v>
      </c>
      <c r="BO7621" s="64"/>
      <c r="BP7621" s="64"/>
    </row>
    <row r="7622" spans="65:68" hidden="1">
      <c r="BM7622" s="68" t="s">
        <v>106</v>
      </c>
      <c r="BO7622" s="64"/>
      <c r="BP7622" s="64"/>
    </row>
    <row r="7623" spans="65:68" hidden="1">
      <c r="BM7623" s="68" t="s">
        <v>7773</v>
      </c>
      <c r="BO7623" s="64"/>
      <c r="BP7623" s="64"/>
    </row>
    <row r="7624" spans="65:68" hidden="1">
      <c r="BM7624" s="68" t="s">
        <v>7774</v>
      </c>
      <c r="BO7624" s="64"/>
      <c r="BP7624" s="64"/>
    </row>
    <row r="7625" spans="65:68" hidden="1">
      <c r="BM7625" s="68" t="s">
        <v>7775</v>
      </c>
      <c r="BO7625" s="64"/>
      <c r="BP7625" s="64"/>
    </row>
    <row r="7626" spans="65:68" hidden="1">
      <c r="BM7626" s="68" t="s">
        <v>7776</v>
      </c>
      <c r="BO7626" s="64"/>
      <c r="BP7626" s="64"/>
    </row>
    <row r="7627" spans="65:68" hidden="1">
      <c r="BM7627" s="68" t="s">
        <v>7777</v>
      </c>
      <c r="BO7627" s="64"/>
      <c r="BP7627" s="64"/>
    </row>
    <row r="7628" spans="65:68" hidden="1">
      <c r="BM7628" s="68" t="s">
        <v>7778</v>
      </c>
      <c r="BO7628" s="64"/>
      <c r="BP7628" s="64"/>
    </row>
    <row r="7629" spans="65:68" hidden="1">
      <c r="BM7629" s="68" t="s">
        <v>7779</v>
      </c>
      <c r="BO7629" s="64"/>
      <c r="BP7629" s="64"/>
    </row>
    <row r="7630" spans="65:68" hidden="1">
      <c r="BM7630" s="68" t="s">
        <v>7780</v>
      </c>
      <c r="BO7630" s="64"/>
      <c r="BP7630" s="64"/>
    </row>
    <row r="7631" spans="65:68" hidden="1">
      <c r="BM7631" s="68" t="s">
        <v>7781</v>
      </c>
      <c r="BO7631" s="64"/>
      <c r="BP7631" s="64"/>
    </row>
    <row r="7632" spans="65:68" hidden="1">
      <c r="BM7632" s="68" t="s">
        <v>7782</v>
      </c>
      <c r="BO7632" s="64"/>
      <c r="BP7632" s="64"/>
    </row>
    <row r="7633" spans="65:68" hidden="1">
      <c r="BM7633" s="68" t="s">
        <v>7783</v>
      </c>
      <c r="BO7633" s="64"/>
      <c r="BP7633" s="64"/>
    </row>
    <row r="7634" spans="65:68" hidden="1">
      <c r="BM7634" s="68" t="s">
        <v>7784</v>
      </c>
      <c r="BO7634" s="64"/>
      <c r="BP7634" s="64"/>
    </row>
    <row r="7635" spans="65:68" hidden="1">
      <c r="BM7635" s="68" t="s">
        <v>7785</v>
      </c>
      <c r="BO7635" s="64"/>
      <c r="BP7635" s="64"/>
    </row>
    <row r="7636" spans="65:68" hidden="1">
      <c r="BM7636" s="68" t="s">
        <v>7786</v>
      </c>
      <c r="BO7636" s="64"/>
      <c r="BP7636" s="64"/>
    </row>
    <row r="7637" spans="65:68" hidden="1">
      <c r="BM7637" s="68" t="s">
        <v>7787</v>
      </c>
      <c r="BO7637" s="64"/>
      <c r="BP7637" s="64"/>
    </row>
    <row r="7638" spans="65:68" hidden="1">
      <c r="BM7638" s="68" t="s">
        <v>7788</v>
      </c>
      <c r="BO7638" s="64"/>
      <c r="BP7638" s="64"/>
    </row>
    <row r="7639" spans="65:68" hidden="1">
      <c r="BM7639" s="68" t="s">
        <v>7789</v>
      </c>
      <c r="BO7639" s="64"/>
      <c r="BP7639" s="64"/>
    </row>
    <row r="7640" spans="65:68" hidden="1">
      <c r="BM7640" s="68" t="s">
        <v>7790</v>
      </c>
      <c r="BO7640" s="64"/>
      <c r="BP7640" s="64"/>
    </row>
    <row r="7641" spans="65:68" hidden="1">
      <c r="BM7641" s="68" t="s">
        <v>7791</v>
      </c>
      <c r="BO7641" s="64"/>
      <c r="BP7641" s="64"/>
    </row>
    <row r="7642" spans="65:68" hidden="1">
      <c r="BM7642" s="68" t="s">
        <v>7792</v>
      </c>
      <c r="BO7642" s="64"/>
      <c r="BP7642" s="64"/>
    </row>
    <row r="7643" spans="65:68" hidden="1">
      <c r="BM7643" s="68" t="s">
        <v>7793</v>
      </c>
      <c r="BO7643" s="64"/>
      <c r="BP7643" s="64"/>
    </row>
    <row r="7644" spans="65:68" hidden="1">
      <c r="BM7644" s="68" t="s">
        <v>7794</v>
      </c>
      <c r="BO7644" s="64"/>
      <c r="BP7644" s="64"/>
    </row>
    <row r="7645" spans="65:68" hidden="1">
      <c r="BM7645" s="68" t="s">
        <v>7795</v>
      </c>
      <c r="BO7645" s="64"/>
      <c r="BP7645" s="64"/>
    </row>
    <row r="7646" spans="65:68" hidden="1">
      <c r="BM7646" s="68" t="s">
        <v>7796</v>
      </c>
      <c r="BO7646" s="64"/>
      <c r="BP7646" s="64"/>
    </row>
    <row r="7647" spans="65:68" hidden="1">
      <c r="BM7647" s="68" t="s">
        <v>7797</v>
      </c>
      <c r="BO7647" s="64"/>
      <c r="BP7647" s="64"/>
    </row>
    <row r="7648" spans="65:68" hidden="1">
      <c r="BM7648" s="68" t="s">
        <v>7798</v>
      </c>
      <c r="BO7648" s="64"/>
      <c r="BP7648" s="64"/>
    </row>
    <row r="7649" spans="65:68" hidden="1">
      <c r="BM7649" s="68" t="s">
        <v>7799</v>
      </c>
      <c r="BO7649" s="64"/>
      <c r="BP7649" s="64"/>
    </row>
    <row r="7650" spans="65:68" hidden="1">
      <c r="BM7650" s="68" t="s">
        <v>7800</v>
      </c>
      <c r="BO7650" s="64"/>
      <c r="BP7650" s="64"/>
    </row>
    <row r="7651" spans="65:68" hidden="1">
      <c r="BM7651" s="68" t="s">
        <v>7801</v>
      </c>
      <c r="BO7651" s="64"/>
      <c r="BP7651" s="64"/>
    </row>
    <row r="7652" spans="65:68" hidden="1">
      <c r="BM7652" s="68" t="s">
        <v>7802</v>
      </c>
      <c r="BO7652" s="64"/>
      <c r="BP7652" s="64"/>
    </row>
    <row r="7653" spans="65:68" hidden="1">
      <c r="BM7653" s="68" t="s">
        <v>7803</v>
      </c>
      <c r="BO7653" s="64"/>
      <c r="BP7653" s="64"/>
    </row>
    <row r="7654" spans="65:68" hidden="1">
      <c r="BM7654" s="68" t="s">
        <v>7804</v>
      </c>
      <c r="BO7654" s="64"/>
      <c r="BP7654" s="64"/>
    </row>
    <row r="7655" spans="65:68" hidden="1">
      <c r="BM7655" s="68" t="s">
        <v>7805</v>
      </c>
      <c r="BO7655" s="64"/>
      <c r="BP7655" s="64"/>
    </row>
    <row r="7656" spans="65:68" hidden="1">
      <c r="BM7656" s="68" t="s">
        <v>7806</v>
      </c>
      <c r="BO7656" s="64"/>
      <c r="BP7656" s="64"/>
    </row>
    <row r="7657" spans="65:68" hidden="1">
      <c r="BM7657" s="68" t="s">
        <v>7807</v>
      </c>
      <c r="BO7657" s="64"/>
      <c r="BP7657" s="64"/>
    </row>
    <row r="7658" spans="65:68" hidden="1">
      <c r="BM7658" s="68" t="s">
        <v>7808</v>
      </c>
      <c r="BO7658" s="64"/>
      <c r="BP7658" s="64"/>
    </row>
    <row r="7659" spans="65:68" hidden="1">
      <c r="BM7659" s="68" t="s">
        <v>7809</v>
      </c>
      <c r="BO7659" s="64"/>
      <c r="BP7659" s="64"/>
    </row>
    <row r="7660" spans="65:68" hidden="1">
      <c r="BM7660" s="68" t="s">
        <v>7810</v>
      </c>
      <c r="BO7660" s="64"/>
      <c r="BP7660" s="64"/>
    </row>
    <row r="7661" spans="65:68" hidden="1">
      <c r="BM7661" s="68" t="s">
        <v>7811</v>
      </c>
      <c r="BO7661" s="64"/>
      <c r="BP7661" s="64"/>
    </row>
    <row r="7662" spans="65:68" hidden="1">
      <c r="BM7662" s="68" t="s">
        <v>7812</v>
      </c>
      <c r="BO7662" s="64"/>
      <c r="BP7662" s="64"/>
    </row>
    <row r="7663" spans="65:68" hidden="1">
      <c r="BM7663" s="68" t="s">
        <v>7813</v>
      </c>
      <c r="BO7663" s="64"/>
      <c r="BP7663" s="64"/>
    </row>
    <row r="7664" spans="65:68" hidden="1">
      <c r="BM7664" s="68" t="s">
        <v>7814</v>
      </c>
      <c r="BO7664" s="64"/>
      <c r="BP7664" s="64"/>
    </row>
    <row r="7665" spans="65:68" hidden="1">
      <c r="BM7665" s="68" t="s">
        <v>7815</v>
      </c>
      <c r="BO7665" s="64"/>
      <c r="BP7665" s="64"/>
    </row>
    <row r="7666" spans="65:68" hidden="1">
      <c r="BM7666" s="68" t="s">
        <v>7816</v>
      </c>
      <c r="BO7666" s="64"/>
      <c r="BP7666" s="64"/>
    </row>
    <row r="7667" spans="65:68" hidden="1">
      <c r="BM7667" s="68" t="s">
        <v>7817</v>
      </c>
      <c r="BO7667" s="64"/>
      <c r="BP7667" s="64"/>
    </row>
    <row r="7668" spans="65:68" hidden="1">
      <c r="BM7668" s="68" t="s">
        <v>7818</v>
      </c>
      <c r="BO7668" s="64"/>
      <c r="BP7668" s="64"/>
    </row>
    <row r="7669" spans="65:68" hidden="1">
      <c r="BM7669" s="68" t="s">
        <v>7819</v>
      </c>
      <c r="BO7669" s="64"/>
      <c r="BP7669" s="64"/>
    </row>
    <row r="7670" spans="65:68" hidden="1">
      <c r="BM7670" s="68" t="s">
        <v>7820</v>
      </c>
      <c r="BO7670" s="64"/>
      <c r="BP7670" s="64"/>
    </row>
    <row r="7671" spans="65:68" hidden="1">
      <c r="BM7671" s="68" t="s">
        <v>7821</v>
      </c>
      <c r="BO7671" s="64"/>
      <c r="BP7671" s="64"/>
    </row>
    <row r="7672" spans="65:68" hidden="1">
      <c r="BM7672" s="68" t="s">
        <v>7822</v>
      </c>
      <c r="BO7672" s="64"/>
      <c r="BP7672" s="64"/>
    </row>
    <row r="7673" spans="65:68" hidden="1">
      <c r="BM7673" s="68" t="s">
        <v>7823</v>
      </c>
      <c r="BO7673" s="64"/>
      <c r="BP7673" s="64"/>
    </row>
    <row r="7674" spans="65:68" hidden="1">
      <c r="BM7674" s="68" t="s">
        <v>7824</v>
      </c>
      <c r="BO7674" s="64"/>
      <c r="BP7674" s="64"/>
    </row>
    <row r="7675" spans="65:68" hidden="1">
      <c r="BM7675" s="68" t="s">
        <v>7825</v>
      </c>
      <c r="BO7675" s="64"/>
      <c r="BP7675" s="64"/>
    </row>
    <row r="7676" spans="65:68" hidden="1">
      <c r="BM7676" s="68" t="s">
        <v>7826</v>
      </c>
      <c r="BO7676" s="64"/>
      <c r="BP7676" s="64"/>
    </row>
    <row r="7677" spans="65:68" hidden="1">
      <c r="BM7677" s="68" t="s">
        <v>7827</v>
      </c>
      <c r="BO7677" s="64"/>
      <c r="BP7677" s="64"/>
    </row>
    <row r="7678" spans="65:68" hidden="1">
      <c r="BM7678" s="68" t="s">
        <v>7828</v>
      </c>
      <c r="BO7678" s="64"/>
      <c r="BP7678" s="64"/>
    </row>
    <row r="7679" spans="65:68" hidden="1">
      <c r="BM7679" s="68" t="s">
        <v>7829</v>
      </c>
      <c r="BO7679" s="64"/>
      <c r="BP7679" s="64"/>
    </row>
    <row r="7680" spans="65:68" hidden="1">
      <c r="BM7680" s="68" t="s">
        <v>7830</v>
      </c>
      <c r="BO7680" s="64"/>
      <c r="BP7680" s="64"/>
    </row>
    <row r="7681" spans="65:68" hidden="1">
      <c r="BM7681" s="68" t="s">
        <v>7831</v>
      </c>
      <c r="BO7681" s="64"/>
      <c r="BP7681" s="64"/>
    </row>
    <row r="7682" spans="65:68" hidden="1">
      <c r="BM7682" s="68" t="s">
        <v>7832</v>
      </c>
      <c r="BO7682" s="64"/>
      <c r="BP7682" s="64"/>
    </row>
    <row r="7683" spans="65:68" hidden="1">
      <c r="BM7683" s="68" t="s">
        <v>7833</v>
      </c>
      <c r="BO7683" s="64"/>
      <c r="BP7683" s="64"/>
    </row>
    <row r="7684" spans="65:68" hidden="1">
      <c r="BM7684" s="68" t="s">
        <v>7834</v>
      </c>
      <c r="BO7684" s="64"/>
      <c r="BP7684" s="64"/>
    </row>
    <row r="7685" spans="65:68" hidden="1">
      <c r="BM7685" s="68" t="s">
        <v>7835</v>
      </c>
      <c r="BO7685" s="64"/>
      <c r="BP7685" s="64"/>
    </row>
    <row r="7686" spans="65:68" hidden="1">
      <c r="BM7686" s="68" t="s">
        <v>7836</v>
      </c>
      <c r="BO7686" s="64"/>
      <c r="BP7686" s="64"/>
    </row>
    <row r="7687" spans="65:68" hidden="1">
      <c r="BM7687" s="68" t="s">
        <v>7837</v>
      </c>
      <c r="BO7687" s="64"/>
      <c r="BP7687" s="64"/>
    </row>
    <row r="7688" spans="65:68" hidden="1">
      <c r="BM7688" s="68" t="s">
        <v>7838</v>
      </c>
      <c r="BO7688" s="64"/>
      <c r="BP7688" s="64"/>
    </row>
    <row r="7689" spans="65:68" hidden="1">
      <c r="BM7689" s="68" t="s">
        <v>7839</v>
      </c>
      <c r="BO7689" s="64"/>
      <c r="BP7689" s="64"/>
    </row>
    <row r="7690" spans="65:68" hidden="1">
      <c r="BM7690" s="68" t="s">
        <v>7840</v>
      </c>
      <c r="BO7690" s="64"/>
      <c r="BP7690" s="64"/>
    </row>
    <row r="7691" spans="65:68" hidden="1">
      <c r="BM7691" s="68" t="s">
        <v>7841</v>
      </c>
      <c r="BO7691" s="64"/>
      <c r="BP7691" s="64"/>
    </row>
    <row r="7692" spans="65:68" hidden="1">
      <c r="BM7692" s="68" t="s">
        <v>7842</v>
      </c>
      <c r="BO7692" s="64"/>
      <c r="BP7692" s="64"/>
    </row>
    <row r="7693" spans="65:68" hidden="1">
      <c r="BM7693" s="68" t="s">
        <v>7843</v>
      </c>
      <c r="BO7693" s="64"/>
      <c r="BP7693" s="64"/>
    </row>
    <row r="7694" spans="65:68" hidden="1">
      <c r="BM7694" s="68" t="s">
        <v>7844</v>
      </c>
      <c r="BO7694" s="64"/>
      <c r="BP7694" s="64"/>
    </row>
    <row r="7695" spans="65:68" hidden="1">
      <c r="BM7695" s="68" t="s">
        <v>7845</v>
      </c>
      <c r="BO7695" s="64"/>
      <c r="BP7695" s="64"/>
    </row>
    <row r="7696" spans="65:68" hidden="1">
      <c r="BM7696" s="68" t="s">
        <v>7846</v>
      </c>
      <c r="BO7696" s="64"/>
      <c r="BP7696" s="64"/>
    </row>
    <row r="7697" spans="65:68" hidden="1">
      <c r="BM7697" s="68" t="s">
        <v>7847</v>
      </c>
      <c r="BO7697" s="64"/>
      <c r="BP7697" s="64"/>
    </row>
    <row r="7698" spans="65:68" hidden="1">
      <c r="BM7698" s="68" t="s">
        <v>7848</v>
      </c>
      <c r="BO7698" s="64"/>
      <c r="BP7698" s="64"/>
    </row>
    <row r="7699" spans="65:68" hidden="1">
      <c r="BM7699" s="68" t="s">
        <v>7849</v>
      </c>
      <c r="BO7699" s="64"/>
      <c r="BP7699" s="64"/>
    </row>
    <row r="7700" spans="65:68" hidden="1">
      <c r="BM7700" s="68" t="s">
        <v>7850</v>
      </c>
      <c r="BO7700" s="64"/>
      <c r="BP7700" s="64"/>
    </row>
    <row r="7701" spans="65:68" hidden="1">
      <c r="BM7701" s="68" t="s">
        <v>7851</v>
      </c>
      <c r="BO7701" s="64"/>
      <c r="BP7701" s="64"/>
    </row>
    <row r="7702" spans="65:68" hidden="1">
      <c r="BM7702" s="68" t="s">
        <v>7852</v>
      </c>
      <c r="BO7702" s="64"/>
      <c r="BP7702" s="64"/>
    </row>
    <row r="7703" spans="65:68" hidden="1">
      <c r="BM7703" s="68" t="s">
        <v>7853</v>
      </c>
      <c r="BO7703" s="64"/>
      <c r="BP7703" s="64"/>
    </row>
    <row r="7704" spans="65:68" hidden="1">
      <c r="BM7704" s="68" t="s">
        <v>7854</v>
      </c>
      <c r="BO7704" s="64"/>
      <c r="BP7704" s="64"/>
    </row>
    <row r="7705" spans="65:68" hidden="1">
      <c r="BM7705" s="68" t="s">
        <v>7855</v>
      </c>
      <c r="BO7705" s="64"/>
      <c r="BP7705" s="64"/>
    </row>
    <row r="7706" spans="65:68" hidden="1">
      <c r="BM7706" s="68" t="s">
        <v>7856</v>
      </c>
      <c r="BO7706" s="64"/>
      <c r="BP7706" s="64"/>
    </row>
    <row r="7707" spans="65:68" hidden="1">
      <c r="BM7707" s="68" t="s">
        <v>7857</v>
      </c>
      <c r="BO7707" s="64"/>
      <c r="BP7707" s="64"/>
    </row>
    <row r="7708" spans="65:68" hidden="1">
      <c r="BM7708" s="68" t="s">
        <v>7858</v>
      </c>
      <c r="BO7708" s="64"/>
      <c r="BP7708" s="64"/>
    </row>
    <row r="7709" spans="65:68" hidden="1">
      <c r="BM7709" s="68" t="s">
        <v>7859</v>
      </c>
      <c r="BO7709" s="64"/>
      <c r="BP7709" s="64"/>
    </row>
    <row r="7710" spans="65:68" hidden="1">
      <c r="BM7710" s="68" t="s">
        <v>7860</v>
      </c>
      <c r="BO7710" s="64"/>
      <c r="BP7710" s="64"/>
    </row>
    <row r="7711" spans="65:68" hidden="1">
      <c r="BM7711" s="68" t="s">
        <v>7861</v>
      </c>
      <c r="BO7711" s="64"/>
      <c r="BP7711" s="64"/>
    </row>
    <row r="7712" spans="65:68" hidden="1">
      <c r="BM7712" s="68" t="s">
        <v>7862</v>
      </c>
      <c r="BO7712" s="64"/>
      <c r="BP7712" s="64"/>
    </row>
    <row r="7713" spans="65:68" hidden="1">
      <c r="BM7713" s="68" t="s">
        <v>7863</v>
      </c>
      <c r="BO7713" s="64"/>
      <c r="BP7713" s="64"/>
    </row>
    <row r="7714" spans="65:68" hidden="1">
      <c r="BM7714" s="68" t="s">
        <v>7864</v>
      </c>
      <c r="BO7714" s="64"/>
      <c r="BP7714" s="64"/>
    </row>
    <row r="7715" spans="65:68" hidden="1">
      <c r="BM7715" s="68" t="s">
        <v>7865</v>
      </c>
      <c r="BO7715" s="64"/>
      <c r="BP7715" s="64"/>
    </row>
    <row r="7716" spans="65:68" hidden="1">
      <c r="BM7716" s="68" t="s">
        <v>7866</v>
      </c>
      <c r="BO7716" s="64"/>
      <c r="BP7716" s="64"/>
    </row>
    <row r="7717" spans="65:68" hidden="1">
      <c r="BM7717" s="68" t="s">
        <v>7867</v>
      </c>
      <c r="BO7717" s="64"/>
      <c r="BP7717" s="64"/>
    </row>
    <row r="7718" spans="65:68" hidden="1">
      <c r="BM7718" s="68" t="s">
        <v>7868</v>
      </c>
      <c r="BO7718" s="64"/>
      <c r="BP7718" s="64"/>
    </row>
    <row r="7719" spans="65:68" hidden="1">
      <c r="BM7719" s="68" t="s">
        <v>7869</v>
      </c>
      <c r="BO7719" s="64"/>
      <c r="BP7719" s="64"/>
    </row>
    <row r="7720" spans="65:68" hidden="1">
      <c r="BM7720" s="68" t="s">
        <v>7870</v>
      </c>
      <c r="BO7720" s="64"/>
      <c r="BP7720" s="64"/>
    </row>
    <row r="7721" spans="65:68" hidden="1">
      <c r="BM7721" s="68" t="s">
        <v>7871</v>
      </c>
      <c r="BO7721" s="64"/>
      <c r="BP7721" s="64"/>
    </row>
    <row r="7722" spans="65:68" hidden="1">
      <c r="BM7722" s="68" t="s">
        <v>7872</v>
      </c>
      <c r="BO7722" s="64"/>
      <c r="BP7722" s="64"/>
    </row>
    <row r="7723" spans="65:68" hidden="1">
      <c r="BM7723" s="68" t="s">
        <v>7873</v>
      </c>
      <c r="BO7723" s="64"/>
      <c r="BP7723" s="64"/>
    </row>
    <row r="7724" spans="65:68" hidden="1">
      <c r="BM7724" s="68" t="s">
        <v>7874</v>
      </c>
      <c r="BO7724" s="64"/>
      <c r="BP7724" s="64"/>
    </row>
    <row r="7725" spans="65:68" hidden="1">
      <c r="BM7725" s="68" t="s">
        <v>7875</v>
      </c>
      <c r="BO7725" s="64"/>
      <c r="BP7725" s="64"/>
    </row>
    <row r="7726" spans="65:68" hidden="1">
      <c r="BM7726" s="68" t="s">
        <v>7876</v>
      </c>
      <c r="BO7726" s="64"/>
      <c r="BP7726" s="64"/>
    </row>
    <row r="7727" spans="65:68" hidden="1">
      <c r="BM7727" s="68" t="s">
        <v>7877</v>
      </c>
      <c r="BO7727" s="64"/>
      <c r="BP7727" s="64"/>
    </row>
    <row r="7728" spans="65:68" hidden="1">
      <c r="BM7728" s="68" t="s">
        <v>7878</v>
      </c>
      <c r="BO7728" s="64"/>
      <c r="BP7728" s="64"/>
    </row>
    <row r="7729" spans="65:68" hidden="1">
      <c r="BM7729" s="68" t="s">
        <v>7879</v>
      </c>
      <c r="BO7729" s="64"/>
      <c r="BP7729" s="64"/>
    </row>
    <row r="7730" spans="65:68" hidden="1">
      <c r="BM7730" s="68" t="s">
        <v>7880</v>
      </c>
      <c r="BO7730" s="64"/>
      <c r="BP7730" s="64"/>
    </row>
    <row r="7731" spans="65:68" hidden="1">
      <c r="BM7731" s="68" t="s">
        <v>7881</v>
      </c>
      <c r="BO7731" s="64"/>
      <c r="BP7731" s="64"/>
    </row>
    <row r="7732" spans="65:68" hidden="1">
      <c r="BM7732" s="68" t="s">
        <v>7882</v>
      </c>
      <c r="BO7732" s="64"/>
      <c r="BP7732" s="64"/>
    </row>
    <row r="7733" spans="65:68" hidden="1">
      <c r="BM7733" s="68" t="s">
        <v>7883</v>
      </c>
      <c r="BO7733" s="64"/>
      <c r="BP7733" s="64"/>
    </row>
    <row r="7734" spans="65:68" hidden="1">
      <c r="BM7734" s="68" t="s">
        <v>7884</v>
      </c>
      <c r="BO7734" s="64"/>
      <c r="BP7734" s="64"/>
    </row>
    <row r="7735" spans="65:68" hidden="1">
      <c r="BM7735" s="68" t="s">
        <v>7885</v>
      </c>
      <c r="BO7735" s="64"/>
      <c r="BP7735" s="64"/>
    </row>
    <row r="7736" spans="65:68" hidden="1">
      <c r="BM7736" s="68" t="s">
        <v>7886</v>
      </c>
      <c r="BO7736" s="64"/>
      <c r="BP7736" s="64"/>
    </row>
    <row r="7737" spans="65:68" hidden="1">
      <c r="BM7737" s="68" t="s">
        <v>7887</v>
      </c>
      <c r="BO7737" s="64"/>
      <c r="BP7737" s="64"/>
    </row>
    <row r="7738" spans="65:68" hidden="1">
      <c r="BM7738" s="68" t="s">
        <v>7888</v>
      </c>
      <c r="BO7738" s="64"/>
      <c r="BP7738" s="64"/>
    </row>
    <row r="7739" spans="65:68" hidden="1">
      <c r="BM7739" s="68" t="s">
        <v>7889</v>
      </c>
      <c r="BO7739" s="64"/>
      <c r="BP7739" s="64"/>
    </row>
    <row r="7740" spans="65:68" hidden="1">
      <c r="BM7740" s="68" t="s">
        <v>7890</v>
      </c>
      <c r="BO7740" s="64"/>
      <c r="BP7740" s="64"/>
    </row>
    <row r="7741" spans="65:68" hidden="1">
      <c r="BM7741" s="68" t="s">
        <v>7891</v>
      </c>
      <c r="BO7741" s="64"/>
      <c r="BP7741" s="64"/>
    </row>
    <row r="7742" spans="65:68" hidden="1">
      <c r="BM7742" s="68" t="s">
        <v>7892</v>
      </c>
      <c r="BO7742" s="64"/>
      <c r="BP7742" s="64"/>
    </row>
    <row r="7743" spans="65:68" hidden="1">
      <c r="BM7743" s="68" t="s">
        <v>7893</v>
      </c>
      <c r="BO7743" s="64"/>
      <c r="BP7743" s="64"/>
    </row>
    <row r="7744" spans="65:68" hidden="1">
      <c r="BM7744" s="68" t="s">
        <v>7894</v>
      </c>
      <c r="BO7744" s="64"/>
      <c r="BP7744" s="64"/>
    </row>
    <row r="7745" spans="65:68" hidden="1">
      <c r="BM7745" s="68" t="s">
        <v>7895</v>
      </c>
      <c r="BO7745" s="64"/>
      <c r="BP7745" s="64"/>
    </row>
    <row r="7746" spans="65:68" hidden="1">
      <c r="BM7746" s="68" t="s">
        <v>7896</v>
      </c>
      <c r="BO7746" s="64"/>
      <c r="BP7746" s="64"/>
    </row>
    <row r="7747" spans="65:68" hidden="1">
      <c r="BM7747" s="68" t="s">
        <v>7897</v>
      </c>
      <c r="BO7747" s="64"/>
      <c r="BP7747" s="64"/>
    </row>
    <row r="7748" spans="65:68" hidden="1">
      <c r="BM7748" s="68" t="s">
        <v>7898</v>
      </c>
      <c r="BO7748" s="64"/>
      <c r="BP7748" s="64"/>
    </row>
    <row r="7749" spans="65:68" hidden="1">
      <c r="BM7749" s="68" t="s">
        <v>7899</v>
      </c>
      <c r="BO7749" s="64"/>
      <c r="BP7749" s="64"/>
    </row>
    <row r="7750" spans="65:68" hidden="1">
      <c r="BM7750" s="68" t="s">
        <v>7900</v>
      </c>
      <c r="BO7750" s="64"/>
      <c r="BP7750" s="64"/>
    </row>
    <row r="7751" spans="65:68" hidden="1">
      <c r="BM7751" s="68" t="s">
        <v>7901</v>
      </c>
      <c r="BO7751" s="64"/>
      <c r="BP7751" s="64"/>
    </row>
    <row r="7752" spans="65:68" hidden="1">
      <c r="BM7752" s="68" t="s">
        <v>7902</v>
      </c>
      <c r="BO7752" s="64"/>
      <c r="BP7752" s="64"/>
    </row>
    <row r="7753" spans="65:68" hidden="1">
      <c r="BM7753" s="68" t="s">
        <v>7903</v>
      </c>
      <c r="BO7753" s="64"/>
      <c r="BP7753" s="64"/>
    </row>
    <row r="7754" spans="65:68" hidden="1">
      <c r="BM7754" s="68" t="s">
        <v>7904</v>
      </c>
      <c r="BO7754" s="64"/>
      <c r="BP7754" s="64"/>
    </row>
    <row r="7755" spans="65:68" hidden="1">
      <c r="BM7755" s="68" t="s">
        <v>7905</v>
      </c>
      <c r="BO7755" s="64"/>
      <c r="BP7755" s="64"/>
    </row>
    <row r="7756" spans="65:68" hidden="1">
      <c r="BM7756" s="68" t="s">
        <v>7906</v>
      </c>
      <c r="BO7756" s="64"/>
      <c r="BP7756" s="64"/>
    </row>
    <row r="7757" spans="65:68" hidden="1">
      <c r="BM7757" s="68" t="s">
        <v>7907</v>
      </c>
      <c r="BO7757" s="64"/>
      <c r="BP7757" s="64"/>
    </row>
    <row r="7758" spans="65:68" hidden="1">
      <c r="BM7758" s="68" t="s">
        <v>7908</v>
      </c>
      <c r="BO7758" s="64"/>
      <c r="BP7758" s="64"/>
    </row>
    <row r="7759" spans="65:68" hidden="1">
      <c r="BM7759" s="68" t="s">
        <v>7909</v>
      </c>
      <c r="BO7759" s="64"/>
      <c r="BP7759" s="64"/>
    </row>
    <row r="7760" spans="65:68" hidden="1">
      <c r="BM7760" s="68" t="s">
        <v>7910</v>
      </c>
      <c r="BO7760" s="64"/>
      <c r="BP7760" s="64"/>
    </row>
    <row r="7761" spans="65:68" hidden="1">
      <c r="BM7761" s="68" t="s">
        <v>7911</v>
      </c>
      <c r="BO7761" s="64"/>
      <c r="BP7761" s="64"/>
    </row>
    <row r="7762" spans="65:68" hidden="1">
      <c r="BM7762" s="68" t="s">
        <v>7912</v>
      </c>
      <c r="BO7762" s="64"/>
      <c r="BP7762" s="64"/>
    </row>
    <row r="7763" spans="65:68" hidden="1">
      <c r="BM7763" s="68" t="s">
        <v>7913</v>
      </c>
      <c r="BO7763" s="64"/>
      <c r="BP7763" s="64"/>
    </row>
    <row r="7764" spans="65:68" hidden="1">
      <c r="BM7764" s="68" t="s">
        <v>7914</v>
      </c>
      <c r="BO7764" s="64"/>
      <c r="BP7764" s="64"/>
    </row>
    <row r="7765" spans="65:68" hidden="1">
      <c r="BM7765" s="68" t="s">
        <v>7915</v>
      </c>
      <c r="BO7765" s="64"/>
      <c r="BP7765" s="64"/>
    </row>
    <row r="7766" spans="65:68" hidden="1">
      <c r="BM7766" s="68" t="s">
        <v>7916</v>
      </c>
      <c r="BO7766" s="64"/>
      <c r="BP7766" s="64"/>
    </row>
    <row r="7767" spans="65:68" hidden="1">
      <c r="BM7767" s="68" t="s">
        <v>7917</v>
      </c>
      <c r="BO7767" s="64"/>
      <c r="BP7767" s="64"/>
    </row>
    <row r="7768" spans="65:68" hidden="1">
      <c r="BM7768" s="68" t="s">
        <v>7918</v>
      </c>
      <c r="BO7768" s="64"/>
      <c r="BP7768" s="64"/>
    </row>
    <row r="7769" spans="65:68" hidden="1">
      <c r="BM7769" s="68" t="s">
        <v>7919</v>
      </c>
      <c r="BO7769" s="64"/>
      <c r="BP7769" s="64"/>
    </row>
    <row r="7770" spans="65:68" hidden="1">
      <c r="BM7770" s="68" t="s">
        <v>7920</v>
      </c>
      <c r="BO7770" s="64"/>
      <c r="BP7770" s="64"/>
    </row>
    <row r="7771" spans="65:68" hidden="1">
      <c r="BM7771" s="68" t="s">
        <v>7921</v>
      </c>
      <c r="BO7771" s="64"/>
      <c r="BP7771" s="64"/>
    </row>
    <row r="7772" spans="65:68" hidden="1">
      <c r="BM7772" s="68" t="s">
        <v>7922</v>
      </c>
      <c r="BO7772" s="64"/>
      <c r="BP7772" s="64"/>
    </row>
    <row r="7773" spans="65:68" hidden="1">
      <c r="BM7773" s="68" t="s">
        <v>7923</v>
      </c>
      <c r="BO7773" s="64"/>
      <c r="BP7773" s="64"/>
    </row>
    <row r="7774" spans="65:68" hidden="1">
      <c r="BM7774" s="68" t="s">
        <v>7924</v>
      </c>
      <c r="BO7774" s="64"/>
      <c r="BP7774" s="64"/>
    </row>
    <row r="7775" spans="65:68" hidden="1">
      <c r="BM7775" s="68" t="s">
        <v>7925</v>
      </c>
      <c r="BO7775" s="64"/>
      <c r="BP7775" s="64"/>
    </row>
    <row r="7776" spans="65:68" hidden="1">
      <c r="BM7776" s="68" t="s">
        <v>7926</v>
      </c>
      <c r="BO7776" s="64"/>
      <c r="BP7776" s="64"/>
    </row>
    <row r="7777" spans="65:68" hidden="1">
      <c r="BM7777" s="68" t="s">
        <v>7927</v>
      </c>
      <c r="BO7777" s="64"/>
      <c r="BP7777" s="64"/>
    </row>
    <row r="7778" spans="65:68" hidden="1">
      <c r="BM7778" s="68" t="s">
        <v>7928</v>
      </c>
      <c r="BO7778" s="64"/>
      <c r="BP7778" s="64"/>
    </row>
    <row r="7779" spans="65:68" hidden="1">
      <c r="BM7779" s="68" t="s">
        <v>7929</v>
      </c>
      <c r="BO7779" s="64"/>
      <c r="BP7779" s="64"/>
    </row>
    <row r="7780" spans="65:68" hidden="1">
      <c r="BM7780" s="68" t="s">
        <v>7930</v>
      </c>
      <c r="BO7780" s="64"/>
      <c r="BP7780" s="64"/>
    </row>
    <row r="7781" spans="65:68" hidden="1">
      <c r="BM7781" s="68" t="s">
        <v>7931</v>
      </c>
      <c r="BO7781" s="64"/>
      <c r="BP7781" s="64"/>
    </row>
    <row r="7782" spans="65:68" hidden="1">
      <c r="BM7782" s="68" t="s">
        <v>7932</v>
      </c>
      <c r="BO7782" s="64"/>
      <c r="BP7782" s="64"/>
    </row>
    <row r="7783" spans="65:68" hidden="1">
      <c r="BM7783" s="68" t="s">
        <v>7933</v>
      </c>
      <c r="BO7783" s="64"/>
      <c r="BP7783" s="64"/>
    </row>
    <row r="7784" spans="65:68" hidden="1">
      <c r="BM7784" s="68" t="s">
        <v>7934</v>
      </c>
      <c r="BO7784" s="64"/>
      <c r="BP7784" s="64"/>
    </row>
    <row r="7785" spans="65:68" hidden="1">
      <c r="BM7785" s="68" t="s">
        <v>7935</v>
      </c>
      <c r="BO7785" s="64"/>
      <c r="BP7785" s="64"/>
    </row>
    <row r="7786" spans="65:68" hidden="1">
      <c r="BM7786" s="68" t="s">
        <v>7936</v>
      </c>
      <c r="BO7786" s="64"/>
      <c r="BP7786" s="64"/>
    </row>
    <row r="7787" spans="65:68" hidden="1">
      <c r="BM7787" s="68" t="s">
        <v>7937</v>
      </c>
      <c r="BO7787" s="64"/>
      <c r="BP7787" s="64"/>
    </row>
    <row r="7788" spans="65:68" hidden="1">
      <c r="BM7788" s="68" t="s">
        <v>7938</v>
      </c>
      <c r="BO7788" s="64"/>
      <c r="BP7788" s="64"/>
    </row>
    <row r="7789" spans="65:68" hidden="1">
      <c r="BM7789" s="68" t="s">
        <v>7939</v>
      </c>
      <c r="BO7789" s="64"/>
      <c r="BP7789" s="64"/>
    </row>
    <row r="7790" spans="65:68" hidden="1">
      <c r="BM7790" s="68" t="s">
        <v>7940</v>
      </c>
      <c r="BO7790" s="64"/>
      <c r="BP7790" s="64"/>
    </row>
    <row r="7791" spans="65:68" hidden="1">
      <c r="BM7791" s="68" t="s">
        <v>7941</v>
      </c>
      <c r="BO7791" s="64"/>
      <c r="BP7791" s="64"/>
    </row>
    <row r="7792" spans="65:68" hidden="1">
      <c r="BM7792" s="68" t="s">
        <v>7942</v>
      </c>
      <c r="BO7792" s="64"/>
      <c r="BP7792" s="64"/>
    </row>
    <row r="7793" spans="65:68" hidden="1">
      <c r="BM7793" s="68" t="s">
        <v>7943</v>
      </c>
      <c r="BO7793" s="64"/>
      <c r="BP7793" s="64"/>
    </row>
    <row r="7794" spans="65:68" hidden="1">
      <c r="BM7794" s="68" t="s">
        <v>7944</v>
      </c>
      <c r="BO7794" s="64"/>
      <c r="BP7794" s="64"/>
    </row>
    <row r="7795" spans="65:68" hidden="1">
      <c r="BM7795" s="68" t="s">
        <v>7945</v>
      </c>
      <c r="BO7795" s="64"/>
      <c r="BP7795" s="64"/>
    </row>
    <row r="7796" spans="65:68" hidden="1">
      <c r="BM7796" s="68" t="s">
        <v>7946</v>
      </c>
      <c r="BO7796" s="64"/>
      <c r="BP7796" s="64"/>
    </row>
    <row r="7797" spans="65:68" hidden="1">
      <c r="BM7797" s="68" t="s">
        <v>7947</v>
      </c>
      <c r="BO7797" s="64"/>
      <c r="BP7797" s="64"/>
    </row>
    <row r="7798" spans="65:68" hidden="1">
      <c r="BM7798" s="68" t="s">
        <v>7948</v>
      </c>
      <c r="BO7798" s="64"/>
      <c r="BP7798" s="64"/>
    </row>
    <row r="7799" spans="65:68" hidden="1">
      <c r="BM7799" s="68" t="s">
        <v>7949</v>
      </c>
      <c r="BO7799" s="64"/>
      <c r="BP7799" s="64"/>
    </row>
    <row r="7800" spans="65:68" hidden="1">
      <c r="BM7800" s="68" t="s">
        <v>7950</v>
      </c>
      <c r="BO7800" s="64"/>
      <c r="BP7800" s="64"/>
    </row>
    <row r="7801" spans="65:68" hidden="1">
      <c r="BM7801" s="68" t="s">
        <v>7951</v>
      </c>
      <c r="BO7801" s="64"/>
      <c r="BP7801" s="64"/>
    </row>
    <row r="7802" spans="65:68" hidden="1">
      <c r="BM7802" s="68" t="s">
        <v>7952</v>
      </c>
      <c r="BO7802" s="64"/>
      <c r="BP7802" s="64"/>
    </row>
    <row r="7803" spans="65:68" hidden="1">
      <c r="BM7803" s="68" t="s">
        <v>7953</v>
      </c>
      <c r="BO7803" s="64"/>
      <c r="BP7803" s="64"/>
    </row>
    <row r="7804" spans="65:68" hidden="1">
      <c r="BM7804" s="68" t="s">
        <v>7954</v>
      </c>
      <c r="BO7804" s="64"/>
      <c r="BP7804" s="64"/>
    </row>
    <row r="7805" spans="65:68" hidden="1">
      <c r="BM7805" s="68" t="s">
        <v>7955</v>
      </c>
      <c r="BO7805" s="64"/>
      <c r="BP7805" s="64"/>
    </row>
    <row r="7806" spans="65:68" hidden="1">
      <c r="BM7806" s="68" t="s">
        <v>7956</v>
      </c>
      <c r="BO7806" s="64"/>
      <c r="BP7806" s="64"/>
    </row>
    <row r="7807" spans="65:68" hidden="1">
      <c r="BM7807" s="68" t="s">
        <v>7957</v>
      </c>
      <c r="BO7807" s="64"/>
      <c r="BP7807" s="64"/>
    </row>
    <row r="7808" spans="65:68" hidden="1">
      <c r="BM7808" s="68" t="s">
        <v>7958</v>
      </c>
      <c r="BO7808" s="64"/>
      <c r="BP7808" s="64"/>
    </row>
    <row r="7809" spans="65:68" hidden="1">
      <c r="BM7809" s="68" t="s">
        <v>7959</v>
      </c>
      <c r="BO7809" s="64"/>
      <c r="BP7809" s="64"/>
    </row>
    <row r="7810" spans="65:68" hidden="1">
      <c r="BM7810" s="68" t="s">
        <v>7960</v>
      </c>
      <c r="BO7810" s="64"/>
      <c r="BP7810" s="64"/>
    </row>
    <row r="7811" spans="65:68" hidden="1">
      <c r="BM7811" s="68" t="s">
        <v>7961</v>
      </c>
      <c r="BO7811" s="64"/>
      <c r="BP7811" s="64"/>
    </row>
    <row r="7812" spans="65:68" hidden="1">
      <c r="BM7812" s="68" t="s">
        <v>7962</v>
      </c>
      <c r="BO7812" s="64"/>
      <c r="BP7812" s="64"/>
    </row>
    <row r="7813" spans="65:68" hidden="1">
      <c r="BM7813" s="68" t="s">
        <v>7963</v>
      </c>
      <c r="BO7813" s="64"/>
      <c r="BP7813" s="64"/>
    </row>
    <row r="7814" spans="65:68" hidden="1">
      <c r="BM7814" s="68" t="s">
        <v>7964</v>
      </c>
      <c r="BO7814" s="64"/>
      <c r="BP7814" s="64"/>
    </row>
    <row r="7815" spans="65:68" hidden="1">
      <c r="BM7815" s="68" t="s">
        <v>7965</v>
      </c>
      <c r="BO7815" s="64"/>
      <c r="BP7815" s="64"/>
    </row>
    <row r="7816" spans="65:68" hidden="1">
      <c r="BM7816" s="68" t="s">
        <v>7966</v>
      </c>
      <c r="BO7816" s="64"/>
      <c r="BP7816" s="64"/>
    </row>
    <row r="7817" spans="65:68" hidden="1">
      <c r="BM7817" s="68" t="s">
        <v>7967</v>
      </c>
      <c r="BO7817" s="64"/>
      <c r="BP7817" s="64"/>
    </row>
    <row r="7818" spans="65:68" hidden="1">
      <c r="BM7818" s="68" t="s">
        <v>7968</v>
      </c>
      <c r="BO7818" s="64"/>
      <c r="BP7818" s="64"/>
    </row>
    <row r="7819" spans="65:68" hidden="1">
      <c r="BM7819" s="68" t="s">
        <v>7969</v>
      </c>
      <c r="BO7819" s="64"/>
      <c r="BP7819" s="64"/>
    </row>
    <row r="7820" spans="65:68" hidden="1">
      <c r="BM7820" s="68" t="s">
        <v>7970</v>
      </c>
      <c r="BO7820" s="64"/>
      <c r="BP7820" s="64"/>
    </row>
    <row r="7821" spans="65:68" hidden="1">
      <c r="BM7821" s="68" t="s">
        <v>7971</v>
      </c>
      <c r="BO7821" s="64"/>
      <c r="BP7821" s="64"/>
    </row>
    <row r="7822" spans="65:68" hidden="1">
      <c r="BM7822" s="68" t="s">
        <v>7972</v>
      </c>
      <c r="BO7822" s="64"/>
      <c r="BP7822" s="64"/>
    </row>
    <row r="7823" spans="65:68" hidden="1">
      <c r="BM7823" s="68" t="s">
        <v>7973</v>
      </c>
      <c r="BO7823" s="64"/>
      <c r="BP7823" s="64"/>
    </row>
    <row r="7824" spans="65:68" hidden="1">
      <c r="BM7824" s="68" t="s">
        <v>7974</v>
      </c>
      <c r="BO7824" s="64"/>
      <c r="BP7824" s="64"/>
    </row>
    <row r="7825" spans="65:68" hidden="1">
      <c r="BM7825" s="68" t="s">
        <v>7975</v>
      </c>
      <c r="BO7825" s="64"/>
      <c r="BP7825" s="64"/>
    </row>
    <row r="7826" spans="65:68" hidden="1">
      <c r="BM7826" s="68" t="s">
        <v>7976</v>
      </c>
      <c r="BO7826" s="64"/>
      <c r="BP7826" s="64"/>
    </row>
    <row r="7827" spans="65:68" hidden="1">
      <c r="BM7827" s="68" t="s">
        <v>250</v>
      </c>
      <c r="BO7827" s="64"/>
      <c r="BP7827" s="64"/>
    </row>
    <row r="7828" spans="65:68" hidden="1">
      <c r="BM7828" s="68" t="s">
        <v>7977</v>
      </c>
      <c r="BO7828" s="64"/>
      <c r="BP7828" s="64"/>
    </row>
    <row r="7829" spans="65:68" hidden="1">
      <c r="BM7829" s="68" t="s">
        <v>7978</v>
      </c>
      <c r="BO7829" s="64"/>
      <c r="BP7829" s="64"/>
    </row>
    <row r="7830" spans="65:68" hidden="1">
      <c r="BM7830" s="68" t="s">
        <v>7979</v>
      </c>
      <c r="BO7830" s="64"/>
      <c r="BP7830" s="64"/>
    </row>
    <row r="7831" spans="65:68" hidden="1">
      <c r="BM7831" s="68" t="s">
        <v>7980</v>
      </c>
      <c r="BO7831" s="64"/>
      <c r="BP7831" s="64"/>
    </row>
    <row r="7832" spans="65:68" hidden="1">
      <c r="BM7832" s="68" t="s">
        <v>7981</v>
      </c>
      <c r="BO7832" s="64"/>
      <c r="BP7832" s="64"/>
    </row>
    <row r="7833" spans="65:68" hidden="1">
      <c r="BM7833" s="68" t="s">
        <v>7982</v>
      </c>
      <c r="BO7833" s="64"/>
      <c r="BP7833" s="64"/>
    </row>
    <row r="7834" spans="65:68" hidden="1">
      <c r="BM7834" s="68" t="s">
        <v>7983</v>
      </c>
      <c r="BO7834" s="64"/>
      <c r="BP7834" s="64"/>
    </row>
    <row r="7835" spans="65:68" hidden="1">
      <c r="BM7835" s="68" t="s">
        <v>7984</v>
      </c>
      <c r="BO7835" s="64"/>
      <c r="BP7835" s="64"/>
    </row>
    <row r="7836" spans="65:68" hidden="1">
      <c r="BM7836" s="68" t="s">
        <v>7985</v>
      </c>
      <c r="BO7836" s="64"/>
      <c r="BP7836" s="64"/>
    </row>
    <row r="7837" spans="65:68" hidden="1">
      <c r="BM7837" s="68" t="s">
        <v>7986</v>
      </c>
      <c r="BO7837" s="64"/>
      <c r="BP7837" s="64"/>
    </row>
    <row r="7838" spans="65:68" hidden="1">
      <c r="BM7838" s="68" t="s">
        <v>7987</v>
      </c>
      <c r="BO7838" s="64"/>
      <c r="BP7838" s="64"/>
    </row>
    <row r="7839" spans="65:68" hidden="1">
      <c r="BM7839" s="68" t="s">
        <v>7988</v>
      </c>
      <c r="BO7839" s="64"/>
      <c r="BP7839" s="64"/>
    </row>
    <row r="7840" spans="65:68" hidden="1">
      <c r="BM7840" s="68" t="s">
        <v>7989</v>
      </c>
      <c r="BO7840" s="64"/>
      <c r="BP7840" s="64"/>
    </row>
    <row r="7841" spans="65:68" hidden="1">
      <c r="BM7841" s="68" t="s">
        <v>7990</v>
      </c>
      <c r="BO7841" s="64"/>
      <c r="BP7841" s="64"/>
    </row>
    <row r="7842" spans="65:68" hidden="1">
      <c r="BM7842" s="68" t="s">
        <v>7991</v>
      </c>
      <c r="BO7842" s="64"/>
      <c r="BP7842" s="64"/>
    </row>
    <row r="7843" spans="65:68" hidden="1">
      <c r="BM7843" s="68" t="s">
        <v>7992</v>
      </c>
      <c r="BO7843" s="64"/>
      <c r="BP7843" s="64"/>
    </row>
    <row r="7844" spans="65:68" hidden="1">
      <c r="BM7844" s="68" t="s">
        <v>7993</v>
      </c>
      <c r="BO7844" s="64"/>
      <c r="BP7844" s="64"/>
    </row>
    <row r="7845" spans="65:68" hidden="1">
      <c r="BM7845" s="68" t="s">
        <v>7994</v>
      </c>
      <c r="BO7845" s="64"/>
      <c r="BP7845" s="64"/>
    </row>
    <row r="7846" spans="65:68" hidden="1">
      <c r="BM7846" s="68" t="s">
        <v>7995</v>
      </c>
      <c r="BO7846" s="64"/>
      <c r="BP7846" s="64"/>
    </row>
    <row r="7847" spans="65:68" hidden="1">
      <c r="BM7847" s="68" t="s">
        <v>7996</v>
      </c>
      <c r="BO7847" s="64"/>
      <c r="BP7847" s="64"/>
    </row>
    <row r="7848" spans="65:68" hidden="1">
      <c r="BM7848" s="68" t="s">
        <v>7997</v>
      </c>
      <c r="BO7848" s="64"/>
      <c r="BP7848" s="64"/>
    </row>
    <row r="7849" spans="65:68" hidden="1">
      <c r="BM7849" s="68" t="s">
        <v>7998</v>
      </c>
      <c r="BO7849" s="64"/>
      <c r="BP7849" s="64"/>
    </row>
    <row r="7850" spans="65:68" hidden="1">
      <c r="BM7850" s="68" t="s">
        <v>7999</v>
      </c>
      <c r="BO7850" s="64"/>
      <c r="BP7850" s="64"/>
    </row>
    <row r="7851" spans="65:68" hidden="1">
      <c r="BM7851" s="68" t="s">
        <v>8000</v>
      </c>
      <c r="BO7851" s="64"/>
      <c r="BP7851" s="64"/>
    </row>
    <row r="7852" spans="65:68" hidden="1">
      <c r="BM7852" s="68" t="s">
        <v>8001</v>
      </c>
      <c r="BO7852" s="64"/>
      <c r="BP7852" s="64"/>
    </row>
    <row r="7853" spans="65:68" hidden="1">
      <c r="BM7853" s="68" t="s">
        <v>8002</v>
      </c>
      <c r="BO7853" s="64"/>
      <c r="BP7853" s="64"/>
    </row>
    <row r="7854" spans="65:68" hidden="1">
      <c r="BM7854" s="68" t="s">
        <v>8003</v>
      </c>
      <c r="BO7854" s="64"/>
      <c r="BP7854" s="64"/>
    </row>
    <row r="7855" spans="65:68" hidden="1">
      <c r="BM7855" s="68" t="s">
        <v>8004</v>
      </c>
      <c r="BO7855" s="64"/>
      <c r="BP7855" s="64"/>
    </row>
    <row r="7856" spans="65:68" hidden="1">
      <c r="BM7856" s="68" t="s">
        <v>8005</v>
      </c>
      <c r="BO7856" s="64"/>
      <c r="BP7856" s="64"/>
    </row>
    <row r="7857" spans="65:68" hidden="1">
      <c r="BM7857" s="68" t="s">
        <v>8006</v>
      </c>
      <c r="BO7857" s="64"/>
      <c r="BP7857" s="64"/>
    </row>
    <row r="7858" spans="65:68" hidden="1">
      <c r="BM7858" s="68" t="s">
        <v>8007</v>
      </c>
      <c r="BO7858" s="64"/>
      <c r="BP7858" s="64"/>
    </row>
    <row r="7859" spans="65:68" hidden="1">
      <c r="BM7859" s="68" t="s">
        <v>8008</v>
      </c>
      <c r="BO7859" s="64"/>
      <c r="BP7859" s="64"/>
    </row>
    <row r="7860" spans="65:68" hidden="1">
      <c r="BM7860" s="68" t="s">
        <v>8009</v>
      </c>
      <c r="BO7860" s="64"/>
      <c r="BP7860" s="64"/>
    </row>
    <row r="7861" spans="65:68" hidden="1">
      <c r="BM7861" s="68" t="s">
        <v>8010</v>
      </c>
      <c r="BO7861" s="64"/>
      <c r="BP7861" s="64"/>
    </row>
    <row r="7862" spans="65:68" hidden="1">
      <c r="BM7862" s="68" t="s">
        <v>8011</v>
      </c>
      <c r="BO7862" s="64"/>
      <c r="BP7862" s="64"/>
    </row>
    <row r="7863" spans="65:68" hidden="1">
      <c r="BM7863" s="68" t="s">
        <v>8012</v>
      </c>
      <c r="BO7863" s="64"/>
      <c r="BP7863" s="64"/>
    </row>
    <row r="7864" spans="65:68" hidden="1">
      <c r="BM7864" s="68" t="s">
        <v>8013</v>
      </c>
      <c r="BO7864" s="64"/>
      <c r="BP7864" s="64"/>
    </row>
    <row r="7865" spans="65:68" hidden="1">
      <c r="BM7865" s="68" t="s">
        <v>8014</v>
      </c>
      <c r="BO7865" s="64"/>
      <c r="BP7865" s="64"/>
    </row>
    <row r="7866" spans="65:68" hidden="1">
      <c r="BM7866" s="68" t="s">
        <v>8015</v>
      </c>
      <c r="BO7866" s="64"/>
      <c r="BP7866" s="64"/>
    </row>
    <row r="7867" spans="65:68" hidden="1">
      <c r="BM7867" s="68" t="s">
        <v>8016</v>
      </c>
      <c r="BO7867" s="64"/>
      <c r="BP7867" s="64"/>
    </row>
    <row r="7868" spans="65:68" hidden="1">
      <c r="BM7868" s="68" t="s">
        <v>8017</v>
      </c>
      <c r="BO7868" s="64"/>
      <c r="BP7868" s="64"/>
    </row>
    <row r="7869" spans="65:68" hidden="1">
      <c r="BM7869" s="68" t="s">
        <v>8018</v>
      </c>
      <c r="BO7869" s="64"/>
      <c r="BP7869" s="64"/>
    </row>
    <row r="7870" spans="65:68" hidden="1">
      <c r="BM7870" s="68" t="s">
        <v>8019</v>
      </c>
      <c r="BO7870" s="64"/>
      <c r="BP7870" s="64"/>
    </row>
    <row r="7871" spans="65:68" hidden="1">
      <c r="BM7871" s="68" t="s">
        <v>8020</v>
      </c>
      <c r="BO7871" s="64"/>
      <c r="BP7871" s="64"/>
    </row>
    <row r="7872" spans="65:68" hidden="1">
      <c r="BM7872" s="68" t="s">
        <v>8021</v>
      </c>
      <c r="BO7872" s="64"/>
      <c r="BP7872" s="64"/>
    </row>
    <row r="7873" spans="65:68" hidden="1">
      <c r="BM7873" s="68" t="s">
        <v>8022</v>
      </c>
      <c r="BO7873" s="64"/>
      <c r="BP7873" s="64"/>
    </row>
    <row r="7874" spans="65:68" hidden="1">
      <c r="BM7874" s="68" t="s">
        <v>8023</v>
      </c>
      <c r="BO7874" s="64"/>
      <c r="BP7874" s="64"/>
    </row>
    <row r="7875" spans="65:68" hidden="1">
      <c r="BM7875" s="68" t="s">
        <v>8024</v>
      </c>
      <c r="BO7875" s="64"/>
      <c r="BP7875" s="64"/>
    </row>
    <row r="7876" spans="65:68" hidden="1">
      <c r="BM7876" s="68" t="s">
        <v>8025</v>
      </c>
      <c r="BO7876" s="64"/>
      <c r="BP7876" s="64"/>
    </row>
    <row r="7877" spans="65:68" hidden="1">
      <c r="BM7877" s="68" t="s">
        <v>8026</v>
      </c>
      <c r="BO7877" s="64"/>
      <c r="BP7877" s="64"/>
    </row>
    <row r="7878" spans="65:68" hidden="1">
      <c r="BM7878" s="68" t="s">
        <v>8027</v>
      </c>
      <c r="BO7878" s="64"/>
      <c r="BP7878" s="64"/>
    </row>
    <row r="7879" spans="65:68" hidden="1">
      <c r="BM7879" s="68" t="s">
        <v>8028</v>
      </c>
      <c r="BO7879" s="64"/>
      <c r="BP7879" s="64"/>
    </row>
    <row r="7880" spans="65:68" hidden="1">
      <c r="BM7880" s="68" t="s">
        <v>8029</v>
      </c>
      <c r="BO7880" s="64"/>
      <c r="BP7880" s="64"/>
    </row>
    <row r="7881" spans="65:68" hidden="1">
      <c r="BM7881" s="68" t="s">
        <v>8030</v>
      </c>
      <c r="BO7881" s="64"/>
      <c r="BP7881" s="64"/>
    </row>
    <row r="7882" spans="65:68" hidden="1">
      <c r="BM7882" s="68" t="s">
        <v>8031</v>
      </c>
      <c r="BO7882" s="64"/>
      <c r="BP7882" s="64"/>
    </row>
    <row r="7883" spans="65:68" hidden="1">
      <c r="BM7883" s="68" t="s">
        <v>8032</v>
      </c>
      <c r="BO7883" s="64"/>
      <c r="BP7883" s="64"/>
    </row>
    <row r="7884" spans="65:68" hidden="1">
      <c r="BM7884" s="68" t="s">
        <v>8033</v>
      </c>
      <c r="BO7884" s="64"/>
      <c r="BP7884" s="64"/>
    </row>
    <row r="7885" spans="65:68" hidden="1">
      <c r="BM7885" s="68" t="s">
        <v>8034</v>
      </c>
      <c r="BO7885" s="64"/>
      <c r="BP7885" s="64"/>
    </row>
    <row r="7886" spans="65:68" hidden="1">
      <c r="BM7886" s="68" t="s">
        <v>8035</v>
      </c>
      <c r="BO7886" s="64"/>
      <c r="BP7886" s="64"/>
    </row>
    <row r="7887" spans="65:68" hidden="1">
      <c r="BM7887" s="68" t="s">
        <v>8036</v>
      </c>
      <c r="BO7887" s="64"/>
      <c r="BP7887" s="64"/>
    </row>
    <row r="7888" spans="65:68" hidden="1">
      <c r="BM7888" s="68" t="s">
        <v>8037</v>
      </c>
      <c r="BO7888" s="64"/>
      <c r="BP7888" s="64"/>
    </row>
    <row r="7889" spans="65:68" hidden="1">
      <c r="BM7889" s="68" t="s">
        <v>8038</v>
      </c>
      <c r="BO7889" s="64"/>
      <c r="BP7889" s="64"/>
    </row>
    <row r="7890" spans="65:68" hidden="1">
      <c r="BM7890" s="68" t="s">
        <v>8039</v>
      </c>
      <c r="BO7890" s="64"/>
      <c r="BP7890" s="64"/>
    </row>
    <row r="7891" spans="65:68" hidden="1">
      <c r="BM7891" s="68" t="s">
        <v>8040</v>
      </c>
      <c r="BO7891" s="64"/>
      <c r="BP7891" s="64"/>
    </row>
    <row r="7892" spans="65:68" hidden="1">
      <c r="BM7892" s="68" t="s">
        <v>8041</v>
      </c>
      <c r="BO7892" s="64"/>
      <c r="BP7892" s="64"/>
    </row>
    <row r="7893" spans="65:68" hidden="1">
      <c r="BM7893" s="68" t="s">
        <v>8042</v>
      </c>
      <c r="BO7893" s="64"/>
      <c r="BP7893" s="64"/>
    </row>
    <row r="7894" spans="65:68" hidden="1">
      <c r="BM7894" s="68" t="s">
        <v>8043</v>
      </c>
      <c r="BO7894" s="64"/>
      <c r="BP7894" s="64"/>
    </row>
    <row r="7895" spans="65:68" hidden="1">
      <c r="BM7895" s="68" t="s">
        <v>8044</v>
      </c>
      <c r="BO7895" s="64"/>
      <c r="BP7895" s="64"/>
    </row>
    <row r="7896" spans="65:68" hidden="1">
      <c r="BM7896" s="68" t="s">
        <v>8045</v>
      </c>
      <c r="BO7896" s="64"/>
      <c r="BP7896" s="64"/>
    </row>
    <row r="7897" spans="65:68">
      <c r="BM7897" s="66"/>
      <c r="BO7897" s="64"/>
      <c r="BP7897" s="64"/>
    </row>
  </sheetData>
  <autoFilter ref="BM2:BP7896" xr:uid="{F10836E1-C97A-48E6-BDB8-4157C7F51559}">
    <filterColumn colId="3">
      <filters>
        <filter val="#N/D"/>
      </filters>
    </filterColumn>
  </autoFilter>
  <mergeCells count="9">
    <mergeCell ref="BM1:BQ1"/>
    <mergeCell ref="BI7:BI10"/>
    <mergeCell ref="AZ8:AZ11"/>
    <mergeCell ref="P2:S2"/>
    <mergeCell ref="P27:S27"/>
    <mergeCell ref="U1:Y2"/>
    <mergeCell ref="Z1:AD2"/>
    <mergeCell ref="AE1:AL2"/>
    <mergeCell ref="AS8:AS11"/>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Z1000"/>
  <sheetViews>
    <sheetView workbookViewId="0">
      <selection activeCell="B8" sqref="B8"/>
    </sheetView>
  </sheetViews>
  <sheetFormatPr defaultColWidth="12.5703125" defaultRowHeight="15.75" customHeight="1"/>
  <cols>
    <col min="1" max="1" width="152.85546875" bestFit="1" customWidth="1"/>
    <col min="2" max="2" width="166.85546875" bestFit="1" customWidth="1"/>
    <col min="3" max="3" width="46.42578125" customWidth="1"/>
    <col min="4" max="4" width="36.5703125" style="1" bestFit="1" customWidth="1"/>
    <col min="5" max="26" width="12.5703125" style="1"/>
  </cols>
  <sheetData>
    <row r="1" spans="1:4" ht="12.75">
      <c r="A1" s="85" t="s">
        <v>8046</v>
      </c>
      <c r="B1" s="86"/>
      <c r="C1" s="86"/>
    </row>
    <row r="2" spans="1:4">
      <c r="A2" s="5"/>
      <c r="B2" s="5"/>
      <c r="C2" s="5"/>
    </row>
    <row r="3" spans="1:4">
      <c r="A3" s="6" t="s">
        <v>8047</v>
      </c>
      <c r="B3" s="7" t="s">
        <v>8048</v>
      </c>
      <c r="C3" s="7" t="s">
        <v>8049</v>
      </c>
      <c r="D3" s="1" t="s">
        <v>8050</v>
      </c>
    </row>
    <row r="4" spans="1:4" ht="36">
      <c r="A4" s="8" t="s">
        <v>8051</v>
      </c>
      <c r="B4" s="19">
        <f>(COUNTA('RawData'!A:A))-1</f>
        <v>300</v>
      </c>
      <c r="C4" s="20" t="s">
        <v>8052</v>
      </c>
      <c r="D4" s="21">
        <f>IF(TRIM(C4)="",0,LEN(TRIM(C4))-LEN(SUBSTITUTE(TRIM(C4)," ",""))+1)</f>
        <v>18</v>
      </c>
    </row>
    <row r="5" spans="1:4" ht="36">
      <c r="A5" s="8" t="s">
        <v>8053</v>
      </c>
      <c r="B5" s="9">
        <f>COUNT(_xlfn.UNIQUE('RawData'!A:A))</f>
        <v>284</v>
      </c>
      <c r="C5" s="20" t="s">
        <v>8054</v>
      </c>
      <c r="D5" s="21">
        <f>IF(TRIM(C5)="",0,LEN(TRIM(C5))-LEN(SUBSTITUTE(TRIM(C5)," ",""))+1)</f>
        <v>20</v>
      </c>
    </row>
    <row r="6" spans="1:4" ht="36">
      <c r="A6" s="8" t="s">
        <v>8055</v>
      </c>
      <c r="B6" s="9" cm="1">
        <f t="array" ref="B6">COUNT(_xlfn.UNIQUE(_xlfn.CHOOSECOLS((_xlfn._xlws.FILTER('RawData'!A:K,'RawData'!D:D="LOM")),1)))</f>
        <v>55</v>
      </c>
      <c r="C6" s="20" t="s">
        <v>8056</v>
      </c>
      <c r="D6" s="21">
        <f>IF(TRIM(C6)="",0,LEN(TRIM(C6))-LEN(SUBSTITUTE(TRIM(C6)," ",""))+1)</f>
        <v>28</v>
      </c>
    </row>
    <row r="7" spans="1:4" ht="36">
      <c r="A7" s="8" t="s">
        <v>8057</v>
      </c>
      <c r="B7" s="9" t="str">
        <f>Operative_Fabio_Mencio!S4</f>
        <v>LOM</v>
      </c>
      <c r="C7" s="20" t="s">
        <v>8058</v>
      </c>
      <c r="D7" s="21">
        <f>IF(TRIM(C7)="",0,LEN(TRIM(C7))-LEN(SUBSTITUTE(TRIM(C7)," ",""))+1)</f>
        <v>18</v>
      </c>
    </row>
    <row r="8" spans="1:4" ht="36">
      <c r="A8" s="8" t="s">
        <v>8059</v>
      </c>
      <c r="B8" s="9" t="str">
        <f>CONCATENATE("La città è : ", Operative_Fabio_Mencio!BO65, ", ", "si trova alla riga: ",Operative_Fabio_Mencio!BQ65)</f>
        <v>La città è : Molano, si trova alla riga: 115</v>
      </c>
      <c r="C8" s="20" t="s">
        <v>8060</v>
      </c>
      <c r="D8" s="21">
        <f t="shared" ref="D8:E18" si="0">IF(TRIM(C8)="",0,LEN(TRIM(C8))-LEN(SUBSTITUTE(TRIM(C8)," ",""))+1)</f>
        <v>19</v>
      </c>
    </row>
    <row r="9" spans="1:4" ht="36">
      <c r="A9" s="8" t="s">
        <v>8061</v>
      </c>
      <c r="B9" s="9">
        <f>Operative_Fabio_Mencio!Y6</f>
        <v>147</v>
      </c>
      <c r="C9" s="20" t="s">
        <v>8062</v>
      </c>
      <c r="D9" s="21">
        <f t="shared" si="0"/>
        <v>20</v>
      </c>
    </row>
    <row r="10" spans="1:4" ht="36">
      <c r="A10" s="8" t="s">
        <v>8063</v>
      </c>
      <c r="B10" s="9">
        <f>Operative_Fabio_Mencio!W5</f>
        <v>3028</v>
      </c>
      <c r="C10" s="20" t="s">
        <v>8064</v>
      </c>
      <c r="D10" s="21">
        <f t="shared" si="0"/>
        <v>20</v>
      </c>
    </row>
    <row r="11" spans="1:4" ht="36">
      <c r="A11" s="8" t="s">
        <v>8065</v>
      </c>
      <c r="B11" s="9">
        <f>Operative_Fabio_Mencio!AC6</f>
        <v>138</v>
      </c>
      <c r="C11" s="20" t="s">
        <v>8066</v>
      </c>
      <c r="D11" s="21">
        <f t="shared" si="0"/>
        <v>17</v>
      </c>
    </row>
    <row r="12" spans="1:4" ht="24">
      <c r="A12" s="8" t="s">
        <v>8067</v>
      </c>
      <c r="B12" s="9" t="str">
        <f ca="1">CONCATENATE("n. under 30:",Operative_Fabio_Mencio!AI6,",", " percentuale sul totale %", " ",Operative_Fabio_Mencio!AK6)</f>
        <v>n. under 30:0, percentuale sul totale % 0</v>
      </c>
      <c r="C12" s="20" t="s">
        <v>8068</v>
      </c>
      <c r="D12" s="21">
        <f t="shared" si="0"/>
        <v>19</v>
      </c>
    </row>
    <row r="13" spans="1:4" ht="31.5" customHeight="1">
      <c r="A13" s="8" t="s">
        <v>8069</v>
      </c>
      <c r="B13" s="9" t="str">
        <f>CONCATENATE("Le attività che hanno valutazione maggiori di 6 sono : ", " ",Operative_Fabio_Mencio!AR2, ", ", "di cui Premium:", " ", Operative_Fabio_Mencio!AS2,".")</f>
        <v>Le attività che hanno valutazione maggiori di 6 sono :  120, di cui Premium: 58.</v>
      </c>
      <c r="C13" s="20" t="s">
        <v>8070</v>
      </c>
      <c r="D13" s="21">
        <f t="shared" si="0"/>
        <v>20</v>
      </c>
    </row>
    <row r="14" spans="1:4" ht="36">
      <c r="A14" s="8" t="s">
        <v>8071</v>
      </c>
      <c r="B14" s="9" t="str">
        <f>_xlfn.CONCAT("Le società con promozioni sui social sono:", " ", Operative_Fabio_Mencio!AY2, " tra i top 10 sono:", " ",Operative_Fabio_Mencio!AZ2)</f>
        <v>Le società con promozioni sui social sono: 210 tra i top 10 sono: 7</v>
      </c>
      <c r="C14" s="20" t="s">
        <v>8072</v>
      </c>
      <c r="D14" s="21">
        <f t="shared" si="0"/>
        <v>18</v>
      </c>
    </row>
    <row r="15" spans="1:4" ht="24">
      <c r="A15" s="8" t="s">
        <v>8073</v>
      </c>
      <c r="B15" s="9" t="str">
        <f>CONCATENATE("l'attività è l'ID: ", Pivot!A5)</f>
        <v>l'attività è l'ID: 3028</v>
      </c>
      <c r="C15" s="20" t="s">
        <v>8074</v>
      </c>
      <c r="D15" s="21">
        <f t="shared" si="0"/>
        <v>19</v>
      </c>
    </row>
    <row r="16" spans="1:4" ht="24">
      <c r="A16" s="8" t="s">
        <v>8075</v>
      </c>
      <c r="B16" s="9" t="str">
        <f>CONCATENATE("La regione con maggior numero di KG di cibo salvati è:", Pivot!E2, ", quella con meno: ",Pivot!E20)</f>
        <v>La regione con maggior numero di KG di cibo salvati è:LOM, quella con meno: MOL</v>
      </c>
      <c r="C16" s="20" t="s">
        <v>8076</v>
      </c>
      <c r="D16" s="21">
        <f t="shared" si="0"/>
        <v>16</v>
      </c>
    </row>
    <row r="17" spans="1:4" ht="29.25">
      <c r="A17" s="8" t="s">
        <v>8077</v>
      </c>
      <c r="B17" s="19" t="str">
        <f>CONCATENATE("La media dei Kg di cibo salvati: Social Si", " ",Operative_Fabio_Mencio!BG7," Kg",",", "Social No ",Operative_Fabio_Mencio!BH7," Kg")</f>
        <v>La media dei Kg di cibo salvati: Social Si 514 Kg,Social No 500 Kg</v>
      </c>
      <c r="C17" s="63" t="s">
        <v>8078</v>
      </c>
      <c r="D17" s="21">
        <f t="shared" si="0"/>
        <v>18</v>
      </c>
    </row>
    <row r="18" spans="1:4" ht="96.75" customHeight="1">
      <c r="A18" s="8" t="s">
        <v>8079</v>
      </c>
      <c r="B18" s="9" t="str">
        <f>Pivot!M2</f>
        <v>MAR 8 Kg VEN 9,22 Kg ABR 6,67 Kg CAL 8,86 Kg CAM 7,62 Kg EMR 7,5 Kg FVG 6 Kg LAZ 7,94 Kg LIG 8,6 Kg LOM 7,8 Kg MOL 13 Kg PIE 7,17 Kg PUG 7,65 Kg SAR 10,2 Kg SIC 8,72 Kg TAA 5,25 Kg TOS 9,26 Kg UMB 9,6 Kg VDA 12 Kg</v>
      </c>
      <c r="C18" s="20" t="s">
        <v>8080</v>
      </c>
      <c r="D18" s="21">
        <f t="shared" si="0"/>
        <v>16</v>
      </c>
    </row>
    <row r="19" spans="1:4">
      <c r="A19" s="1"/>
      <c r="B19" s="1"/>
      <c r="C19" s="1"/>
    </row>
    <row r="20" spans="1:4">
      <c r="A20" s="1"/>
      <c r="B20" s="1"/>
      <c r="C20" s="1"/>
    </row>
    <row r="21" spans="1:4">
      <c r="A21" s="1"/>
      <c r="B21" s="1"/>
      <c r="C21" s="1"/>
    </row>
    <row r="22" spans="1:4">
      <c r="A22" s="1"/>
      <c r="B22" s="1"/>
      <c r="C22" s="1"/>
    </row>
    <row r="23" spans="1:4">
      <c r="A23" s="1"/>
      <c r="B23" s="1"/>
      <c r="C23" s="1"/>
    </row>
    <row r="24" spans="1:4">
      <c r="A24" s="1"/>
      <c r="B24" s="1"/>
      <c r="C24" s="1"/>
    </row>
    <row r="25" spans="1:4">
      <c r="A25" s="1"/>
      <c r="B25" s="1"/>
      <c r="C25" s="1"/>
    </row>
    <row r="26" spans="1:4">
      <c r="A26" s="1"/>
      <c r="B26" s="1"/>
      <c r="C26" s="1"/>
    </row>
    <row r="27" spans="1:4">
      <c r="A27" s="1"/>
      <c r="B27" s="1"/>
      <c r="C27" s="1"/>
    </row>
    <row r="28" spans="1:4">
      <c r="A28" s="1"/>
      <c r="B28" s="1"/>
      <c r="C28" s="1"/>
    </row>
    <row r="29" spans="1:4">
      <c r="A29" s="1"/>
      <c r="B29" s="1"/>
      <c r="C29" s="1"/>
    </row>
    <row r="30" spans="1:4">
      <c r="A30" s="1"/>
      <c r="B30" s="1"/>
      <c r="C30" s="1"/>
    </row>
    <row r="31" spans="1:4">
      <c r="A31" s="1"/>
      <c r="B31" s="1"/>
      <c r="C31" s="1"/>
    </row>
    <row r="32" spans="1:4">
      <c r="A32" s="1"/>
      <c r="B32" s="1"/>
      <c r="C32" s="1"/>
    </row>
    <row r="33" spans="1:3">
      <c r="A33" s="1"/>
      <c r="B33" s="1"/>
      <c r="C33" s="1"/>
    </row>
    <row r="34" spans="1:3">
      <c r="A34" s="1"/>
      <c r="B34" s="1"/>
      <c r="C34" s="1"/>
    </row>
    <row r="35" spans="1:3">
      <c r="A35" s="1"/>
      <c r="B35" s="1"/>
      <c r="C35" s="1"/>
    </row>
    <row r="36" spans="1:3">
      <c r="A36" s="1"/>
      <c r="B36" s="1"/>
      <c r="C36" s="1"/>
    </row>
    <row r="37" spans="1:3">
      <c r="A37" s="1"/>
      <c r="B37" s="1"/>
      <c r="C37" s="1"/>
    </row>
    <row r="38" spans="1:3">
      <c r="A38" s="1"/>
      <c r="B38" s="1"/>
      <c r="C38" s="1"/>
    </row>
    <row r="39" spans="1:3">
      <c r="A39" s="1"/>
      <c r="B39" s="1"/>
      <c r="C39" s="1"/>
    </row>
    <row r="40" spans="1:3">
      <c r="A40" s="1"/>
      <c r="B40" s="1"/>
      <c r="C40" s="1"/>
    </row>
    <row r="41" spans="1:3">
      <c r="A41" s="1"/>
      <c r="B41" s="1"/>
      <c r="C41" s="1"/>
    </row>
    <row r="42" spans="1:3">
      <c r="A42" s="1"/>
      <c r="B42" s="1"/>
      <c r="C42" s="1"/>
    </row>
    <row r="43" spans="1:3">
      <c r="A43" s="1"/>
      <c r="B43" s="1"/>
      <c r="C43" s="1"/>
    </row>
    <row r="44" spans="1:3">
      <c r="A44" s="1"/>
      <c r="B44" s="1"/>
      <c r="C44" s="1"/>
    </row>
    <row r="45" spans="1:3">
      <c r="A45" s="1"/>
      <c r="B45" s="1"/>
      <c r="C45" s="1"/>
    </row>
    <row r="46" spans="1:3">
      <c r="A46" s="1"/>
      <c r="B46" s="1"/>
      <c r="C46" s="1"/>
    </row>
    <row r="47" spans="1:3">
      <c r="A47" s="1"/>
      <c r="B47" s="1"/>
      <c r="C47" s="1"/>
    </row>
    <row r="48" spans="1:3">
      <c r="A48" s="1"/>
      <c r="B48" s="1"/>
      <c r="C48" s="1"/>
    </row>
    <row r="49" spans="1:3">
      <c r="A49" s="1"/>
      <c r="B49" s="1"/>
      <c r="C49" s="1"/>
    </row>
    <row r="50" spans="1:3">
      <c r="A50" s="1"/>
      <c r="B50" s="1"/>
      <c r="C50" s="1"/>
    </row>
    <row r="51" spans="1:3">
      <c r="A51" s="1"/>
      <c r="B51" s="1"/>
      <c r="C51" s="1"/>
    </row>
    <row r="52" spans="1:3">
      <c r="A52" s="1"/>
      <c r="B52" s="1"/>
      <c r="C52" s="1"/>
    </row>
    <row r="53" spans="1:3">
      <c r="A53" s="1"/>
      <c r="B53" s="1"/>
      <c r="C53" s="1"/>
    </row>
    <row r="54" spans="1:3">
      <c r="A54" s="1"/>
      <c r="B54" s="1"/>
      <c r="C54" s="1"/>
    </row>
    <row r="55" spans="1:3">
      <c r="A55" s="1"/>
      <c r="B55" s="1"/>
      <c r="C55" s="1"/>
    </row>
    <row r="56" spans="1:3">
      <c r="A56" s="1"/>
      <c r="B56" s="1"/>
      <c r="C56" s="1"/>
    </row>
    <row r="57" spans="1:3">
      <c r="A57" s="1"/>
      <c r="B57" s="1"/>
      <c r="C57" s="1"/>
    </row>
    <row r="58" spans="1:3">
      <c r="A58" s="1"/>
      <c r="B58" s="1"/>
      <c r="C58" s="1"/>
    </row>
    <row r="59" spans="1:3">
      <c r="A59" s="1"/>
      <c r="B59" s="1"/>
      <c r="C59" s="1"/>
    </row>
    <row r="60" spans="1:3">
      <c r="A60" s="1"/>
      <c r="B60" s="1"/>
      <c r="C60" s="1"/>
    </row>
    <row r="61" spans="1:3">
      <c r="A61" s="1"/>
      <c r="B61" s="1"/>
      <c r="C61" s="1"/>
    </row>
    <row r="62" spans="1:3">
      <c r="A62" s="1"/>
      <c r="B62" s="1"/>
      <c r="C62" s="1"/>
    </row>
    <row r="63" spans="1:3">
      <c r="A63" s="1"/>
      <c r="B63" s="1"/>
      <c r="C63" s="1"/>
    </row>
    <row r="64" spans="1:3">
      <c r="A64" s="1"/>
      <c r="B64" s="1"/>
      <c r="C64" s="1"/>
    </row>
    <row r="65" spans="1:3">
      <c r="A65" s="1"/>
      <c r="B65" s="1"/>
      <c r="C65" s="1"/>
    </row>
    <row r="66" spans="1:3">
      <c r="A66" s="1"/>
      <c r="B66" s="1"/>
      <c r="C66" s="1"/>
    </row>
    <row r="67" spans="1:3">
      <c r="A67" s="1"/>
      <c r="B67" s="1"/>
      <c r="C67" s="1"/>
    </row>
    <row r="68" spans="1:3">
      <c r="A68" s="1"/>
      <c r="B68" s="1"/>
      <c r="C68" s="1"/>
    </row>
    <row r="69" spans="1:3">
      <c r="A69" s="1"/>
      <c r="B69" s="1"/>
      <c r="C69" s="1"/>
    </row>
    <row r="70" spans="1:3">
      <c r="A70" s="1"/>
      <c r="B70" s="1"/>
      <c r="C70" s="1"/>
    </row>
    <row r="71" spans="1:3">
      <c r="A71" s="1"/>
      <c r="B71" s="1"/>
      <c r="C71" s="1"/>
    </row>
    <row r="72" spans="1:3">
      <c r="A72" s="1"/>
      <c r="B72" s="1"/>
      <c r="C72" s="1"/>
    </row>
    <row r="73" spans="1:3">
      <c r="A73" s="1"/>
      <c r="B73" s="1"/>
      <c r="C73" s="1"/>
    </row>
    <row r="74" spans="1:3">
      <c r="A74" s="1"/>
      <c r="B74" s="1"/>
      <c r="C74" s="1"/>
    </row>
    <row r="75" spans="1:3">
      <c r="A75" s="1"/>
      <c r="B75" s="1"/>
      <c r="C75" s="1"/>
    </row>
    <row r="76" spans="1:3">
      <c r="A76" s="1"/>
      <c r="B76" s="1"/>
      <c r="C76" s="1"/>
    </row>
    <row r="77" spans="1:3">
      <c r="A77" s="1"/>
      <c r="B77" s="1"/>
      <c r="C77" s="1"/>
    </row>
    <row r="78" spans="1:3">
      <c r="A78" s="1"/>
      <c r="B78" s="1"/>
      <c r="C78" s="1"/>
    </row>
    <row r="79" spans="1:3">
      <c r="A79" s="1"/>
      <c r="B79" s="1"/>
      <c r="C79" s="1"/>
    </row>
    <row r="80" spans="1:3">
      <c r="A80" s="1"/>
      <c r="B80" s="1"/>
      <c r="C80" s="1"/>
    </row>
    <row r="81" spans="1:3">
      <c r="A81" s="1"/>
      <c r="B81" s="1"/>
      <c r="C81" s="1"/>
    </row>
    <row r="82" spans="1:3">
      <c r="A82" s="1"/>
      <c r="B82" s="1"/>
      <c r="C82" s="1"/>
    </row>
    <row r="83" spans="1:3">
      <c r="A83" s="1"/>
      <c r="B83" s="1"/>
      <c r="C83" s="1"/>
    </row>
    <row r="84" spans="1:3">
      <c r="A84" s="1"/>
      <c r="B84" s="1"/>
      <c r="C84" s="1"/>
    </row>
    <row r="85" spans="1:3">
      <c r="A85" s="1"/>
      <c r="B85" s="1"/>
      <c r="C85" s="1"/>
    </row>
    <row r="86" spans="1:3">
      <c r="A86" s="1"/>
      <c r="B86" s="1"/>
      <c r="C86" s="1"/>
    </row>
    <row r="87" spans="1:3">
      <c r="A87" s="1"/>
      <c r="B87" s="1"/>
      <c r="C87" s="1"/>
    </row>
    <row r="88" spans="1:3">
      <c r="A88" s="1"/>
      <c r="B88" s="1"/>
      <c r="C88" s="1"/>
    </row>
    <row r="89" spans="1:3">
      <c r="A89" s="1"/>
      <c r="B89" s="1"/>
      <c r="C89" s="1"/>
    </row>
    <row r="90" spans="1:3">
      <c r="A90" s="1"/>
      <c r="B90" s="1"/>
      <c r="C90" s="1"/>
    </row>
    <row r="91" spans="1:3">
      <c r="A91" s="1"/>
      <c r="B91" s="1"/>
      <c r="C91" s="1"/>
    </row>
    <row r="92" spans="1:3">
      <c r="A92" s="1"/>
      <c r="B92" s="1"/>
      <c r="C92" s="1"/>
    </row>
    <row r="93" spans="1:3">
      <c r="A93" s="1"/>
      <c r="B93" s="1"/>
      <c r="C93" s="1"/>
    </row>
    <row r="94" spans="1:3">
      <c r="A94" s="1"/>
      <c r="B94" s="1"/>
      <c r="C94" s="1"/>
    </row>
    <row r="95" spans="1:3">
      <c r="A95" s="1"/>
      <c r="B95" s="1"/>
      <c r="C95" s="1"/>
    </row>
    <row r="96" spans="1:3">
      <c r="A96" s="1"/>
      <c r="B96" s="1"/>
      <c r="C96" s="1"/>
    </row>
    <row r="97" spans="1:3">
      <c r="A97" s="1"/>
      <c r="B97" s="1"/>
      <c r="C97" s="1"/>
    </row>
    <row r="98" spans="1:3">
      <c r="A98" s="1"/>
      <c r="B98" s="1"/>
      <c r="C98" s="1"/>
    </row>
    <row r="99" spans="1:3">
      <c r="A99" s="1"/>
      <c r="B99" s="1"/>
      <c r="C99" s="1"/>
    </row>
    <row r="100" spans="1:3">
      <c r="A100" s="1"/>
      <c r="B100" s="1"/>
      <c r="C100" s="1"/>
    </row>
    <row r="101" spans="1:3">
      <c r="A101" s="1"/>
      <c r="B101" s="1"/>
      <c r="C101" s="1"/>
    </row>
    <row r="102" spans="1:3">
      <c r="A102" s="1"/>
      <c r="B102" s="1"/>
      <c r="C102" s="1"/>
    </row>
    <row r="103" spans="1:3">
      <c r="A103" s="1"/>
      <c r="B103" s="1"/>
      <c r="C103" s="1"/>
    </row>
    <row r="104" spans="1:3">
      <c r="A104" s="1"/>
      <c r="B104" s="1"/>
      <c r="C104" s="1"/>
    </row>
    <row r="105" spans="1:3">
      <c r="A105" s="1"/>
      <c r="B105" s="1"/>
      <c r="C105" s="1"/>
    </row>
    <row r="106" spans="1:3">
      <c r="A106" s="1"/>
      <c r="B106" s="1"/>
      <c r="C106" s="1"/>
    </row>
    <row r="107" spans="1:3">
      <c r="A107" s="1"/>
      <c r="B107" s="1"/>
      <c r="C107" s="1"/>
    </row>
    <row r="108" spans="1:3">
      <c r="A108" s="1"/>
      <c r="B108" s="1"/>
      <c r="C108" s="1"/>
    </row>
    <row r="109" spans="1:3">
      <c r="A109" s="1"/>
      <c r="B109" s="1"/>
      <c r="C109" s="1"/>
    </row>
    <row r="110" spans="1:3">
      <c r="A110" s="1"/>
      <c r="B110" s="1"/>
      <c r="C110" s="1"/>
    </row>
    <row r="111" spans="1:3">
      <c r="A111" s="1"/>
      <c r="B111" s="1"/>
      <c r="C111" s="1"/>
    </row>
    <row r="112" spans="1:3">
      <c r="A112" s="1"/>
      <c r="B112" s="1"/>
      <c r="C112" s="1"/>
    </row>
    <row r="113" spans="1:3">
      <c r="A113" s="1"/>
      <c r="B113" s="1"/>
      <c r="C113" s="1"/>
    </row>
    <row r="114" spans="1:3">
      <c r="A114" s="1"/>
      <c r="B114" s="1"/>
      <c r="C114" s="1"/>
    </row>
    <row r="115" spans="1:3">
      <c r="A115" s="1"/>
      <c r="B115" s="1"/>
      <c r="C115" s="1"/>
    </row>
    <row r="116" spans="1:3">
      <c r="A116" s="1"/>
      <c r="B116" s="1"/>
      <c r="C116" s="1"/>
    </row>
    <row r="117" spans="1:3">
      <c r="A117" s="1"/>
      <c r="B117" s="1"/>
      <c r="C117" s="1"/>
    </row>
    <row r="118" spans="1:3">
      <c r="A118" s="1"/>
      <c r="B118" s="1"/>
      <c r="C118" s="1"/>
    </row>
    <row r="119" spans="1:3">
      <c r="A119" s="1"/>
      <c r="B119" s="1"/>
      <c r="C119" s="1"/>
    </row>
    <row r="120" spans="1:3">
      <c r="A120" s="1"/>
      <c r="B120" s="1"/>
      <c r="C120" s="1"/>
    </row>
    <row r="121" spans="1:3">
      <c r="A121" s="1"/>
      <c r="B121" s="1"/>
      <c r="C121" s="1"/>
    </row>
    <row r="122" spans="1:3">
      <c r="A122" s="1"/>
      <c r="B122" s="1"/>
      <c r="C122" s="1"/>
    </row>
    <row r="123" spans="1:3">
      <c r="A123" s="1"/>
      <c r="B123" s="1"/>
      <c r="C123" s="1"/>
    </row>
    <row r="124" spans="1:3">
      <c r="A124" s="1"/>
      <c r="B124" s="1"/>
      <c r="C124" s="1"/>
    </row>
    <row r="125" spans="1:3">
      <c r="A125" s="1"/>
      <c r="B125" s="1"/>
      <c r="C125" s="1"/>
    </row>
    <row r="126" spans="1:3">
      <c r="A126" s="1"/>
      <c r="B126" s="1"/>
      <c r="C126" s="1"/>
    </row>
    <row r="127" spans="1:3">
      <c r="A127" s="1"/>
      <c r="B127" s="1"/>
      <c r="C127" s="1"/>
    </row>
    <row r="128" spans="1:3">
      <c r="A128" s="1"/>
      <c r="B128" s="1"/>
      <c r="C128" s="1"/>
    </row>
    <row r="129" spans="1:3">
      <c r="A129" s="1"/>
      <c r="B129" s="1"/>
      <c r="C129" s="1"/>
    </row>
    <row r="130" spans="1:3">
      <c r="A130" s="1"/>
      <c r="B130" s="1"/>
      <c r="C130" s="1"/>
    </row>
    <row r="131" spans="1:3">
      <c r="A131" s="1"/>
      <c r="B131" s="1"/>
      <c r="C131" s="1"/>
    </row>
    <row r="132" spans="1:3">
      <c r="A132" s="1"/>
      <c r="B132" s="1"/>
      <c r="C132" s="1"/>
    </row>
    <row r="133" spans="1:3">
      <c r="A133" s="1"/>
      <c r="B133" s="1"/>
      <c r="C133" s="1"/>
    </row>
    <row r="134" spans="1:3">
      <c r="A134" s="1"/>
      <c r="B134" s="1"/>
      <c r="C134" s="1"/>
    </row>
    <row r="135" spans="1:3">
      <c r="A135" s="1"/>
      <c r="B135" s="1"/>
      <c r="C135" s="1"/>
    </row>
    <row r="136" spans="1:3">
      <c r="A136" s="1"/>
      <c r="B136" s="1"/>
      <c r="C136" s="1"/>
    </row>
    <row r="137" spans="1:3">
      <c r="A137" s="1"/>
      <c r="B137" s="1"/>
      <c r="C137" s="1"/>
    </row>
    <row r="138" spans="1:3">
      <c r="A138" s="1"/>
      <c r="B138" s="1"/>
      <c r="C138" s="1"/>
    </row>
    <row r="139" spans="1:3">
      <c r="A139" s="1"/>
      <c r="B139" s="1"/>
      <c r="C139" s="1"/>
    </row>
    <row r="140" spans="1:3">
      <c r="A140" s="1"/>
      <c r="B140" s="1"/>
      <c r="C140" s="1"/>
    </row>
    <row r="141" spans="1:3">
      <c r="A141" s="1"/>
      <c r="B141" s="1"/>
      <c r="C141" s="1"/>
    </row>
    <row r="142" spans="1:3">
      <c r="A142" s="1"/>
      <c r="B142" s="1"/>
      <c r="C142" s="1"/>
    </row>
    <row r="143" spans="1:3">
      <c r="A143" s="1"/>
      <c r="B143" s="1"/>
      <c r="C143" s="1"/>
    </row>
    <row r="144" spans="1:3">
      <c r="A144" s="1"/>
      <c r="B144" s="1"/>
      <c r="C144" s="1"/>
    </row>
    <row r="145" spans="1:3">
      <c r="A145" s="1"/>
      <c r="B145" s="1"/>
      <c r="C145" s="1"/>
    </row>
    <row r="146" spans="1:3">
      <c r="A146" s="1"/>
      <c r="B146" s="1"/>
      <c r="C146" s="1"/>
    </row>
    <row r="147" spans="1:3">
      <c r="A147" s="1"/>
      <c r="B147" s="1"/>
      <c r="C147" s="1"/>
    </row>
    <row r="148" spans="1:3">
      <c r="A148" s="1"/>
      <c r="B148" s="1"/>
      <c r="C148" s="1"/>
    </row>
    <row r="149" spans="1:3">
      <c r="A149" s="1"/>
      <c r="B149" s="1"/>
      <c r="C149" s="1"/>
    </row>
    <row r="150" spans="1:3">
      <c r="A150" s="1"/>
      <c r="B150" s="1"/>
      <c r="C150" s="1"/>
    </row>
    <row r="151" spans="1:3">
      <c r="A151" s="1"/>
      <c r="B151" s="1"/>
      <c r="C151" s="1"/>
    </row>
    <row r="152" spans="1:3">
      <c r="A152" s="1"/>
      <c r="B152" s="1"/>
      <c r="C152" s="1"/>
    </row>
    <row r="153" spans="1:3">
      <c r="A153" s="1"/>
      <c r="B153" s="1"/>
      <c r="C153" s="1"/>
    </row>
    <row r="154" spans="1:3">
      <c r="A154" s="1"/>
      <c r="B154" s="1"/>
      <c r="C154" s="1"/>
    </row>
    <row r="155" spans="1:3">
      <c r="A155" s="1"/>
      <c r="B155" s="1"/>
      <c r="C155" s="1"/>
    </row>
    <row r="156" spans="1:3">
      <c r="A156" s="1"/>
      <c r="B156" s="1"/>
      <c r="C156" s="1"/>
    </row>
    <row r="157" spans="1:3">
      <c r="A157" s="1"/>
      <c r="B157" s="1"/>
      <c r="C157" s="1"/>
    </row>
    <row r="158" spans="1:3">
      <c r="A158" s="1"/>
      <c r="B158" s="1"/>
      <c r="C158" s="1"/>
    </row>
    <row r="159" spans="1:3">
      <c r="A159" s="1"/>
      <c r="B159" s="1"/>
      <c r="C159" s="1"/>
    </row>
    <row r="160" spans="1:3">
      <c r="A160" s="1"/>
      <c r="B160" s="1"/>
      <c r="C160" s="1"/>
    </row>
    <row r="161" spans="1:3">
      <c r="A161" s="1"/>
      <c r="B161" s="1"/>
      <c r="C161" s="1"/>
    </row>
    <row r="162" spans="1:3">
      <c r="A162" s="1"/>
      <c r="B162" s="1"/>
      <c r="C162" s="1"/>
    </row>
    <row r="163" spans="1:3">
      <c r="A163" s="1"/>
      <c r="B163" s="1"/>
      <c r="C163" s="1"/>
    </row>
    <row r="164" spans="1:3">
      <c r="A164" s="1"/>
      <c r="B164" s="1"/>
      <c r="C164" s="1"/>
    </row>
    <row r="165" spans="1:3">
      <c r="A165" s="1"/>
      <c r="B165" s="1"/>
      <c r="C165" s="1"/>
    </row>
    <row r="166" spans="1:3">
      <c r="A166" s="1"/>
      <c r="B166" s="1"/>
      <c r="C166" s="1"/>
    </row>
    <row r="167" spans="1:3">
      <c r="A167" s="1"/>
      <c r="B167" s="1"/>
      <c r="C167" s="1"/>
    </row>
    <row r="168" spans="1:3">
      <c r="A168" s="1"/>
      <c r="B168" s="1"/>
      <c r="C168" s="1"/>
    </row>
    <row r="169" spans="1:3">
      <c r="A169" s="1"/>
      <c r="B169" s="1"/>
      <c r="C169" s="1"/>
    </row>
    <row r="170" spans="1:3">
      <c r="A170" s="1"/>
      <c r="B170" s="1"/>
      <c r="C170" s="1"/>
    </row>
    <row r="171" spans="1:3">
      <c r="A171" s="1"/>
      <c r="B171" s="1"/>
      <c r="C171" s="1"/>
    </row>
    <row r="172" spans="1:3">
      <c r="A172" s="1"/>
      <c r="B172" s="1"/>
      <c r="C172" s="1"/>
    </row>
    <row r="173" spans="1:3">
      <c r="A173" s="1"/>
      <c r="B173" s="1"/>
      <c r="C173" s="1"/>
    </row>
    <row r="174" spans="1:3">
      <c r="A174" s="1"/>
      <c r="B174" s="1"/>
      <c r="C174" s="1"/>
    </row>
    <row r="175" spans="1:3">
      <c r="A175" s="1"/>
      <c r="B175" s="1"/>
      <c r="C175" s="1"/>
    </row>
    <row r="176" spans="1:3">
      <c r="A176" s="1"/>
      <c r="B176" s="1"/>
      <c r="C176" s="1"/>
    </row>
    <row r="177" spans="1:3">
      <c r="A177" s="1"/>
      <c r="B177" s="1"/>
      <c r="C177" s="1"/>
    </row>
    <row r="178" spans="1:3">
      <c r="A178" s="1"/>
      <c r="B178" s="1"/>
      <c r="C178" s="1"/>
    </row>
    <row r="179" spans="1:3">
      <c r="A179" s="1"/>
      <c r="B179" s="1"/>
      <c r="C179" s="1"/>
    </row>
    <row r="180" spans="1:3">
      <c r="A180" s="1"/>
      <c r="B180" s="1"/>
      <c r="C180" s="1"/>
    </row>
    <row r="181" spans="1:3">
      <c r="A181" s="1"/>
      <c r="B181" s="1"/>
      <c r="C181" s="1"/>
    </row>
    <row r="182" spans="1:3">
      <c r="A182" s="1"/>
      <c r="B182" s="1"/>
      <c r="C182" s="1"/>
    </row>
    <row r="183" spans="1:3">
      <c r="A183" s="1"/>
      <c r="B183" s="1"/>
      <c r="C183" s="1"/>
    </row>
    <row r="184" spans="1:3">
      <c r="A184" s="1"/>
      <c r="B184" s="1"/>
      <c r="C184" s="1"/>
    </row>
    <row r="185" spans="1:3">
      <c r="A185" s="1"/>
      <c r="B185" s="1"/>
      <c r="C185" s="1"/>
    </row>
    <row r="186" spans="1:3">
      <c r="A186" s="1"/>
      <c r="B186" s="1"/>
      <c r="C186" s="1"/>
    </row>
    <row r="187" spans="1:3">
      <c r="A187" s="1"/>
      <c r="B187" s="1"/>
      <c r="C187" s="1"/>
    </row>
    <row r="188" spans="1:3">
      <c r="A188" s="1"/>
      <c r="B188" s="1"/>
      <c r="C188" s="1"/>
    </row>
    <row r="189" spans="1:3">
      <c r="A189" s="1"/>
      <c r="B189" s="1"/>
      <c r="C189" s="1"/>
    </row>
    <row r="190" spans="1:3">
      <c r="A190" s="1"/>
      <c r="B190" s="1"/>
      <c r="C190" s="1"/>
    </row>
    <row r="191" spans="1:3">
      <c r="A191" s="1"/>
      <c r="B191" s="1"/>
      <c r="C191" s="1"/>
    </row>
    <row r="192" spans="1:3">
      <c r="A192" s="1"/>
      <c r="B192" s="1"/>
      <c r="C192" s="1"/>
    </row>
    <row r="193" spans="1:3">
      <c r="A193" s="1"/>
      <c r="B193" s="1"/>
      <c r="C193" s="1"/>
    </row>
    <row r="194" spans="1:3">
      <c r="A194" s="1"/>
      <c r="B194" s="1"/>
      <c r="C194" s="1"/>
    </row>
    <row r="195" spans="1:3">
      <c r="A195" s="1"/>
      <c r="B195" s="1"/>
      <c r="C195" s="1"/>
    </row>
    <row r="196" spans="1:3">
      <c r="A196" s="1"/>
      <c r="B196" s="1"/>
      <c r="C196" s="1"/>
    </row>
    <row r="197" spans="1:3">
      <c r="A197" s="1"/>
      <c r="B197" s="1"/>
      <c r="C197" s="1"/>
    </row>
    <row r="198" spans="1:3">
      <c r="A198" s="1"/>
      <c r="B198" s="1"/>
      <c r="C198" s="1"/>
    </row>
    <row r="199" spans="1:3">
      <c r="A199" s="1"/>
      <c r="B199" s="1"/>
      <c r="C199" s="1"/>
    </row>
    <row r="200" spans="1:3">
      <c r="A200" s="1"/>
      <c r="B200" s="1"/>
      <c r="C200" s="1"/>
    </row>
    <row r="201" spans="1:3">
      <c r="A201" s="1"/>
      <c r="B201" s="1"/>
      <c r="C201" s="1"/>
    </row>
    <row r="202" spans="1:3">
      <c r="A202" s="1"/>
      <c r="B202" s="1"/>
      <c r="C202" s="1"/>
    </row>
    <row r="203" spans="1:3">
      <c r="A203" s="1"/>
      <c r="B203" s="1"/>
      <c r="C203" s="1"/>
    </row>
    <row r="204" spans="1:3">
      <c r="A204" s="1"/>
      <c r="B204" s="1"/>
      <c r="C204" s="1"/>
    </row>
    <row r="205" spans="1:3">
      <c r="A205" s="1"/>
      <c r="B205" s="1"/>
      <c r="C205" s="1"/>
    </row>
    <row r="206" spans="1:3">
      <c r="A206" s="1"/>
      <c r="B206" s="1"/>
      <c r="C206" s="1"/>
    </row>
    <row r="207" spans="1:3">
      <c r="A207" s="1"/>
      <c r="B207" s="1"/>
      <c r="C207" s="1"/>
    </row>
    <row r="208" spans="1:3">
      <c r="A208" s="1"/>
      <c r="B208" s="1"/>
      <c r="C208" s="1"/>
    </row>
    <row r="209" spans="1:3">
      <c r="A209" s="1"/>
      <c r="B209" s="1"/>
      <c r="C209" s="1"/>
    </row>
    <row r="210" spans="1:3">
      <c r="A210" s="1"/>
      <c r="B210" s="1"/>
      <c r="C210" s="1"/>
    </row>
    <row r="211" spans="1:3">
      <c r="A211" s="1"/>
      <c r="B211" s="1"/>
      <c r="C211" s="1"/>
    </row>
    <row r="212" spans="1:3">
      <c r="A212" s="1"/>
      <c r="B212" s="1"/>
      <c r="C212" s="1"/>
    </row>
    <row r="213" spans="1:3">
      <c r="A213" s="1"/>
      <c r="B213" s="1"/>
      <c r="C213" s="1"/>
    </row>
    <row r="214" spans="1:3">
      <c r="A214" s="1"/>
      <c r="B214" s="1"/>
      <c r="C214" s="1"/>
    </row>
    <row r="215" spans="1:3">
      <c r="A215" s="1"/>
      <c r="B215" s="1"/>
      <c r="C215" s="1"/>
    </row>
    <row r="216" spans="1:3">
      <c r="A216" s="1"/>
      <c r="B216" s="1"/>
      <c r="C216" s="1"/>
    </row>
    <row r="217" spans="1:3">
      <c r="A217" s="1"/>
      <c r="B217" s="1"/>
      <c r="C217" s="1"/>
    </row>
    <row r="218" spans="1:3">
      <c r="A218" s="1"/>
      <c r="B218" s="1"/>
      <c r="C218" s="1"/>
    </row>
    <row r="219" spans="1:3">
      <c r="A219" s="1"/>
      <c r="B219" s="1"/>
      <c r="C219" s="1"/>
    </row>
    <row r="220" spans="1:3">
      <c r="A220" s="1"/>
      <c r="B220" s="1"/>
      <c r="C220" s="1"/>
    </row>
    <row r="221" spans="1:3">
      <c r="A221" s="1"/>
      <c r="B221" s="1"/>
      <c r="C221" s="1"/>
    </row>
    <row r="222" spans="1:3">
      <c r="A222" s="1"/>
      <c r="B222" s="1"/>
      <c r="C222" s="1"/>
    </row>
    <row r="223" spans="1:3">
      <c r="A223" s="1"/>
      <c r="B223" s="1"/>
      <c r="C223" s="1"/>
    </row>
    <row r="224" spans="1:3">
      <c r="A224" s="1"/>
      <c r="B224" s="1"/>
      <c r="C224" s="1"/>
    </row>
    <row r="225" spans="1:3">
      <c r="A225" s="1"/>
      <c r="B225" s="1"/>
      <c r="C225" s="1"/>
    </row>
    <row r="226" spans="1:3">
      <c r="A226" s="1"/>
      <c r="B226" s="1"/>
      <c r="C226" s="1"/>
    </row>
    <row r="227" spans="1:3">
      <c r="A227" s="1"/>
      <c r="B227" s="1"/>
      <c r="C227" s="1"/>
    </row>
    <row r="228" spans="1:3">
      <c r="A228" s="1"/>
      <c r="B228" s="1"/>
      <c r="C228" s="1"/>
    </row>
    <row r="229" spans="1:3">
      <c r="A229" s="1"/>
      <c r="B229" s="1"/>
      <c r="C229" s="1"/>
    </row>
    <row r="230" spans="1:3">
      <c r="A230" s="1"/>
      <c r="B230" s="1"/>
      <c r="C230" s="1"/>
    </row>
    <row r="231" spans="1:3">
      <c r="A231" s="1"/>
      <c r="B231" s="1"/>
      <c r="C231" s="1"/>
    </row>
    <row r="232" spans="1:3">
      <c r="A232" s="1"/>
      <c r="B232" s="1"/>
      <c r="C232" s="1"/>
    </row>
    <row r="233" spans="1:3">
      <c r="A233" s="1"/>
      <c r="B233" s="1"/>
      <c r="C233" s="1"/>
    </row>
    <row r="234" spans="1:3">
      <c r="A234" s="1"/>
      <c r="B234" s="1"/>
      <c r="C234" s="1"/>
    </row>
    <row r="235" spans="1:3">
      <c r="A235" s="1"/>
      <c r="B235" s="1"/>
      <c r="C235" s="1"/>
    </row>
    <row r="236" spans="1:3">
      <c r="A236" s="1"/>
      <c r="B236" s="1"/>
      <c r="C236" s="1"/>
    </row>
    <row r="237" spans="1:3">
      <c r="A237" s="1"/>
      <c r="B237" s="1"/>
      <c r="C237" s="1"/>
    </row>
    <row r="238" spans="1:3">
      <c r="A238" s="1"/>
      <c r="B238" s="1"/>
      <c r="C238" s="1"/>
    </row>
    <row r="239" spans="1:3">
      <c r="A239" s="1"/>
      <c r="B239" s="1"/>
      <c r="C239" s="1"/>
    </row>
    <row r="240" spans="1:3">
      <c r="A240" s="1"/>
      <c r="B240" s="1"/>
      <c r="C240" s="1"/>
    </row>
    <row r="241" spans="1:3">
      <c r="A241" s="1"/>
      <c r="B241" s="1"/>
      <c r="C241" s="1"/>
    </row>
    <row r="242" spans="1:3">
      <c r="A242" s="1"/>
      <c r="B242" s="1"/>
      <c r="C242" s="1"/>
    </row>
    <row r="243" spans="1:3">
      <c r="A243" s="1"/>
      <c r="B243" s="1"/>
      <c r="C243" s="1"/>
    </row>
    <row r="244" spans="1:3">
      <c r="A244" s="1"/>
      <c r="B244" s="1"/>
      <c r="C244" s="1"/>
    </row>
    <row r="245" spans="1:3">
      <c r="A245" s="1"/>
      <c r="B245" s="1"/>
      <c r="C245" s="1"/>
    </row>
    <row r="246" spans="1:3">
      <c r="A246" s="1"/>
      <c r="B246" s="1"/>
      <c r="C246" s="1"/>
    </row>
    <row r="247" spans="1:3">
      <c r="A247" s="1"/>
      <c r="B247" s="1"/>
      <c r="C247" s="1"/>
    </row>
    <row r="248" spans="1:3">
      <c r="A248" s="1"/>
      <c r="B248" s="1"/>
      <c r="C248" s="1"/>
    </row>
    <row r="249" spans="1:3">
      <c r="A249" s="1"/>
      <c r="B249" s="1"/>
      <c r="C249" s="1"/>
    </row>
    <row r="250" spans="1:3">
      <c r="A250" s="1"/>
      <c r="B250" s="1"/>
      <c r="C250" s="1"/>
    </row>
    <row r="251" spans="1:3">
      <c r="A251" s="1"/>
      <c r="B251" s="1"/>
      <c r="C251" s="1"/>
    </row>
    <row r="252" spans="1:3">
      <c r="A252" s="1"/>
      <c r="B252" s="1"/>
      <c r="C252" s="1"/>
    </row>
    <row r="253" spans="1:3">
      <c r="A253" s="1"/>
      <c r="B253" s="1"/>
      <c r="C253" s="1"/>
    </row>
    <row r="254" spans="1:3">
      <c r="A254" s="1"/>
      <c r="B254" s="1"/>
      <c r="C254" s="1"/>
    </row>
    <row r="255" spans="1:3">
      <c r="A255" s="1"/>
      <c r="B255" s="1"/>
      <c r="C255" s="1"/>
    </row>
    <row r="256" spans="1:3">
      <c r="A256" s="1"/>
      <c r="B256" s="1"/>
      <c r="C256" s="1"/>
    </row>
    <row r="257" spans="1:3">
      <c r="A257" s="1"/>
      <c r="B257" s="1"/>
      <c r="C257" s="1"/>
    </row>
    <row r="258" spans="1:3">
      <c r="A258" s="1"/>
      <c r="B258" s="1"/>
      <c r="C258" s="1"/>
    </row>
    <row r="259" spans="1:3">
      <c r="A259" s="1"/>
      <c r="B259" s="1"/>
      <c r="C259" s="1"/>
    </row>
    <row r="260" spans="1:3">
      <c r="A260" s="1"/>
      <c r="B260" s="1"/>
      <c r="C260" s="1"/>
    </row>
    <row r="261" spans="1:3">
      <c r="A261" s="1"/>
      <c r="B261" s="1"/>
      <c r="C261" s="1"/>
    </row>
    <row r="262" spans="1:3">
      <c r="A262" s="1"/>
      <c r="B262" s="1"/>
      <c r="C262" s="1"/>
    </row>
    <row r="263" spans="1:3">
      <c r="A263" s="1"/>
      <c r="B263" s="1"/>
      <c r="C263" s="1"/>
    </row>
    <row r="264" spans="1:3">
      <c r="A264" s="1"/>
      <c r="B264" s="1"/>
      <c r="C264" s="1"/>
    </row>
    <row r="265" spans="1:3">
      <c r="A265" s="1"/>
      <c r="B265" s="1"/>
      <c r="C265" s="1"/>
    </row>
    <row r="266" spans="1:3">
      <c r="A266" s="1"/>
      <c r="B266" s="1"/>
      <c r="C266" s="1"/>
    </row>
    <row r="267" spans="1:3">
      <c r="A267" s="1"/>
      <c r="B267" s="1"/>
      <c r="C267" s="1"/>
    </row>
    <row r="268" spans="1:3">
      <c r="A268" s="1"/>
      <c r="B268" s="1"/>
      <c r="C268" s="1"/>
    </row>
    <row r="269" spans="1:3">
      <c r="A269" s="1"/>
      <c r="B269" s="1"/>
      <c r="C269" s="1"/>
    </row>
    <row r="270" spans="1:3">
      <c r="A270" s="1"/>
      <c r="B270" s="1"/>
      <c r="C270" s="1"/>
    </row>
    <row r="271" spans="1:3">
      <c r="A271" s="1"/>
      <c r="B271" s="1"/>
      <c r="C271" s="1"/>
    </row>
    <row r="272" spans="1:3">
      <c r="A272" s="1"/>
      <c r="B272" s="1"/>
      <c r="C272" s="1"/>
    </row>
    <row r="273" spans="1:3">
      <c r="A273" s="1"/>
      <c r="B273" s="1"/>
      <c r="C273" s="1"/>
    </row>
    <row r="274" spans="1:3">
      <c r="A274" s="1"/>
      <c r="B274" s="1"/>
      <c r="C274" s="1"/>
    </row>
    <row r="275" spans="1:3">
      <c r="A275" s="1"/>
      <c r="B275" s="1"/>
      <c r="C275" s="1"/>
    </row>
    <row r="276" spans="1:3">
      <c r="A276" s="1"/>
      <c r="B276" s="1"/>
      <c r="C276" s="1"/>
    </row>
    <row r="277" spans="1:3">
      <c r="A277" s="1"/>
      <c r="B277" s="1"/>
      <c r="C277" s="1"/>
    </row>
    <row r="278" spans="1:3">
      <c r="A278" s="1"/>
      <c r="B278" s="1"/>
      <c r="C278" s="1"/>
    </row>
    <row r="279" spans="1:3">
      <c r="A279" s="1"/>
      <c r="B279" s="1"/>
      <c r="C279" s="1"/>
    </row>
    <row r="280" spans="1:3">
      <c r="A280" s="1"/>
      <c r="B280" s="1"/>
      <c r="C280" s="1"/>
    </row>
    <row r="281" spans="1:3">
      <c r="A281" s="1"/>
      <c r="B281" s="1"/>
      <c r="C281" s="1"/>
    </row>
    <row r="282" spans="1:3">
      <c r="A282" s="1"/>
      <c r="B282" s="1"/>
      <c r="C282" s="1"/>
    </row>
    <row r="283" spans="1:3">
      <c r="A283" s="1"/>
      <c r="B283" s="1"/>
      <c r="C283" s="1"/>
    </row>
    <row r="284" spans="1:3">
      <c r="A284" s="1"/>
      <c r="B284" s="1"/>
      <c r="C284" s="1"/>
    </row>
    <row r="285" spans="1:3">
      <c r="A285" s="1"/>
      <c r="B285" s="1"/>
      <c r="C285" s="1"/>
    </row>
    <row r="286" spans="1:3">
      <c r="A286" s="1"/>
      <c r="B286" s="1"/>
      <c r="C286" s="1"/>
    </row>
    <row r="287" spans="1:3">
      <c r="A287" s="1"/>
      <c r="B287" s="1"/>
      <c r="C287" s="1"/>
    </row>
    <row r="288" spans="1:3">
      <c r="A288" s="1"/>
      <c r="B288" s="1"/>
      <c r="C288" s="1"/>
    </row>
    <row r="289" spans="1:3">
      <c r="A289" s="1"/>
      <c r="B289" s="1"/>
      <c r="C289" s="1"/>
    </row>
    <row r="290" spans="1:3">
      <c r="A290" s="1"/>
      <c r="B290" s="1"/>
      <c r="C290" s="1"/>
    </row>
    <row r="291" spans="1:3">
      <c r="A291" s="1"/>
      <c r="B291" s="1"/>
      <c r="C291" s="1"/>
    </row>
    <row r="292" spans="1:3">
      <c r="A292" s="1"/>
      <c r="B292" s="1"/>
      <c r="C292" s="1"/>
    </row>
    <row r="293" spans="1:3">
      <c r="A293" s="1"/>
      <c r="B293" s="1"/>
      <c r="C293" s="1"/>
    </row>
    <row r="294" spans="1:3">
      <c r="A294" s="1"/>
      <c r="B294" s="1"/>
      <c r="C294" s="1"/>
    </row>
    <row r="295" spans="1:3">
      <c r="A295" s="1"/>
      <c r="B295" s="1"/>
      <c r="C295" s="1"/>
    </row>
    <row r="296" spans="1:3">
      <c r="A296" s="1"/>
      <c r="B296" s="1"/>
      <c r="C296" s="1"/>
    </row>
    <row r="297" spans="1:3">
      <c r="A297" s="1"/>
      <c r="B297" s="1"/>
      <c r="C297" s="1"/>
    </row>
    <row r="298" spans="1:3">
      <c r="A298" s="1"/>
      <c r="B298" s="1"/>
      <c r="C298" s="1"/>
    </row>
    <row r="299" spans="1:3">
      <c r="A299" s="1"/>
      <c r="B299" s="1"/>
      <c r="C299" s="1"/>
    </row>
    <row r="300" spans="1:3">
      <c r="A300" s="1"/>
      <c r="B300" s="1"/>
      <c r="C300" s="1"/>
    </row>
    <row r="301" spans="1:3">
      <c r="A301" s="1"/>
      <c r="B301" s="1"/>
      <c r="C301" s="1"/>
    </row>
    <row r="302" spans="1:3">
      <c r="A302" s="1"/>
      <c r="B302" s="1"/>
      <c r="C302" s="1"/>
    </row>
    <row r="303" spans="1:3">
      <c r="A303" s="1"/>
      <c r="B303" s="1"/>
      <c r="C303" s="1"/>
    </row>
    <row r="304" spans="1:3">
      <c r="A304" s="1"/>
      <c r="B304" s="1"/>
      <c r="C304" s="1"/>
    </row>
    <row r="305" spans="1:3">
      <c r="A305" s="1"/>
      <c r="B305" s="1"/>
      <c r="C305" s="1"/>
    </row>
    <row r="306" spans="1:3">
      <c r="A306" s="1"/>
      <c r="B306" s="1"/>
      <c r="C306" s="1"/>
    </row>
    <row r="307" spans="1:3">
      <c r="A307" s="1"/>
      <c r="B307" s="1"/>
      <c r="C307" s="1"/>
    </row>
    <row r="308" spans="1:3">
      <c r="A308" s="1"/>
      <c r="B308" s="1"/>
      <c r="C308" s="1"/>
    </row>
    <row r="309" spans="1:3">
      <c r="A309" s="1"/>
      <c r="B309" s="1"/>
      <c r="C309" s="1"/>
    </row>
    <row r="310" spans="1:3">
      <c r="A310" s="1"/>
      <c r="B310" s="1"/>
      <c r="C310" s="1"/>
    </row>
    <row r="311" spans="1:3">
      <c r="A311" s="1"/>
      <c r="B311" s="1"/>
      <c r="C311" s="1"/>
    </row>
    <row r="312" spans="1:3">
      <c r="A312" s="1"/>
      <c r="B312" s="1"/>
      <c r="C312" s="1"/>
    </row>
    <row r="313" spans="1:3">
      <c r="A313" s="1"/>
      <c r="B313" s="1"/>
      <c r="C313" s="1"/>
    </row>
    <row r="314" spans="1:3">
      <c r="A314" s="1"/>
      <c r="B314" s="1"/>
      <c r="C314" s="1"/>
    </row>
    <row r="315" spans="1:3">
      <c r="A315" s="1"/>
      <c r="B315" s="1"/>
      <c r="C315" s="1"/>
    </row>
    <row r="316" spans="1:3">
      <c r="A316" s="1"/>
      <c r="B316" s="1"/>
      <c r="C316" s="1"/>
    </row>
    <row r="317" spans="1:3">
      <c r="A317" s="1"/>
      <c r="B317" s="1"/>
      <c r="C317" s="1"/>
    </row>
    <row r="318" spans="1:3">
      <c r="A318" s="1"/>
      <c r="B318" s="1"/>
      <c r="C318" s="1"/>
    </row>
    <row r="319" spans="1:3">
      <c r="A319" s="1"/>
      <c r="B319" s="1"/>
      <c r="C319" s="1"/>
    </row>
    <row r="320" spans="1:3">
      <c r="A320" s="1"/>
      <c r="B320" s="1"/>
      <c r="C320" s="1"/>
    </row>
    <row r="321" spans="1:3">
      <c r="A321" s="1"/>
      <c r="B321" s="1"/>
      <c r="C321" s="1"/>
    </row>
    <row r="322" spans="1:3">
      <c r="A322" s="1"/>
      <c r="B322" s="1"/>
      <c r="C322" s="1"/>
    </row>
    <row r="323" spans="1:3">
      <c r="A323" s="1"/>
      <c r="B323" s="1"/>
      <c r="C323" s="1"/>
    </row>
    <row r="324" spans="1:3">
      <c r="A324" s="1"/>
      <c r="B324" s="1"/>
      <c r="C324" s="1"/>
    </row>
    <row r="325" spans="1:3">
      <c r="A325" s="1"/>
      <c r="B325" s="1"/>
      <c r="C325" s="1"/>
    </row>
    <row r="326" spans="1:3">
      <c r="A326" s="1"/>
      <c r="B326" s="1"/>
      <c r="C326" s="1"/>
    </row>
    <row r="327" spans="1:3">
      <c r="A327" s="1"/>
      <c r="B327" s="1"/>
      <c r="C327" s="1"/>
    </row>
    <row r="328" spans="1:3">
      <c r="A328" s="1"/>
      <c r="B328" s="1"/>
      <c r="C328" s="1"/>
    </row>
    <row r="329" spans="1:3">
      <c r="A329" s="1"/>
      <c r="B329" s="1"/>
      <c r="C329" s="1"/>
    </row>
    <row r="330" spans="1:3">
      <c r="A330" s="1"/>
      <c r="B330" s="1"/>
      <c r="C330" s="1"/>
    </row>
    <row r="331" spans="1:3">
      <c r="A331" s="1"/>
      <c r="B331" s="1"/>
      <c r="C331" s="1"/>
    </row>
    <row r="332" spans="1:3">
      <c r="A332" s="1"/>
      <c r="B332" s="1"/>
      <c r="C332" s="1"/>
    </row>
    <row r="333" spans="1:3">
      <c r="A333" s="1"/>
      <c r="B333" s="1"/>
      <c r="C333" s="1"/>
    </row>
    <row r="334" spans="1:3">
      <c r="A334" s="1"/>
      <c r="B334" s="1"/>
      <c r="C334" s="1"/>
    </row>
    <row r="335" spans="1:3">
      <c r="A335" s="1"/>
      <c r="B335" s="1"/>
      <c r="C335" s="1"/>
    </row>
    <row r="336" spans="1:3">
      <c r="A336" s="1"/>
      <c r="B336" s="1"/>
      <c r="C336" s="1"/>
    </row>
    <row r="337" spans="1:3">
      <c r="A337" s="1"/>
      <c r="B337" s="1"/>
      <c r="C337" s="1"/>
    </row>
    <row r="338" spans="1:3">
      <c r="A338" s="1"/>
      <c r="B338" s="1"/>
      <c r="C338" s="1"/>
    </row>
    <row r="339" spans="1:3">
      <c r="A339" s="1"/>
      <c r="B339" s="1"/>
      <c r="C339" s="1"/>
    </row>
    <row r="340" spans="1:3">
      <c r="A340" s="1"/>
      <c r="B340" s="1"/>
      <c r="C340" s="1"/>
    </row>
    <row r="341" spans="1:3">
      <c r="A341" s="1"/>
      <c r="B341" s="1"/>
      <c r="C341" s="1"/>
    </row>
    <row r="342" spans="1:3">
      <c r="A342" s="1"/>
      <c r="B342" s="1"/>
      <c r="C342" s="1"/>
    </row>
    <row r="343" spans="1:3">
      <c r="A343" s="1"/>
      <c r="B343" s="1"/>
      <c r="C343" s="1"/>
    </row>
    <row r="344" spans="1:3">
      <c r="A344" s="1"/>
      <c r="B344" s="1"/>
      <c r="C344" s="1"/>
    </row>
    <row r="345" spans="1:3">
      <c r="A345" s="1"/>
      <c r="B345" s="1"/>
      <c r="C345" s="1"/>
    </row>
    <row r="346" spans="1:3">
      <c r="A346" s="1"/>
      <c r="B346" s="1"/>
      <c r="C346" s="1"/>
    </row>
    <row r="347" spans="1:3">
      <c r="A347" s="1"/>
      <c r="B347" s="1"/>
      <c r="C347" s="1"/>
    </row>
    <row r="348" spans="1:3">
      <c r="A348" s="1"/>
      <c r="B348" s="1"/>
      <c r="C348" s="1"/>
    </row>
    <row r="349" spans="1:3">
      <c r="A349" s="1"/>
      <c r="B349" s="1"/>
      <c r="C349" s="1"/>
    </row>
    <row r="350" spans="1:3">
      <c r="A350" s="1"/>
      <c r="B350" s="1"/>
      <c r="C350" s="1"/>
    </row>
    <row r="351" spans="1:3">
      <c r="A351" s="1"/>
      <c r="B351" s="1"/>
      <c r="C351" s="1"/>
    </row>
    <row r="352" spans="1:3">
      <c r="A352" s="1"/>
      <c r="B352" s="1"/>
      <c r="C352" s="1"/>
    </row>
    <row r="353" spans="1:3">
      <c r="A353" s="1"/>
      <c r="B353" s="1"/>
      <c r="C353" s="1"/>
    </row>
    <row r="354" spans="1:3">
      <c r="A354" s="1"/>
      <c r="B354" s="1"/>
      <c r="C354" s="1"/>
    </row>
    <row r="355" spans="1:3">
      <c r="A355" s="1"/>
      <c r="B355" s="1"/>
      <c r="C355" s="1"/>
    </row>
    <row r="356" spans="1:3">
      <c r="A356" s="1"/>
      <c r="B356" s="1"/>
      <c r="C356" s="1"/>
    </row>
    <row r="357" spans="1:3">
      <c r="A357" s="1"/>
      <c r="B357" s="1"/>
      <c r="C357" s="1"/>
    </row>
    <row r="358" spans="1:3">
      <c r="A358" s="1"/>
      <c r="B358" s="1"/>
      <c r="C358" s="1"/>
    </row>
    <row r="359" spans="1:3">
      <c r="A359" s="1"/>
      <c r="B359" s="1"/>
      <c r="C359" s="1"/>
    </row>
    <row r="360" spans="1:3">
      <c r="A360" s="1"/>
      <c r="B360" s="1"/>
      <c r="C360" s="1"/>
    </row>
    <row r="361" spans="1:3">
      <c r="A361" s="1"/>
      <c r="B361" s="1"/>
      <c r="C361" s="1"/>
    </row>
    <row r="362" spans="1:3">
      <c r="A362" s="1"/>
      <c r="B362" s="1"/>
      <c r="C362" s="1"/>
    </row>
    <row r="363" spans="1:3">
      <c r="A363" s="1"/>
      <c r="B363" s="1"/>
      <c r="C363" s="1"/>
    </row>
    <row r="364" spans="1:3">
      <c r="A364" s="1"/>
      <c r="B364" s="1"/>
      <c r="C364" s="1"/>
    </row>
    <row r="365" spans="1:3">
      <c r="A365" s="1"/>
      <c r="B365" s="1"/>
      <c r="C365" s="1"/>
    </row>
    <row r="366" spans="1:3">
      <c r="A366" s="1"/>
      <c r="B366" s="1"/>
      <c r="C366" s="1"/>
    </row>
    <row r="367" spans="1:3">
      <c r="A367" s="1"/>
      <c r="B367" s="1"/>
      <c r="C367" s="1"/>
    </row>
    <row r="368" spans="1:3">
      <c r="A368" s="1"/>
      <c r="B368" s="1"/>
      <c r="C368" s="1"/>
    </row>
    <row r="369" spans="1:3">
      <c r="A369" s="1"/>
      <c r="B369" s="1"/>
      <c r="C369" s="1"/>
    </row>
    <row r="370" spans="1:3">
      <c r="A370" s="1"/>
      <c r="B370" s="1"/>
      <c r="C370" s="1"/>
    </row>
    <row r="371" spans="1:3">
      <c r="A371" s="1"/>
      <c r="B371" s="1"/>
      <c r="C371" s="1"/>
    </row>
    <row r="372" spans="1:3">
      <c r="A372" s="1"/>
      <c r="B372" s="1"/>
      <c r="C372" s="1"/>
    </row>
    <row r="373" spans="1:3">
      <c r="A373" s="1"/>
      <c r="B373" s="1"/>
      <c r="C373" s="1"/>
    </row>
    <row r="374" spans="1:3">
      <c r="A374" s="1"/>
      <c r="B374" s="1"/>
      <c r="C374" s="1"/>
    </row>
    <row r="375" spans="1:3">
      <c r="A375" s="1"/>
      <c r="B375" s="1"/>
      <c r="C375" s="1"/>
    </row>
    <row r="376" spans="1:3">
      <c r="A376" s="1"/>
      <c r="B376" s="1"/>
      <c r="C376" s="1"/>
    </row>
    <row r="377" spans="1:3">
      <c r="A377" s="1"/>
      <c r="B377" s="1"/>
      <c r="C377" s="1"/>
    </row>
    <row r="378" spans="1:3">
      <c r="A378" s="1"/>
      <c r="B378" s="1"/>
      <c r="C378" s="1"/>
    </row>
    <row r="379" spans="1:3">
      <c r="A379" s="1"/>
      <c r="B379" s="1"/>
      <c r="C379" s="1"/>
    </row>
    <row r="380" spans="1:3">
      <c r="A380" s="1"/>
      <c r="B380" s="1"/>
      <c r="C380" s="1"/>
    </row>
    <row r="381" spans="1:3">
      <c r="A381" s="1"/>
      <c r="B381" s="1"/>
      <c r="C381" s="1"/>
    </row>
    <row r="382" spans="1:3">
      <c r="A382" s="1"/>
      <c r="B382" s="1"/>
      <c r="C382" s="1"/>
    </row>
    <row r="383" spans="1:3">
      <c r="A383" s="1"/>
      <c r="B383" s="1"/>
      <c r="C383" s="1"/>
    </row>
    <row r="384" spans="1:3">
      <c r="A384" s="1"/>
      <c r="B384" s="1"/>
      <c r="C384" s="1"/>
    </row>
    <row r="385" spans="1:3">
      <c r="A385" s="1"/>
      <c r="B385" s="1"/>
      <c r="C385" s="1"/>
    </row>
    <row r="386" spans="1:3">
      <c r="A386" s="1"/>
      <c r="B386" s="1"/>
      <c r="C386" s="1"/>
    </row>
    <row r="387" spans="1:3">
      <c r="A387" s="1"/>
      <c r="B387" s="1"/>
      <c r="C387" s="1"/>
    </row>
    <row r="388" spans="1:3">
      <c r="A388" s="1"/>
      <c r="B388" s="1"/>
      <c r="C388" s="1"/>
    </row>
    <row r="389" spans="1:3">
      <c r="A389" s="1"/>
      <c r="B389" s="1"/>
      <c r="C389" s="1"/>
    </row>
    <row r="390" spans="1:3">
      <c r="A390" s="1"/>
      <c r="B390" s="1"/>
      <c r="C390" s="1"/>
    </row>
    <row r="391" spans="1:3">
      <c r="A391" s="1"/>
      <c r="B391" s="1"/>
      <c r="C391" s="1"/>
    </row>
    <row r="392" spans="1:3">
      <c r="A392" s="1"/>
      <c r="B392" s="1"/>
      <c r="C392" s="1"/>
    </row>
    <row r="393" spans="1:3">
      <c r="A393" s="1"/>
      <c r="B393" s="1"/>
      <c r="C393" s="1"/>
    </row>
    <row r="394" spans="1:3">
      <c r="A394" s="1"/>
      <c r="B394" s="1"/>
      <c r="C394" s="1"/>
    </row>
    <row r="395" spans="1:3">
      <c r="A395" s="1"/>
      <c r="B395" s="1"/>
      <c r="C395" s="1"/>
    </row>
    <row r="396" spans="1:3">
      <c r="A396" s="1"/>
      <c r="B396" s="1"/>
      <c r="C396" s="1"/>
    </row>
    <row r="397" spans="1:3">
      <c r="A397" s="1"/>
      <c r="B397" s="1"/>
      <c r="C397" s="1"/>
    </row>
    <row r="398" spans="1:3">
      <c r="A398" s="1"/>
      <c r="B398" s="1"/>
      <c r="C398" s="1"/>
    </row>
    <row r="399" spans="1:3">
      <c r="A399" s="1"/>
      <c r="B399" s="1"/>
      <c r="C399" s="1"/>
    </row>
    <row r="400" spans="1:3">
      <c r="A400" s="1"/>
      <c r="B400" s="1"/>
      <c r="C400" s="1"/>
    </row>
    <row r="401" spans="1:3">
      <c r="A401" s="1"/>
      <c r="B401" s="1"/>
      <c r="C401" s="1"/>
    </row>
    <row r="402" spans="1:3">
      <c r="A402" s="1"/>
      <c r="B402" s="1"/>
      <c r="C402" s="1"/>
    </row>
    <row r="403" spans="1:3">
      <c r="A403" s="1"/>
      <c r="B403" s="1"/>
      <c r="C403" s="1"/>
    </row>
    <row r="404" spans="1:3">
      <c r="A404" s="1"/>
      <c r="B404" s="1"/>
      <c r="C404" s="1"/>
    </row>
    <row r="405" spans="1:3">
      <c r="A405" s="1"/>
      <c r="B405" s="1"/>
      <c r="C405" s="1"/>
    </row>
    <row r="406" spans="1:3">
      <c r="A406" s="1"/>
      <c r="B406" s="1"/>
      <c r="C406" s="1"/>
    </row>
    <row r="407" spans="1:3">
      <c r="A407" s="1"/>
      <c r="B407" s="1"/>
      <c r="C407" s="1"/>
    </row>
    <row r="408" spans="1:3">
      <c r="A408" s="1"/>
      <c r="B408" s="1"/>
      <c r="C408" s="1"/>
    </row>
    <row r="409" spans="1:3">
      <c r="A409" s="1"/>
      <c r="B409" s="1"/>
      <c r="C409" s="1"/>
    </row>
    <row r="410" spans="1:3">
      <c r="A410" s="1"/>
      <c r="B410" s="1"/>
      <c r="C410" s="1"/>
    </row>
    <row r="411" spans="1:3">
      <c r="A411" s="1"/>
      <c r="B411" s="1"/>
      <c r="C411" s="1"/>
    </row>
    <row r="412" spans="1:3">
      <c r="A412" s="1"/>
      <c r="B412" s="1"/>
      <c r="C412" s="1"/>
    </row>
    <row r="413" spans="1:3">
      <c r="A413" s="1"/>
      <c r="B413" s="1"/>
      <c r="C413" s="1"/>
    </row>
    <row r="414" spans="1:3">
      <c r="A414" s="1"/>
      <c r="B414" s="1"/>
      <c r="C414" s="1"/>
    </row>
    <row r="415" spans="1:3">
      <c r="A415" s="1"/>
      <c r="B415" s="1"/>
      <c r="C415" s="1"/>
    </row>
    <row r="416" spans="1:3">
      <c r="A416" s="1"/>
      <c r="B416" s="1"/>
      <c r="C416" s="1"/>
    </row>
    <row r="417" spans="1:3">
      <c r="A417" s="1"/>
      <c r="B417" s="1"/>
      <c r="C417" s="1"/>
    </row>
    <row r="418" spans="1:3">
      <c r="A418" s="1"/>
      <c r="B418" s="1"/>
      <c r="C418" s="1"/>
    </row>
    <row r="419" spans="1:3">
      <c r="A419" s="1"/>
      <c r="B419" s="1"/>
      <c r="C419" s="1"/>
    </row>
    <row r="420" spans="1:3">
      <c r="A420" s="1"/>
      <c r="B420" s="1"/>
      <c r="C420" s="1"/>
    </row>
    <row r="421" spans="1:3">
      <c r="A421" s="1"/>
      <c r="B421" s="1"/>
      <c r="C421" s="1"/>
    </row>
    <row r="422" spans="1:3">
      <c r="A422" s="1"/>
      <c r="B422" s="1"/>
      <c r="C422" s="1"/>
    </row>
    <row r="423" spans="1:3">
      <c r="A423" s="1"/>
      <c r="B423" s="1"/>
      <c r="C423" s="1"/>
    </row>
    <row r="424" spans="1:3">
      <c r="A424" s="1"/>
      <c r="B424" s="1"/>
      <c r="C424" s="1"/>
    </row>
    <row r="425" spans="1:3">
      <c r="A425" s="1"/>
      <c r="B425" s="1"/>
      <c r="C425" s="1"/>
    </row>
    <row r="426" spans="1:3">
      <c r="A426" s="1"/>
      <c r="B426" s="1"/>
      <c r="C426" s="1"/>
    </row>
    <row r="427" spans="1:3">
      <c r="A427" s="1"/>
      <c r="B427" s="1"/>
      <c r="C427" s="1"/>
    </row>
    <row r="428" spans="1:3">
      <c r="A428" s="1"/>
      <c r="B428" s="1"/>
      <c r="C428" s="1"/>
    </row>
    <row r="429" spans="1:3">
      <c r="A429" s="1"/>
      <c r="B429" s="1"/>
      <c r="C429" s="1"/>
    </row>
    <row r="430" spans="1:3">
      <c r="A430" s="1"/>
      <c r="B430" s="1"/>
      <c r="C430" s="1"/>
    </row>
    <row r="431" spans="1:3">
      <c r="A431" s="1"/>
      <c r="B431" s="1"/>
      <c r="C431" s="1"/>
    </row>
    <row r="432" spans="1:3">
      <c r="A432" s="1"/>
      <c r="B432" s="1"/>
      <c r="C432" s="1"/>
    </row>
    <row r="433" spans="1:3">
      <c r="A433" s="1"/>
      <c r="B433" s="1"/>
      <c r="C433" s="1"/>
    </row>
    <row r="434" spans="1:3">
      <c r="A434" s="1"/>
      <c r="B434" s="1"/>
      <c r="C434" s="1"/>
    </row>
    <row r="435" spans="1:3">
      <c r="A435" s="1"/>
      <c r="B435" s="1"/>
      <c r="C435" s="1"/>
    </row>
    <row r="436" spans="1:3">
      <c r="A436" s="1"/>
      <c r="B436" s="1"/>
      <c r="C436" s="1"/>
    </row>
    <row r="437" spans="1:3">
      <c r="A437" s="1"/>
      <c r="B437" s="1"/>
      <c r="C437" s="1"/>
    </row>
    <row r="438" spans="1:3">
      <c r="A438" s="1"/>
      <c r="B438" s="1"/>
      <c r="C438" s="1"/>
    </row>
    <row r="439" spans="1:3">
      <c r="A439" s="1"/>
      <c r="B439" s="1"/>
      <c r="C439" s="1"/>
    </row>
    <row r="440" spans="1:3">
      <c r="A440" s="1"/>
      <c r="B440" s="1"/>
      <c r="C440" s="1"/>
    </row>
    <row r="441" spans="1:3">
      <c r="A441" s="1"/>
      <c r="B441" s="1"/>
      <c r="C441" s="1"/>
    </row>
    <row r="442" spans="1:3">
      <c r="A442" s="1"/>
      <c r="B442" s="1"/>
      <c r="C442" s="1"/>
    </row>
    <row r="443" spans="1:3">
      <c r="A443" s="1"/>
      <c r="B443" s="1"/>
      <c r="C443" s="1"/>
    </row>
    <row r="444" spans="1:3">
      <c r="A444" s="1"/>
      <c r="B444" s="1"/>
      <c r="C444" s="1"/>
    </row>
    <row r="445" spans="1:3">
      <c r="A445" s="1"/>
      <c r="B445" s="1"/>
      <c r="C445" s="1"/>
    </row>
    <row r="446" spans="1:3">
      <c r="A446" s="1"/>
      <c r="B446" s="1"/>
      <c r="C446" s="1"/>
    </row>
    <row r="447" spans="1:3">
      <c r="A447" s="1"/>
      <c r="B447" s="1"/>
      <c r="C447" s="1"/>
    </row>
    <row r="448" spans="1:3">
      <c r="A448" s="1"/>
      <c r="B448" s="1"/>
      <c r="C448" s="1"/>
    </row>
    <row r="449" spans="1:3">
      <c r="A449" s="1"/>
      <c r="B449" s="1"/>
      <c r="C449" s="1"/>
    </row>
    <row r="450" spans="1:3">
      <c r="A450" s="1"/>
      <c r="B450" s="1"/>
      <c r="C450" s="1"/>
    </row>
    <row r="451" spans="1:3">
      <c r="A451" s="1"/>
      <c r="B451" s="1"/>
      <c r="C451" s="1"/>
    </row>
    <row r="452" spans="1:3">
      <c r="A452" s="1"/>
      <c r="B452" s="1"/>
      <c r="C452" s="1"/>
    </row>
    <row r="453" spans="1:3">
      <c r="A453" s="1"/>
      <c r="B453" s="1"/>
      <c r="C453" s="1"/>
    </row>
    <row r="454" spans="1:3">
      <c r="A454" s="1"/>
      <c r="B454" s="1"/>
      <c r="C454" s="1"/>
    </row>
    <row r="455" spans="1:3">
      <c r="A455" s="1"/>
      <c r="B455" s="1"/>
      <c r="C455" s="1"/>
    </row>
    <row r="456" spans="1:3">
      <c r="A456" s="1"/>
      <c r="B456" s="1"/>
      <c r="C456" s="1"/>
    </row>
    <row r="457" spans="1:3">
      <c r="A457" s="1"/>
      <c r="B457" s="1"/>
      <c r="C457" s="1"/>
    </row>
    <row r="458" spans="1:3">
      <c r="A458" s="1"/>
      <c r="B458" s="1"/>
      <c r="C458" s="1"/>
    </row>
    <row r="459" spans="1:3">
      <c r="A459" s="1"/>
      <c r="B459" s="1"/>
      <c r="C459" s="1"/>
    </row>
    <row r="460" spans="1:3">
      <c r="A460" s="1"/>
      <c r="B460" s="1"/>
      <c r="C460" s="1"/>
    </row>
    <row r="461" spans="1:3">
      <c r="A461" s="1"/>
      <c r="B461" s="1"/>
      <c r="C461" s="1"/>
    </row>
    <row r="462" spans="1:3">
      <c r="A462" s="1"/>
      <c r="B462" s="1"/>
      <c r="C462" s="1"/>
    </row>
    <row r="463" spans="1:3">
      <c r="A463" s="1"/>
      <c r="B463" s="1"/>
      <c r="C463" s="1"/>
    </row>
    <row r="464" spans="1:3">
      <c r="A464" s="1"/>
      <c r="B464" s="1"/>
      <c r="C464" s="1"/>
    </row>
    <row r="465" spans="1:3">
      <c r="A465" s="1"/>
      <c r="B465" s="1"/>
      <c r="C465" s="1"/>
    </row>
    <row r="466" spans="1:3">
      <c r="A466" s="1"/>
      <c r="B466" s="1"/>
      <c r="C466" s="1"/>
    </row>
    <row r="467" spans="1:3">
      <c r="A467" s="1"/>
      <c r="B467" s="1"/>
      <c r="C467" s="1"/>
    </row>
    <row r="468" spans="1:3">
      <c r="A468" s="1"/>
      <c r="B468" s="1"/>
      <c r="C468" s="1"/>
    </row>
    <row r="469" spans="1:3">
      <c r="A469" s="1"/>
      <c r="B469" s="1"/>
      <c r="C469" s="1"/>
    </row>
    <row r="470" spans="1:3">
      <c r="A470" s="1"/>
      <c r="B470" s="1"/>
      <c r="C470" s="1"/>
    </row>
    <row r="471" spans="1:3">
      <c r="A471" s="1"/>
      <c r="B471" s="1"/>
      <c r="C471" s="1"/>
    </row>
    <row r="472" spans="1:3">
      <c r="A472" s="1"/>
      <c r="B472" s="1"/>
      <c r="C472" s="1"/>
    </row>
    <row r="473" spans="1:3">
      <c r="A473" s="1"/>
      <c r="B473" s="1"/>
      <c r="C473" s="1"/>
    </row>
    <row r="474" spans="1:3">
      <c r="A474" s="1"/>
      <c r="B474" s="1"/>
      <c r="C474" s="1"/>
    </row>
    <row r="475" spans="1:3">
      <c r="A475" s="1"/>
      <c r="B475" s="1"/>
      <c r="C475" s="1"/>
    </row>
    <row r="476" spans="1:3">
      <c r="A476" s="1"/>
      <c r="B476" s="1"/>
      <c r="C476" s="1"/>
    </row>
    <row r="477" spans="1:3">
      <c r="A477" s="1"/>
      <c r="B477" s="1"/>
      <c r="C477" s="1"/>
    </row>
    <row r="478" spans="1:3">
      <c r="A478" s="1"/>
      <c r="B478" s="1"/>
      <c r="C478" s="1"/>
    </row>
    <row r="479" spans="1:3">
      <c r="A479" s="1"/>
      <c r="B479" s="1"/>
      <c r="C479" s="1"/>
    </row>
    <row r="480" spans="1:3">
      <c r="A480" s="1"/>
      <c r="B480" s="1"/>
      <c r="C480" s="1"/>
    </row>
    <row r="481" spans="1:3">
      <c r="A481" s="1"/>
      <c r="B481" s="1"/>
      <c r="C481" s="1"/>
    </row>
    <row r="482" spans="1:3">
      <c r="A482" s="1"/>
      <c r="B482" s="1"/>
      <c r="C482" s="1"/>
    </row>
    <row r="483" spans="1:3">
      <c r="A483" s="1"/>
      <c r="B483" s="1"/>
      <c r="C483" s="1"/>
    </row>
    <row r="484" spans="1:3">
      <c r="A484" s="1"/>
      <c r="B484" s="1"/>
      <c r="C484" s="1"/>
    </row>
    <row r="485" spans="1:3">
      <c r="A485" s="1"/>
      <c r="B485" s="1"/>
      <c r="C485" s="1"/>
    </row>
    <row r="486" spans="1:3">
      <c r="A486" s="1"/>
      <c r="B486" s="1"/>
      <c r="C486" s="1"/>
    </row>
    <row r="487" spans="1:3">
      <c r="A487" s="1"/>
      <c r="B487" s="1"/>
      <c r="C487" s="1"/>
    </row>
    <row r="488" spans="1:3">
      <c r="A488" s="1"/>
      <c r="B488" s="1"/>
      <c r="C488" s="1"/>
    </row>
    <row r="489" spans="1:3">
      <c r="A489" s="1"/>
      <c r="B489" s="1"/>
      <c r="C489" s="1"/>
    </row>
    <row r="490" spans="1:3">
      <c r="A490" s="1"/>
      <c r="B490" s="1"/>
      <c r="C490" s="1"/>
    </row>
    <row r="491" spans="1:3">
      <c r="A491" s="1"/>
      <c r="B491" s="1"/>
      <c r="C491" s="1"/>
    </row>
    <row r="492" spans="1:3">
      <c r="A492" s="1"/>
      <c r="B492" s="1"/>
      <c r="C492" s="1"/>
    </row>
    <row r="493" spans="1:3">
      <c r="A493" s="1"/>
      <c r="B493" s="1"/>
      <c r="C493" s="1"/>
    </row>
    <row r="494" spans="1:3">
      <c r="A494" s="1"/>
      <c r="B494" s="1"/>
      <c r="C494" s="1"/>
    </row>
    <row r="495" spans="1:3">
      <c r="A495" s="1"/>
      <c r="B495" s="1"/>
      <c r="C495" s="1"/>
    </row>
    <row r="496" spans="1:3">
      <c r="A496" s="1"/>
      <c r="B496" s="1"/>
      <c r="C496" s="1"/>
    </row>
    <row r="497" spans="1:3">
      <c r="A497" s="1"/>
      <c r="B497" s="1"/>
      <c r="C497" s="1"/>
    </row>
    <row r="498" spans="1:3">
      <c r="A498" s="1"/>
      <c r="B498" s="1"/>
      <c r="C498" s="1"/>
    </row>
    <row r="499" spans="1:3">
      <c r="A499" s="1"/>
      <c r="B499" s="1"/>
      <c r="C499" s="1"/>
    </row>
    <row r="500" spans="1:3">
      <c r="A500" s="1"/>
      <c r="B500" s="1"/>
      <c r="C500" s="1"/>
    </row>
    <row r="501" spans="1:3">
      <c r="A501" s="1"/>
      <c r="B501" s="1"/>
      <c r="C501" s="1"/>
    </row>
    <row r="502" spans="1:3">
      <c r="A502" s="1"/>
      <c r="B502" s="1"/>
      <c r="C502" s="1"/>
    </row>
    <row r="503" spans="1:3">
      <c r="A503" s="1"/>
      <c r="B503" s="1"/>
      <c r="C503" s="1"/>
    </row>
    <row r="504" spans="1:3">
      <c r="A504" s="1"/>
      <c r="B504" s="1"/>
      <c r="C504" s="1"/>
    </row>
    <row r="505" spans="1:3">
      <c r="A505" s="1"/>
      <c r="B505" s="1"/>
      <c r="C505" s="1"/>
    </row>
    <row r="506" spans="1:3">
      <c r="A506" s="1"/>
      <c r="B506" s="1"/>
      <c r="C506" s="1"/>
    </row>
    <row r="507" spans="1:3">
      <c r="A507" s="1"/>
      <c r="B507" s="1"/>
      <c r="C507" s="1"/>
    </row>
    <row r="508" spans="1:3">
      <c r="A508" s="1"/>
      <c r="B508" s="1"/>
      <c r="C508" s="1"/>
    </row>
    <row r="509" spans="1:3">
      <c r="A509" s="1"/>
      <c r="B509" s="1"/>
      <c r="C509" s="1"/>
    </row>
    <row r="510" spans="1:3">
      <c r="A510" s="1"/>
      <c r="B510" s="1"/>
      <c r="C510" s="1"/>
    </row>
    <row r="511" spans="1:3">
      <c r="A511" s="1"/>
      <c r="B511" s="1"/>
      <c r="C511" s="1"/>
    </row>
    <row r="512" spans="1:3">
      <c r="A512" s="1"/>
      <c r="B512" s="1"/>
      <c r="C512" s="1"/>
    </row>
    <row r="513" spans="1:3">
      <c r="A513" s="1"/>
      <c r="B513" s="1"/>
      <c r="C513" s="1"/>
    </row>
    <row r="514" spans="1:3">
      <c r="A514" s="1"/>
      <c r="B514" s="1"/>
      <c r="C514" s="1"/>
    </row>
    <row r="515" spans="1:3">
      <c r="A515" s="1"/>
      <c r="B515" s="1"/>
      <c r="C515" s="1"/>
    </row>
    <row r="516" spans="1:3">
      <c r="A516" s="1"/>
      <c r="B516" s="1"/>
      <c r="C516" s="1"/>
    </row>
    <row r="517" spans="1:3">
      <c r="A517" s="1"/>
      <c r="B517" s="1"/>
      <c r="C517" s="1"/>
    </row>
    <row r="518" spans="1:3">
      <c r="A518" s="1"/>
      <c r="B518" s="1"/>
      <c r="C518" s="1"/>
    </row>
    <row r="519" spans="1:3">
      <c r="A519" s="1"/>
      <c r="B519" s="1"/>
      <c r="C519" s="1"/>
    </row>
    <row r="520" spans="1:3">
      <c r="A520" s="1"/>
      <c r="B520" s="1"/>
      <c r="C520" s="1"/>
    </row>
    <row r="521" spans="1:3">
      <c r="A521" s="1"/>
      <c r="B521" s="1"/>
      <c r="C521" s="1"/>
    </row>
    <row r="522" spans="1:3">
      <c r="A522" s="1"/>
      <c r="B522" s="1"/>
      <c r="C522" s="1"/>
    </row>
    <row r="523" spans="1:3">
      <c r="A523" s="1"/>
      <c r="B523" s="1"/>
      <c r="C523" s="1"/>
    </row>
    <row r="524" spans="1:3">
      <c r="A524" s="1"/>
      <c r="B524" s="1"/>
      <c r="C524" s="1"/>
    </row>
    <row r="525" spans="1:3">
      <c r="A525" s="1"/>
      <c r="B525" s="1"/>
      <c r="C525" s="1"/>
    </row>
    <row r="526" spans="1:3">
      <c r="A526" s="1"/>
      <c r="B526" s="1"/>
      <c r="C526" s="1"/>
    </row>
    <row r="527" spans="1:3">
      <c r="A527" s="1"/>
      <c r="B527" s="1"/>
      <c r="C527" s="1"/>
    </row>
    <row r="528" spans="1:3">
      <c r="A528" s="1"/>
      <c r="B528" s="1"/>
      <c r="C528" s="1"/>
    </row>
    <row r="529" spans="1:3">
      <c r="A529" s="1"/>
      <c r="B529" s="1"/>
      <c r="C529" s="1"/>
    </row>
    <row r="530" spans="1:3">
      <c r="A530" s="1"/>
      <c r="B530" s="1"/>
      <c r="C530" s="1"/>
    </row>
    <row r="531" spans="1:3">
      <c r="A531" s="1"/>
      <c r="B531" s="1"/>
      <c r="C531" s="1"/>
    </row>
    <row r="532" spans="1:3">
      <c r="A532" s="1"/>
      <c r="B532" s="1"/>
      <c r="C532" s="1"/>
    </row>
    <row r="533" spans="1:3">
      <c r="A533" s="1"/>
      <c r="B533" s="1"/>
      <c r="C533" s="1"/>
    </row>
    <row r="534" spans="1:3">
      <c r="A534" s="1"/>
      <c r="B534" s="1"/>
      <c r="C534" s="1"/>
    </row>
    <row r="535" spans="1:3">
      <c r="A535" s="1"/>
      <c r="B535" s="1"/>
      <c r="C535" s="1"/>
    </row>
    <row r="536" spans="1:3">
      <c r="A536" s="1"/>
      <c r="B536" s="1"/>
      <c r="C536" s="1"/>
    </row>
    <row r="537" spans="1:3">
      <c r="A537" s="1"/>
      <c r="B537" s="1"/>
      <c r="C537" s="1"/>
    </row>
    <row r="538" spans="1:3">
      <c r="A538" s="1"/>
      <c r="B538" s="1"/>
      <c r="C538" s="1"/>
    </row>
    <row r="539" spans="1:3">
      <c r="A539" s="1"/>
      <c r="B539" s="1"/>
      <c r="C539" s="1"/>
    </row>
    <row r="540" spans="1:3">
      <c r="A540" s="1"/>
      <c r="B540" s="1"/>
      <c r="C540" s="1"/>
    </row>
    <row r="541" spans="1:3">
      <c r="A541" s="1"/>
      <c r="B541" s="1"/>
      <c r="C541" s="1"/>
    </row>
    <row r="542" spans="1:3">
      <c r="A542" s="1"/>
      <c r="B542" s="1"/>
      <c r="C542" s="1"/>
    </row>
    <row r="543" spans="1:3">
      <c r="A543" s="1"/>
      <c r="B543" s="1"/>
      <c r="C543" s="1"/>
    </row>
    <row r="544" spans="1:3">
      <c r="A544" s="1"/>
      <c r="B544" s="1"/>
      <c r="C544" s="1"/>
    </row>
    <row r="545" spans="1:3">
      <c r="A545" s="1"/>
      <c r="B545" s="1"/>
      <c r="C545" s="1"/>
    </row>
    <row r="546" spans="1:3">
      <c r="A546" s="1"/>
      <c r="B546" s="1"/>
      <c r="C546" s="1"/>
    </row>
    <row r="547" spans="1:3">
      <c r="A547" s="1"/>
      <c r="B547" s="1"/>
      <c r="C547" s="1"/>
    </row>
    <row r="548" spans="1:3">
      <c r="A548" s="1"/>
      <c r="B548" s="1"/>
      <c r="C548" s="1"/>
    </row>
    <row r="549" spans="1:3">
      <c r="A549" s="1"/>
      <c r="B549" s="1"/>
      <c r="C549" s="1"/>
    </row>
    <row r="550" spans="1:3">
      <c r="A550" s="1"/>
      <c r="B550" s="1"/>
      <c r="C550" s="1"/>
    </row>
    <row r="551" spans="1:3">
      <c r="A551" s="1"/>
      <c r="B551" s="1"/>
      <c r="C551" s="1"/>
    </row>
    <row r="552" spans="1:3">
      <c r="A552" s="1"/>
      <c r="B552" s="1"/>
      <c r="C552" s="1"/>
    </row>
    <row r="553" spans="1:3">
      <c r="A553" s="1"/>
      <c r="B553" s="1"/>
      <c r="C553" s="1"/>
    </row>
    <row r="554" spans="1:3">
      <c r="A554" s="1"/>
      <c r="B554" s="1"/>
      <c r="C554" s="1"/>
    </row>
    <row r="555" spans="1:3">
      <c r="A555" s="1"/>
      <c r="B555" s="1"/>
      <c r="C555" s="1"/>
    </row>
    <row r="556" spans="1:3">
      <c r="A556" s="1"/>
      <c r="B556" s="1"/>
      <c r="C556" s="1"/>
    </row>
    <row r="557" spans="1:3">
      <c r="A557" s="1"/>
      <c r="B557" s="1"/>
      <c r="C557" s="1"/>
    </row>
    <row r="558" spans="1:3">
      <c r="A558" s="1"/>
      <c r="B558" s="1"/>
      <c r="C558" s="1"/>
    </row>
    <row r="559" spans="1:3">
      <c r="A559" s="1"/>
      <c r="B559" s="1"/>
      <c r="C559" s="1"/>
    </row>
    <row r="560" spans="1:3">
      <c r="A560" s="1"/>
      <c r="B560" s="1"/>
      <c r="C560" s="1"/>
    </row>
    <row r="561" spans="1:3">
      <c r="A561" s="1"/>
      <c r="B561" s="1"/>
      <c r="C561" s="1"/>
    </row>
    <row r="562" spans="1:3">
      <c r="A562" s="1"/>
      <c r="B562" s="1"/>
      <c r="C562" s="1"/>
    </row>
    <row r="563" spans="1:3">
      <c r="A563" s="1"/>
      <c r="B563" s="1"/>
      <c r="C563" s="1"/>
    </row>
    <row r="564" spans="1:3">
      <c r="A564" s="1"/>
      <c r="B564" s="1"/>
      <c r="C564" s="1"/>
    </row>
    <row r="565" spans="1:3">
      <c r="A565" s="1"/>
      <c r="B565" s="1"/>
      <c r="C565" s="1"/>
    </row>
    <row r="566" spans="1:3">
      <c r="A566" s="1"/>
      <c r="B566" s="1"/>
      <c r="C566" s="1"/>
    </row>
    <row r="567" spans="1:3">
      <c r="A567" s="1"/>
      <c r="B567" s="1"/>
      <c r="C567" s="1"/>
    </row>
    <row r="568" spans="1:3">
      <c r="A568" s="1"/>
      <c r="B568" s="1"/>
      <c r="C568" s="1"/>
    </row>
    <row r="569" spans="1:3">
      <c r="A569" s="1"/>
      <c r="B569" s="1"/>
      <c r="C569" s="1"/>
    </row>
    <row r="570" spans="1:3">
      <c r="A570" s="1"/>
      <c r="B570" s="1"/>
      <c r="C570" s="1"/>
    </row>
    <row r="571" spans="1:3">
      <c r="A571" s="1"/>
      <c r="B571" s="1"/>
      <c r="C571" s="1"/>
    </row>
    <row r="572" spans="1:3">
      <c r="A572" s="1"/>
      <c r="B572" s="1"/>
      <c r="C572" s="1"/>
    </row>
    <row r="573" spans="1:3">
      <c r="A573" s="1"/>
      <c r="B573" s="1"/>
      <c r="C573" s="1"/>
    </row>
    <row r="574" spans="1:3">
      <c r="A574" s="1"/>
      <c r="B574" s="1"/>
      <c r="C574" s="1"/>
    </row>
    <row r="575" spans="1:3">
      <c r="A575" s="1"/>
      <c r="B575" s="1"/>
      <c r="C575" s="1"/>
    </row>
    <row r="576" spans="1:3">
      <c r="A576" s="1"/>
      <c r="B576" s="1"/>
      <c r="C576" s="1"/>
    </row>
    <row r="577" spans="1:3">
      <c r="A577" s="1"/>
      <c r="B577" s="1"/>
      <c r="C577" s="1"/>
    </row>
    <row r="578" spans="1:3">
      <c r="A578" s="1"/>
      <c r="B578" s="1"/>
      <c r="C578" s="1"/>
    </row>
    <row r="579" spans="1:3">
      <c r="A579" s="1"/>
      <c r="B579" s="1"/>
      <c r="C579" s="1"/>
    </row>
    <row r="580" spans="1:3">
      <c r="A580" s="1"/>
      <c r="B580" s="1"/>
      <c r="C580" s="1"/>
    </row>
    <row r="581" spans="1:3">
      <c r="A581" s="1"/>
      <c r="B581" s="1"/>
      <c r="C581" s="1"/>
    </row>
    <row r="582" spans="1:3">
      <c r="A582" s="1"/>
      <c r="B582" s="1"/>
      <c r="C582" s="1"/>
    </row>
    <row r="583" spans="1:3">
      <c r="A583" s="1"/>
      <c r="B583" s="1"/>
      <c r="C583" s="1"/>
    </row>
    <row r="584" spans="1:3">
      <c r="A584" s="1"/>
      <c r="B584" s="1"/>
      <c r="C584" s="1"/>
    </row>
    <row r="585" spans="1:3">
      <c r="A585" s="1"/>
      <c r="B585" s="1"/>
      <c r="C585" s="1"/>
    </row>
    <row r="586" spans="1:3">
      <c r="A586" s="1"/>
      <c r="B586" s="1"/>
      <c r="C586" s="1"/>
    </row>
    <row r="587" spans="1:3">
      <c r="A587" s="1"/>
      <c r="B587" s="1"/>
      <c r="C587" s="1"/>
    </row>
    <row r="588" spans="1:3">
      <c r="A588" s="1"/>
      <c r="B588" s="1"/>
      <c r="C588" s="1"/>
    </row>
    <row r="589" spans="1:3">
      <c r="A589" s="1"/>
      <c r="B589" s="1"/>
      <c r="C589" s="1"/>
    </row>
    <row r="590" spans="1:3">
      <c r="A590" s="1"/>
      <c r="B590" s="1"/>
      <c r="C590" s="1"/>
    </row>
    <row r="591" spans="1:3">
      <c r="A591" s="1"/>
      <c r="B591" s="1"/>
      <c r="C591" s="1"/>
    </row>
    <row r="592" spans="1:3">
      <c r="A592" s="1"/>
      <c r="B592" s="1"/>
      <c r="C592" s="1"/>
    </row>
    <row r="593" spans="1:3">
      <c r="A593" s="1"/>
      <c r="B593" s="1"/>
      <c r="C593" s="1"/>
    </row>
    <row r="594" spans="1:3">
      <c r="A594" s="1"/>
      <c r="B594" s="1"/>
      <c r="C594" s="1"/>
    </row>
    <row r="595" spans="1:3">
      <c r="A595" s="1"/>
      <c r="B595" s="1"/>
      <c r="C595" s="1"/>
    </row>
    <row r="596" spans="1:3">
      <c r="A596" s="1"/>
      <c r="B596" s="1"/>
      <c r="C596" s="1"/>
    </row>
    <row r="597" spans="1:3">
      <c r="A597" s="1"/>
      <c r="B597" s="1"/>
      <c r="C597" s="1"/>
    </row>
    <row r="598" spans="1:3">
      <c r="A598" s="1"/>
      <c r="B598" s="1"/>
      <c r="C598" s="1"/>
    </row>
    <row r="599" spans="1:3">
      <c r="A599" s="1"/>
      <c r="B599" s="1"/>
      <c r="C599" s="1"/>
    </row>
    <row r="600" spans="1:3">
      <c r="A600" s="1"/>
      <c r="B600" s="1"/>
      <c r="C600" s="1"/>
    </row>
    <row r="601" spans="1:3">
      <c r="A601" s="1"/>
      <c r="B601" s="1"/>
      <c r="C601" s="1"/>
    </row>
    <row r="602" spans="1:3">
      <c r="A602" s="1"/>
      <c r="B602" s="1"/>
      <c r="C602" s="1"/>
    </row>
    <row r="603" spans="1:3">
      <c r="A603" s="1"/>
      <c r="B603" s="1"/>
      <c r="C603" s="1"/>
    </row>
    <row r="604" spans="1:3">
      <c r="A604" s="1"/>
      <c r="B604" s="1"/>
      <c r="C604" s="1"/>
    </row>
    <row r="605" spans="1:3">
      <c r="A605" s="1"/>
      <c r="B605" s="1"/>
      <c r="C605" s="1"/>
    </row>
    <row r="606" spans="1:3">
      <c r="A606" s="1"/>
      <c r="B606" s="1"/>
      <c r="C606" s="1"/>
    </row>
    <row r="607" spans="1:3">
      <c r="A607" s="1"/>
      <c r="B607" s="1"/>
      <c r="C607" s="1"/>
    </row>
    <row r="608" spans="1:3">
      <c r="A608" s="1"/>
      <c r="B608" s="1"/>
      <c r="C608" s="1"/>
    </row>
    <row r="609" spans="1:3">
      <c r="A609" s="1"/>
      <c r="B609" s="1"/>
      <c r="C609" s="1"/>
    </row>
    <row r="610" spans="1:3">
      <c r="A610" s="1"/>
      <c r="B610" s="1"/>
      <c r="C610" s="1"/>
    </row>
    <row r="611" spans="1:3">
      <c r="A611" s="1"/>
      <c r="B611" s="1"/>
      <c r="C611" s="1"/>
    </row>
    <row r="612" spans="1:3">
      <c r="A612" s="1"/>
      <c r="B612" s="1"/>
      <c r="C612" s="1"/>
    </row>
    <row r="613" spans="1:3">
      <c r="A613" s="1"/>
      <c r="B613" s="1"/>
      <c r="C613" s="1"/>
    </row>
    <row r="614" spans="1:3">
      <c r="A614" s="1"/>
      <c r="B614" s="1"/>
      <c r="C614" s="1"/>
    </row>
    <row r="615" spans="1:3">
      <c r="A615" s="1"/>
      <c r="B615" s="1"/>
      <c r="C615" s="1"/>
    </row>
    <row r="616" spans="1:3">
      <c r="A616" s="1"/>
      <c r="B616" s="1"/>
      <c r="C616" s="1"/>
    </row>
    <row r="617" spans="1:3">
      <c r="A617" s="1"/>
      <c r="B617" s="1"/>
      <c r="C617" s="1"/>
    </row>
    <row r="618" spans="1:3">
      <c r="A618" s="1"/>
      <c r="B618" s="1"/>
      <c r="C618" s="1"/>
    </row>
    <row r="619" spans="1:3">
      <c r="A619" s="1"/>
      <c r="B619" s="1"/>
      <c r="C619" s="1"/>
    </row>
    <row r="620" spans="1:3">
      <c r="A620" s="1"/>
      <c r="B620" s="1"/>
      <c r="C620" s="1"/>
    </row>
    <row r="621" spans="1:3">
      <c r="A621" s="1"/>
      <c r="B621" s="1"/>
      <c r="C621" s="1"/>
    </row>
    <row r="622" spans="1:3">
      <c r="A622" s="1"/>
      <c r="B622" s="1"/>
      <c r="C622" s="1"/>
    </row>
    <row r="623" spans="1:3">
      <c r="A623" s="1"/>
      <c r="B623" s="1"/>
      <c r="C623" s="1"/>
    </row>
    <row r="624" spans="1:3">
      <c r="A624" s="1"/>
      <c r="B624" s="1"/>
      <c r="C624" s="1"/>
    </row>
    <row r="625" spans="1:3">
      <c r="A625" s="1"/>
      <c r="B625" s="1"/>
      <c r="C625" s="1"/>
    </row>
    <row r="626" spans="1:3">
      <c r="A626" s="1"/>
      <c r="B626" s="1"/>
      <c r="C626" s="1"/>
    </row>
    <row r="627" spans="1:3">
      <c r="A627" s="1"/>
      <c r="B627" s="1"/>
      <c r="C627" s="1"/>
    </row>
    <row r="628" spans="1:3">
      <c r="A628" s="1"/>
      <c r="B628" s="1"/>
      <c r="C628" s="1"/>
    </row>
    <row r="629" spans="1:3">
      <c r="A629" s="1"/>
      <c r="B629" s="1"/>
      <c r="C629" s="1"/>
    </row>
    <row r="630" spans="1:3">
      <c r="A630" s="1"/>
      <c r="B630" s="1"/>
      <c r="C630" s="1"/>
    </row>
    <row r="631" spans="1:3">
      <c r="A631" s="1"/>
      <c r="B631" s="1"/>
      <c r="C631" s="1"/>
    </row>
    <row r="632" spans="1:3">
      <c r="A632" s="1"/>
      <c r="B632" s="1"/>
      <c r="C632" s="1"/>
    </row>
    <row r="633" spans="1:3">
      <c r="A633" s="1"/>
      <c r="B633" s="1"/>
      <c r="C633" s="1"/>
    </row>
    <row r="634" spans="1:3">
      <c r="A634" s="1"/>
      <c r="B634" s="1"/>
      <c r="C634" s="1"/>
    </row>
    <row r="635" spans="1:3">
      <c r="A635" s="1"/>
      <c r="B635" s="1"/>
      <c r="C635" s="1"/>
    </row>
    <row r="636" spans="1:3">
      <c r="A636" s="1"/>
      <c r="B636" s="1"/>
      <c r="C636" s="1"/>
    </row>
    <row r="637" spans="1:3">
      <c r="A637" s="1"/>
      <c r="B637" s="1"/>
      <c r="C637" s="1"/>
    </row>
    <row r="638" spans="1:3">
      <c r="A638" s="1"/>
      <c r="B638" s="1"/>
      <c r="C638" s="1"/>
    </row>
    <row r="639" spans="1:3">
      <c r="A639" s="1"/>
      <c r="B639" s="1"/>
      <c r="C639" s="1"/>
    </row>
    <row r="640" spans="1:3">
      <c r="A640" s="1"/>
      <c r="B640" s="1"/>
      <c r="C640" s="1"/>
    </row>
    <row r="641" spans="1:3">
      <c r="A641" s="1"/>
      <c r="B641" s="1"/>
      <c r="C641" s="1"/>
    </row>
    <row r="642" spans="1:3">
      <c r="A642" s="1"/>
      <c r="B642" s="1"/>
      <c r="C642" s="1"/>
    </row>
    <row r="643" spans="1:3">
      <c r="A643" s="1"/>
      <c r="B643" s="1"/>
      <c r="C643" s="1"/>
    </row>
    <row r="644" spans="1:3">
      <c r="A644" s="1"/>
      <c r="B644" s="1"/>
      <c r="C644" s="1"/>
    </row>
    <row r="645" spans="1:3">
      <c r="A645" s="1"/>
      <c r="B645" s="1"/>
      <c r="C645" s="1"/>
    </row>
    <row r="646" spans="1:3">
      <c r="A646" s="1"/>
      <c r="B646" s="1"/>
      <c r="C646" s="1"/>
    </row>
    <row r="647" spans="1:3">
      <c r="A647" s="1"/>
      <c r="B647" s="1"/>
      <c r="C647" s="1"/>
    </row>
    <row r="648" spans="1:3">
      <c r="A648" s="1"/>
      <c r="B648" s="1"/>
      <c r="C648" s="1"/>
    </row>
    <row r="649" spans="1:3">
      <c r="A649" s="1"/>
      <c r="B649" s="1"/>
      <c r="C649" s="1"/>
    </row>
    <row r="650" spans="1:3">
      <c r="A650" s="1"/>
      <c r="B650" s="1"/>
      <c r="C650" s="1"/>
    </row>
    <row r="651" spans="1:3">
      <c r="A651" s="1"/>
      <c r="B651" s="1"/>
      <c r="C651" s="1"/>
    </row>
    <row r="652" spans="1:3">
      <c r="A652" s="1"/>
      <c r="B652" s="1"/>
      <c r="C652" s="1"/>
    </row>
    <row r="653" spans="1:3">
      <c r="A653" s="1"/>
      <c r="B653" s="1"/>
      <c r="C653" s="1"/>
    </row>
    <row r="654" spans="1:3">
      <c r="A654" s="1"/>
      <c r="B654" s="1"/>
      <c r="C654" s="1"/>
    </row>
    <row r="655" spans="1:3">
      <c r="A655" s="1"/>
      <c r="B655" s="1"/>
      <c r="C655" s="1"/>
    </row>
    <row r="656" spans="1:3">
      <c r="A656" s="1"/>
      <c r="B656" s="1"/>
      <c r="C656" s="1"/>
    </row>
    <row r="657" spans="1:3">
      <c r="A657" s="1"/>
      <c r="B657" s="1"/>
      <c r="C657" s="1"/>
    </row>
    <row r="658" spans="1:3">
      <c r="A658" s="1"/>
      <c r="B658" s="1"/>
      <c r="C658" s="1"/>
    </row>
    <row r="659" spans="1:3">
      <c r="A659" s="1"/>
      <c r="B659" s="1"/>
      <c r="C659" s="1"/>
    </row>
    <row r="660" spans="1:3">
      <c r="A660" s="1"/>
      <c r="B660" s="1"/>
      <c r="C660" s="1"/>
    </row>
    <row r="661" spans="1:3">
      <c r="A661" s="1"/>
      <c r="B661" s="1"/>
      <c r="C661" s="1"/>
    </row>
    <row r="662" spans="1:3">
      <c r="A662" s="1"/>
      <c r="B662" s="1"/>
      <c r="C662" s="1"/>
    </row>
    <row r="663" spans="1:3">
      <c r="A663" s="1"/>
      <c r="B663" s="1"/>
      <c r="C663" s="1"/>
    </row>
    <row r="664" spans="1:3">
      <c r="A664" s="1"/>
      <c r="B664" s="1"/>
      <c r="C664" s="1"/>
    </row>
    <row r="665" spans="1:3">
      <c r="A665" s="1"/>
      <c r="B665" s="1"/>
      <c r="C665" s="1"/>
    </row>
    <row r="666" spans="1:3">
      <c r="A666" s="1"/>
      <c r="B666" s="1"/>
      <c r="C666" s="1"/>
    </row>
    <row r="667" spans="1:3">
      <c r="A667" s="1"/>
      <c r="B667" s="1"/>
      <c r="C667" s="1"/>
    </row>
    <row r="668" spans="1:3">
      <c r="A668" s="1"/>
      <c r="B668" s="1"/>
      <c r="C668" s="1"/>
    </row>
    <row r="669" spans="1:3">
      <c r="A669" s="1"/>
      <c r="B669" s="1"/>
      <c r="C669" s="1"/>
    </row>
    <row r="670" spans="1:3">
      <c r="A670" s="1"/>
      <c r="B670" s="1"/>
      <c r="C670" s="1"/>
    </row>
    <row r="671" spans="1:3">
      <c r="A671" s="1"/>
      <c r="B671" s="1"/>
      <c r="C671" s="1"/>
    </row>
    <row r="672" spans="1:3">
      <c r="A672" s="1"/>
      <c r="B672" s="1"/>
      <c r="C672" s="1"/>
    </row>
    <row r="673" spans="1:3">
      <c r="A673" s="1"/>
      <c r="B673" s="1"/>
      <c r="C673" s="1"/>
    </row>
    <row r="674" spans="1:3">
      <c r="A674" s="1"/>
      <c r="B674" s="1"/>
      <c r="C674" s="1"/>
    </row>
    <row r="675" spans="1:3">
      <c r="A675" s="1"/>
      <c r="B675" s="1"/>
      <c r="C675" s="1"/>
    </row>
    <row r="676" spans="1:3">
      <c r="A676" s="1"/>
      <c r="B676" s="1"/>
      <c r="C676" s="1"/>
    </row>
    <row r="677" spans="1:3">
      <c r="A677" s="1"/>
      <c r="B677" s="1"/>
      <c r="C677" s="1"/>
    </row>
    <row r="678" spans="1:3">
      <c r="A678" s="1"/>
      <c r="B678" s="1"/>
      <c r="C678" s="1"/>
    </row>
    <row r="679" spans="1:3">
      <c r="A679" s="1"/>
      <c r="B679" s="1"/>
      <c r="C679" s="1"/>
    </row>
    <row r="680" spans="1:3">
      <c r="A680" s="1"/>
      <c r="B680" s="1"/>
      <c r="C680" s="1"/>
    </row>
    <row r="681" spans="1:3">
      <c r="A681" s="1"/>
      <c r="B681" s="1"/>
      <c r="C681" s="1"/>
    </row>
    <row r="682" spans="1:3">
      <c r="A682" s="1"/>
      <c r="B682" s="1"/>
      <c r="C682" s="1"/>
    </row>
    <row r="683" spans="1:3">
      <c r="A683" s="1"/>
      <c r="B683" s="1"/>
      <c r="C683" s="1"/>
    </row>
    <row r="684" spans="1:3">
      <c r="A684" s="1"/>
      <c r="B684" s="1"/>
      <c r="C684" s="1"/>
    </row>
    <row r="685" spans="1:3">
      <c r="A685" s="1"/>
      <c r="B685" s="1"/>
      <c r="C685" s="1"/>
    </row>
    <row r="686" spans="1:3">
      <c r="A686" s="1"/>
      <c r="B686" s="1"/>
      <c r="C686" s="1"/>
    </row>
    <row r="687" spans="1:3">
      <c r="A687" s="1"/>
      <c r="B687" s="1"/>
      <c r="C687" s="1"/>
    </row>
    <row r="688" spans="1:3">
      <c r="A688" s="1"/>
      <c r="B688" s="1"/>
      <c r="C688" s="1"/>
    </row>
    <row r="689" spans="1:3">
      <c r="A689" s="1"/>
      <c r="B689" s="1"/>
      <c r="C689" s="1"/>
    </row>
    <row r="690" spans="1:3">
      <c r="A690" s="1"/>
      <c r="B690" s="1"/>
      <c r="C690" s="1"/>
    </row>
    <row r="691" spans="1:3">
      <c r="A691" s="1"/>
      <c r="B691" s="1"/>
      <c r="C691" s="1"/>
    </row>
    <row r="692" spans="1:3">
      <c r="A692" s="1"/>
      <c r="B692" s="1"/>
      <c r="C692" s="1"/>
    </row>
    <row r="693" spans="1:3">
      <c r="A693" s="1"/>
      <c r="B693" s="1"/>
      <c r="C693" s="1"/>
    </row>
    <row r="694" spans="1:3">
      <c r="A694" s="1"/>
      <c r="B694" s="1"/>
      <c r="C694" s="1"/>
    </row>
    <row r="695" spans="1:3">
      <c r="A695" s="1"/>
      <c r="B695" s="1"/>
      <c r="C695" s="1"/>
    </row>
    <row r="696" spans="1:3">
      <c r="A696" s="1"/>
      <c r="B696" s="1"/>
      <c r="C696" s="1"/>
    </row>
    <row r="697" spans="1:3">
      <c r="A697" s="1"/>
      <c r="B697" s="1"/>
      <c r="C697" s="1"/>
    </row>
    <row r="698" spans="1:3">
      <c r="A698" s="1"/>
      <c r="B698" s="1"/>
      <c r="C698" s="1"/>
    </row>
    <row r="699" spans="1:3">
      <c r="A699" s="1"/>
      <c r="B699" s="1"/>
      <c r="C699" s="1"/>
    </row>
    <row r="700" spans="1:3">
      <c r="A700" s="1"/>
      <c r="B700" s="1"/>
      <c r="C700" s="1"/>
    </row>
    <row r="701" spans="1:3">
      <c r="A701" s="1"/>
      <c r="B701" s="1"/>
      <c r="C701" s="1"/>
    </row>
    <row r="702" spans="1:3">
      <c r="A702" s="1"/>
      <c r="B702" s="1"/>
      <c r="C702" s="1"/>
    </row>
    <row r="703" spans="1:3">
      <c r="A703" s="1"/>
      <c r="B703" s="1"/>
      <c r="C703" s="1"/>
    </row>
    <row r="704" spans="1:3">
      <c r="A704" s="1"/>
      <c r="B704" s="1"/>
      <c r="C704" s="1"/>
    </row>
    <row r="705" spans="1:3">
      <c r="A705" s="1"/>
      <c r="B705" s="1"/>
      <c r="C705" s="1"/>
    </row>
    <row r="706" spans="1:3">
      <c r="A706" s="1"/>
      <c r="B706" s="1"/>
      <c r="C706" s="1"/>
    </row>
    <row r="707" spans="1:3">
      <c r="A707" s="1"/>
      <c r="B707" s="1"/>
      <c r="C707" s="1"/>
    </row>
    <row r="708" spans="1:3">
      <c r="A708" s="1"/>
      <c r="B708" s="1"/>
      <c r="C708" s="1"/>
    </row>
    <row r="709" spans="1:3">
      <c r="A709" s="1"/>
      <c r="B709" s="1"/>
      <c r="C709" s="1"/>
    </row>
    <row r="710" spans="1:3">
      <c r="A710" s="1"/>
      <c r="B710" s="1"/>
      <c r="C710" s="1"/>
    </row>
    <row r="711" spans="1:3">
      <c r="A711" s="1"/>
      <c r="B711" s="1"/>
      <c r="C711" s="1"/>
    </row>
    <row r="712" spans="1:3">
      <c r="A712" s="1"/>
      <c r="B712" s="1"/>
      <c r="C712" s="1"/>
    </row>
    <row r="713" spans="1:3">
      <c r="A713" s="1"/>
      <c r="B713" s="1"/>
      <c r="C713" s="1"/>
    </row>
    <row r="714" spans="1:3">
      <c r="A714" s="1"/>
      <c r="B714" s="1"/>
      <c r="C714" s="1"/>
    </row>
    <row r="715" spans="1:3">
      <c r="A715" s="1"/>
      <c r="B715" s="1"/>
      <c r="C715" s="1"/>
    </row>
    <row r="716" spans="1:3">
      <c r="A716" s="1"/>
      <c r="B716" s="1"/>
      <c r="C716" s="1"/>
    </row>
    <row r="717" spans="1:3">
      <c r="A717" s="1"/>
      <c r="B717" s="1"/>
      <c r="C717" s="1"/>
    </row>
    <row r="718" spans="1:3">
      <c r="A718" s="1"/>
      <c r="B718" s="1"/>
      <c r="C718" s="1"/>
    </row>
    <row r="719" spans="1:3">
      <c r="A719" s="1"/>
      <c r="B719" s="1"/>
      <c r="C719" s="1"/>
    </row>
    <row r="720" spans="1:3">
      <c r="A720" s="1"/>
      <c r="B720" s="1"/>
      <c r="C720" s="1"/>
    </row>
    <row r="721" spans="1:3">
      <c r="A721" s="1"/>
      <c r="B721" s="1"/>
      <c r="C721" s="1"/>
    </row>
    <row r="722" spans="1:3">
      <c r="A722" s="1"/>
      <c r="B722" s="1"/>
      <c r="C722" s="1"/>
    </row>
    <row r="723" spans="1:3">
      <c r="A723" s="1"/>
      <c r="B723" s="1"/>
      <c r="C723" s="1"/>
    </row>
    <row r="724" spans="1:3">
      <c r="A724" s="1"/>
      <c r="B724" s="1"/>
      <c r="C724" s="1"/>
    </row>
    <row r="725" spans="1:3">
      <c r="A725" s="1"/>
      <c r="B725" s="1"/>
      <c r="C725" s="1"/>
    </row>
    <row r="726" spans="1:3">
      <c r="A726" s="1"/>
      <c r="B726" s="1"/>
      <c r="C726" s="1"/>
    </row>
    <row r="727" spans="1:3">
      <c r="A727" s="1"/>
      <c r="B727" s="1"/>
      <c r="C727" s="1"/>
    </row>
    <row r="728" spans="1:3">
      <c r="A728" s="1"/>
      <c r="B728" s="1"/>
      <c r="C728" s="1"/>
    </row>
    <row r="729" spans="1:3">
      <c r="A729" s="1"/>
      <c r="B729" s="1"/>
      <c r="C729" s="1"/>
    </row>
    <row r="730" spans="1:3">
      <c r="A730" s="1"/>
      <c r="B730" s="1"/>
      <c r="C730" s="1"/>
    </row>
    <row r="731" spans="1:3">
      <c r="A731" s="1"/>
      <c r="B731" s="1"/>
      <c r="C731" s="1"/>
    </row>
    <row r="732" spans="1:3">
      <c r="A732" s="1"/>
      <c r="B732" s="1"/>
      <c r="C732" s="1"/>
    </row>
    <row r="733" spans="1:3">
      <c r="A733" s="1"/>
      <c r="B733" s="1"/>
      <c r="C733" s="1"/>
    </row>
    <row r="734" spans="1:3">
      <c r="A734" s="1"/>
      <c r="B734" s="1"/>
      <c r="C734" s="1"/>
    </row>
    <row r="735" spans="1:3">
      <c r="A735" s="1"/>
      <c r="B735" s="1"/>
      <c r="C735" s="1"/>
    </row>
    <row r="736" spans="1:3">
      <c r="A736" s="1"/>
      <c r="B736" s="1"/>
      <c r="C736" s="1"/>
    </row>
    <row r="737" spans="1:3">
      <c r="A737" s="1"/>
      <c r="B737" s="1"/>
      <c r="C737" s="1"/>
    </row>
    <row r="738" spans="1:3">
      <c r="A738" s="1"/>
      <c r="B738" s="1"/>
      <c r="C738" s="1"/>
    </row>
    <row r="739" spans="1:3">
      <c r="A739" s="1"/>
      <c r="B739" s="1"/>
      <c r="C739" s="1"/>
    </row>
    <row r="740" spans="1:3">
      <c r="A740" s="1"/>
      <c r="B740" s="1"/>
      <c r="C740" s="1"/>
    </row>
    <row r="741" spans="1:3">
      <c r="A741" s="1"/>
      <c r="B741" s="1"/>
      <c r="C741" s="1"/>
    </row>
    <row r="742" spans="1:3">
      <c r="A742" s="1"/>
      <c r="B742" s="1"/>
      <c r="C742" s="1"/>
    </row>
    <row r="743" spans="1:3">
      <c r="A743" s="1"/>
      <c r="B743" s="1"/>
      <c r="C743" s="1"/>
    </row>
    <row r="744" spans="1:3">
      <c r="A744" s="1"/>
      <c r="B744" s="1"/>
      <c r="C744" s="1"/>
    </row>
    <row r="745" spans="1:3">
      <c r="A745" s="1"/>
      <c r="B745" s="1"/>
      <c r="C745" s="1"/>
    </row>
    <row r="746" spans="1:3">
      <c r="A746" s="1"/>
      <c r="B746" s="1"/>
      <c r="C746" s="1"/>
    </row>
    <row r="747" spans="1:3">
      <c r="A747" s="1"/>
      <c r="B747" s="1"/>
      <c r="C747" s="1"/>
    </row>
    <row r="748" spans="1:3">
      <c r="A748" s="1"/>
      <c r="B748" s="1"/>
      <c r="C748" s="1"/>
    </row>
    <row r="749" spans="1:3">
      <c r="A749" s="1"/>
      <c r="B749" s="1"/>
      <c r="C749" s="1"/>
    </row>
    <row r="750" spans="1:3">
      <c r="A750" s="1"/>
      <c r="B750" s="1"/>
      <c r="C750" s="1"/>
    </row>
    <row r="751" spans="1:3">
      <c r="A751" s="1"/>
      <c r="B751" s="1"/>
      <c r="C751" s="1"/>
    </row>
    <row r="752" spans="1:3">
      <c r="A752" s="1"/>
      <c r="B752" s="1"/>
      <c r="C752" s="1"/>
    </row>
    <row r="753" spans="1:3">
      <c r="A753" s="1"/>
      <c r="B753" s="1"/>
      <c r="C753" s="1"/>
    </row>
    <row r="754" spans="1:3">
      <c r="A754" s="1"/>
      <c r="B754" s="1"/>
      <c r="C754" s="1"/>
    </row>
    <row r="755" spans="1:3">
      <c r="A755" s="1"/>
      <c r="B755" s="1"/>
      <c r="C755" s="1"/>
    </row>
    <row r="756" spans="1:3">
      <c r="A756" s="1"/>
      <c r="B756" s="1"/>
      <c r="C756" s="1"/>
    </row>
    <row r="757" spans="1:3">
      <c r="A757" s="1"/>
      <c r="B757" s="1"/>
      <c r="C757" s="1"/>
    </row>
    <row r="758" spans="1:3">
      <c r="A758" s="1"/>
      <c r="B758" s="1"/>
      <c r="C758" s="1"/>
    </row>
    <row r="759" spans="1:3">
      <c r="A759" s="1"/>
      <c r="B759" s="1"/>
      <c r="C759" s="1"/>
    </row>
    <row r="760" spans="1:3">
      <c r="A760" s="1"/>
      <c r="B760" s="1"/>
      <c r="C760" s="1"/>
    </row>
    <row r="761" spans="1:3">
      <c r="A761" s="1"/>
      <c r="B761" s="1"/>
      <c r="C761" s="1"/>
    </row>
    <row r="762" spans="1:3">
      <c r="A762" s="1"/>
      <c r="B762" s="1"/>
      <c r="C762" s="1"/>
    </row>
    <row r="763" spans="1:3">
      <c r="A763" s="1"/>
      <c r="B763" s="1"/>
      <c r="C763" s="1"/>
    </row>
    <row r="764" spans="1:3">
      <c r="A764" s="1"/>
      <c r="B764" s="1"/>
      <c r="C764" s="1"/>
    </row>
    <row r="765" spans="1:3">
      <c r="A765" s="1"/>
      <c r="B765" s="1"/>
      <c r="C765" s="1"/>
    </row>
    <row r="766" spans="1:3">
      <c r="A766" s="1"/>
      <c r="B766" s="1"/>
      <c r="C766" s="1"/>
    </row>
    <row r="767" spans="1:3">
      <c r="A767" s="1"/>
      <c r="B767" s="1"/>
      <c r="C767" s="1"/>
    </row>
    <row r="768" spans="1:3">
      <c r="A768" s="1"/>
      <c r="B768" s="1"/>
      <c r="C768" s="1"/>
    </row>
    <row r="769" spans="1:3">
      <c r="A769" s="1"/>
      <c r="B769" s="1"/>
      <c r="C769" s="1"/>
    </row>
    <row r="770" spans="1:3">
      <c r="A770" s="1"/>
      <c r="B770" s="1"/>
      <c r="C770" s="1"/>
    </row>
    <row r="771" spans="1:3">
      <c r="A771" s="1"/>
      <c r="B771" s="1"/>
      <c r="C771" s="1"/>
    </row>
    <row r="772" spans="1:3">
      <c r="A772" s="1"/>
      <c r="B772" s="1"/>
      <c r="C772" s="1"/>
    </row>
    <row r="773" spans="1:3">
      <c r="A773" s="1"/>
      <c r="B773" s="1"/>
      <c r="C773" s="1"/>
    </row>
    <row r="774" spans="1:3">
      <c r="A774" s="1"/>
      <c r="B774" s="1"/>
      <c r="C774" s="1"/>
    </row>
    <row r="775" spans="1:3">
      <c r="A775" s="1"/>
      <c r="B775" s="1"/>
      <c r="C775" s="1"/>
    </row>
    <row r="776" spans="1:3">
      <c r="A776" s="1"/>
      <c r="B776" s="1"/>
      <c r="C776" s="1"/>
    </row>
    <row r="777" spans="1:3">
      <c r="A777" s="1"/>
      <c r="B777" s="1"/>
      <c r="C777" s="1"/>
    </row>
    <row r="778" spans="1:3">
      <c r="A778" s="1"/>
      <c r="B778" s="1"/>
      <c r="C778" s="1"/>
    </row>
    <row r="779" spans="1:3">
      <c r="A779" s="1"/>
      <c r="B779" s="1"/>
      <c r="C779" s="1"/>
    </row>
    <row r="780" spans="1:3">
      <c r="A780" s="1"/>
      <c r="B780" s="1"/>
      <c r="C780" s="1"/>
    </row>
    <row r="781" spans="1:3">
      <c r="A781" s="1"/>
      <c r="B781" s="1"/>
      <c r="C781" s="1"/>
    </row>
    <row r="782" spans="1:3">
      <c r="A782" s="1"/>
      <c r="B782" s="1"/>
      <c r="C782" s="1"/>
    </row>
    <row r="783" spans="1:3">
      <c r="A783" s="1"/>
      <c r="B783" s="1"/>
      <c r="C783" s="1"/>
    </row>
    <row r="784" spans="1:3">
      <c r="A784" s="1"/>
      <c r="B784" s="1"/>
      <c r="C784" s="1"/>
    </row>
    <row r="785" spans="1:3">
      <c r="A785" s="1"/>
      <c r="B785" s="1"/>
      <c r="C785" s="1"/>
    </row>
    <row r="786" spans="1:3">
      <c r="A786" s="1"/>
      <c r="B786" s="1"/>
      <c r="C786" s="1"/>
    </row>
    <row r="787" spans="1:3">
      <c r="A787" s="1"/>
      <c r="B787" s="1"/>
      <c r="C787" s="1"/>
    </row>
    <row r="788" spans="1:3">
      <c r="A788" s="1"/>
      <c r="B788" s="1"/>
      <c r="C788" s="1"/>
    </row>
    <row r="789" spans="1:3">
      <c r="A789" s="1"/>
      <c r="B789" s="1"/>
      <c r="C789" s="1"/>
    </row>
    <row r="790" spans="1:3">
      <c r="A790" s="1"/>
      <c r="B790" s="1"/>
      <c r="C790" s="1"/>
    </row>
    <row r="791" spans="1:3">
      <c r="A791" s="1"/>
      <c r="B791" s="1"/>
      <c r="C791" s="1"/>
    </row>
    <row r="792" spans="1:3">
      <c r="A792" s="1"/>
      <c r="B792" s="1"/>
      <c r="C792" s="1"/>
    </row>
    <row r="793" spans="1:3">
      <c r="A793" s="1"/>
      <c r="B793" s="1"/>
      <c r="C793" s="1"/>
    </row>
    <row r="794" spans="1:3">
      <c r="A794" s="1"/>
      <c r="B794" s="1"/>
      <c r="C794" s="1"/>
    </row>
    <row r="795" spans="1:3">
      <c r="A795" s="1"/>
      <c r="B795" s="1"/>
      <c r="C795" s="1"/>
    </row>
    <row r="796" spans="1:3">
      <c r="A796" s="1"/>
      <c r="B796" s="1"/>
      <c r="C796" s="1"/>
    </row>
    <row r="797" spans="1:3">
      <c r="A797" s="1"/>
      <c r="B797" s="1"/>
      <c r="C797" s="1"/>
    </row>
    <row r="798" spans="1:3">
      <c r="A798" s="1"/>
      <c r="B798" s="1"/>
      <c r="C798" s="1"/>
    </row>
    <row r="799" spans="1:3">
      <c r="A799" s="1"/>
      <c r="B799" s="1"/>
      <c r="C799" s="1"/>
    </row>
    <row r="800" spans="1:3">
      <c r="A800" s="1"/>
      <c r="B800" s="1"/>
      <c r="C800" s="1"/>
    </row>
    <row r="801" spans="1:3">
      <c r="A801" s="1"/>
      <c r="B801" s="1"/>
      <c r="C801" s="1"/>
    </row>
    <row r="802" spans="1:3">
      <c r="A802" s="1"/>
      <c r="B802" s="1"/>
      <c r="C802" s="1"/>
    </row>
    <row r="803" spans="1:3">
      <c r="A803" s="1"/>
      <c r="B803" s="1"/>
      <c r="C803" s="1"/>
    </row>
    <row r="804" spans="1:3">
      <c r="A804" s="1"/>
      <c r="B804" s="1"/>
      <c r="C804" s="1"/>
    </row>
    <row r="805" spans="1:3">
      <c r="A805" s="1"/>
      <c r="B805" s="1"/>
      <c r="C805" s="1"/>
    </row>
    <row r="806" spans="1:3">
      <c r="A806" s="1"/>
      <c r="B806" s="1"/>
      <c r="C806" s="1"/>
    </row>
    <row r="807" spans="1:3">
      <c r="A807" s="1"/>
      <c r="B807" s="1"/>
      <c r="C807" s="1"/>
    </row>
    <row r="808" spans="1:3">
      <c r="A808" s="1"/>
      <c r="B808" s="1"/>
      <c r="C808" s="1"/>
    </row>
    <row r="809" spans="1:3">
      <c r="A809" s="1"/>
      <c r="B809" s="1"/>
      <c r="C809" s="1"/>
    </row>
    <row r="810" spans="1:3">
      <c r="A810" s="1"/>
      <c r="B810" s="1"/>
      <c r="C810" s="1"/>
    </row>
    <row r="811" spans="1:3">
      <c r="A811" s="1"/>
      <c r="B811" s="1"/>
      <c r="C811" s="1"/>
    </row>
    <row r="812" spans="1:3">
      <c r="A812" s="1"/>
      <c r="B812" s="1"/>
      <c r="C812" s="1"/>
    </row>
    <row r="813" spans="1:3">
      <c r="A813" s="1"/>
      <c r="B813" s="1"/>
      <c r="C813" s="1"/>
    </row>
    <row r="814" spans="1:3">
      <c r="A814" s="1"/>
      <c r="B814" s="1"/>
      <c r="C814" s="1"/>
    </row>
    <row r="815" spans="1:3">
      <c r="A815" s="1"/>
      <c r="B815" s="1"/>
      <c r="C815" s="1"/>
    </row>
    <row r="816" spans="1:3">
      <c r="A816" s="1"/>
      <c r="B816" s="1"/>
      <c r="C816" s="1"/>
    </row>
    <row r="817" spans="1:3">
      <c r="A817" s="1"/>
      <c r="B817" s="1"/>
      <c r="C817" s="1"/>
    </row>
    <row r="818" spans="1:3">
      <c r="A818" s="1"/>
      <c r="B818" s="1"/>
      <c r="C818" s="1"/>
    </row>
    <row r="819" spans="1:3">
      <c r="A819" s="1"/>
      <c r="B819" s="1"/>
      <c r="C819" s="1"/>
    </row>
    <row r="820" spans="1:3">
      <c r="A820" s="1"/>
      <c r="B820" s="1"/>
      <c r="C820" s="1"/>
    </row>
    <row r="821" spans="1:3">
      <c r="A821" s="1"/>
      <c r="B821" s="1"/>
      <c r="C821" s="1"/>
    </row>
    <row r="822" spans="1:3">
      <c r="A822" s="1"/>
      <c r="B822" s="1"/>
      <c r="C822" s="1"/>
    </row>
    <row r="823" spans="1:3">
      <c r="A823" s="1"/>
      <c r="B823" s="1"/>
      <c r="C823" s="1"/>
    </row>
    <row r="824" spans="1:3">
      <c r="A824" s="1"/>
      <c r="B824" s="1"/>
      <c r="C824" s="1"/>
    </row>
    <row r="825" spans="1:3">
      <c r="A825" s="1"/>
      <c r="B825" s="1"/>
      <c r="C825" s="1"/>
    </row>
    <row r="826" spans="1:3">
      <c r="A826" s="1"/>
      <c r="B826" s="1"/>
      <c r="C826" s="1"/>
    </row>
    <row r="827" spans="1:3">
      <c r="A827" s="1"/>
      <c r="B827" s="1"/>
      <c r="C827" s="1"/>
    </row>
    <row r="828" spans="1:3">
      <c r="A828" s="1"/>
      <c r="B828" s="1"/>
      <c r="C828" s="1"/>
    </row>
    <row r="829" spans="1:3">
      <c r="A829" s="1"/>
      <c r="B829" s="1"/>
      <c r="C829" s="1"/>
    </row>
    <row r="830" spans="1:3">
      <c r="A830" s="1"/>
      <c r="B830" s="1"/>
      <c r="C830" s="1"/>
    </row>
    <row r="831" spans="1:3">
      <c r="A831" s="1"/>
      <c r="B831" s="1"/>
      <c r="C831" s="1"/>
    </row>
    <row r="832" spans="1:3">
      <c r="A832" s="1"/>
      <c r="B832" s="1"/>
      <c r="C832" s="1"/>
    </row>
    <row r="833" spans="1:3">
      <c r="A833" s="1"/>
      <c r="B833" s="1"/>
      <c r="C833" s="1"/>
    </row>
    <row r="834" spans="1:3">
      <c r="A834" s="1"/>
      <c r="B834" s="1"/>
      <c r="C834" s="1"/>
    </row>
    <row r="835" spans="1:3">
      <c r="A835" s="1"/>
      <c r="B835" s="1"/>
      <c r="C835" s="1"/>
    </row>
    <row r="836" spans="1:3">
      <c r="A836" s="1"/>
      <c r="B836" s="1"/>
      <c r="C836" s="1"/>
    </row>
    <row r="837" spans="1:3">
      <c r="A837" s="1"/>
      <c r="B837" s="1"/>
      <c r="C837" s="1"/>
    </row>
    <row r="838" spans="1:3">
      <c r="A838" s="1"/>
      <c r="B838" s="1"/>
      <c r="C838" s="1"/>
    </row>
    <row r="839" spans="1:3">
      <c r="A839" s="1"/>
      <c r="B839" s="1"/>
      <c r="C839" s="1"/>
    </row>
    <row r="840" spans="1:3">
      <c r="A840" s="1"/>
      <c r="B840" s="1"/>
      <c r="C840" s="1"/>
    </row>
    <row r="841" spans="1:3">
      <c r="A841" s="1"/>
      <c r="B841" s="1"/>
      <c r="C841" s="1"/>
    </row>
    <row r="842" spans="1:3">
      <c r="A842" s="1"/>
      <c r="B842" s="1"/>
      <c r="C842" s="1"/>
    </row>
    <row r="843" spans="1:3">
      <c r="A843" s="1"/>
      <c r="B843" s="1"/>
      <c r="C843" s="1"/>
    </row>
    <row r="844" spans="1:3">
      <c r="A844" s="1"/>
      <c r="B844" s="1"/>
      <c r="C844" s="1"/>
    </row>
    <row r="845" spans="1:3">
      <c r="A845" s="1"/>
      <c r="B845" s="1"/>
      <c r="C845" s="1"/>
    </row>
    <row r="846" spans="1:3">
      <c r="A846" s="1"/>
      <c r="B846" s="1"/>
      <c r="C846" s="1"/>
    </row>
    <row r="847" spans="1:3">
      <c r="A847" s="1"/>
      <c r="B847" s="1"/>
      <c r="C847" s="1"/>
    </row>
    <row r="848" spans="1:3">
      <c r="A848" s="1"/>
      <c r="B848" s="1"/>
      <c r="C848" s="1"/>
    </row>
    <row r="849" spans="1:3">
      <c r="A849" s="1"/>
      <c r="B849" s="1"/>
      <c r="C849" s="1"/>
    </row>
    <row r="850" spans="1:3">
      <c r="A850" s="1"/>
      <c r="B850" s="1"/>
      <c r="C850" s="1"/>
    </row>
    <row r="851" spans="1:3">
      <c r="A851" s="1"/>
      <c r="B851" s="1"/>
      <c r="C851" s="1"/>
    </row>
    <row r="852" spans="1:3">
      <c r="A852" s="1"/>
      <c r="B852" s="1"/>
      <c r="C852" s="1"/>
    </row>
    <row r="853" spans="1:3">
      <c r="A853" s="1"/>
      <c r="B853" s="1"/>
      <c r="C853" s="1"/>
    </row>
    <row r="854" spans="1:3">
      <c r="A854" s="1"/>
      <c r="B854" s="1"/>
      <c r="C854" s="1"/>
    </row>
    <row r="855" spans="1:3">
      <c r="A855" s="1"/>
      <c r="B855" s="1"/>
      <c r="C855" s="1"/>
    </row>
    <row r="856" spans="1:3">
      <c r="A856" s="1"/>
      <c r="B856" s="1"/>
      <c r="C856" s="1"/>
    </row>
    <row r="857" spans="1:3">
      <c r="A857" s="1"/>
      <c r="B857" s="1"/>
      <c r="C857" s="1"/>
    </row>
    <row r="858" spans="1:3">
      <c r="A858" s="1"/>
      <c r="B858" s="1"/>
      <c r="C858" s="1"/>
    </row>
    <row r="859" spans="1:3">
      <c r="A859" s="1"/>
      <c r="B859" s="1"/>
      <c r="C859" s="1"/>
    </row>
    <row r="860" spans="1:3">
      <c r="A860" s="1"/>
      <c r="B860" s="1"/>
      <c r="C860" s="1"/>
    </row>
    <row r="861" spans="1:3">
      <c r="A861" s="1"/>
      <c r="B861" s="1"/>
      <c r="C861" s="1"/>
    </row>
    <row r="862" spans="1:3">
      <c r="A862" s="1"/>
      <c r="B862" s="1"/>
      <c r="C862" s="1"/>
    </row>
    <row r="863" spans="1:3">
      <c r="A863" s="1"/>
      <c r="B863" s="1"/>
      <c r="C863" s="1"/>
    </row>
    <row r="864" spans="1:3">
      <c r="A864" s="1"/>
      <c r="B864" s="1"/>
      <c r="C864" s="1"/>
    </row>
    <row r="865" spans="1:3">
      <c r="A865" s="1"/>
      <c r="B865" s="1"/>
      <c r="C865" s="1"/>
    </row>
    <row r="866" spans="1:3">
      <c r="A866" s="1"/>
      <c r="B866" s="1"/>
      <c r="C866" s="1"/>
    </row>
    <row r="867" spans="1:3">
      <c r="A867" s="1"/>
      <c r="B867" s="1"/>
      <c r="C867" s="1"/>
    </row>
    <row r="868" spans="1:3">
      <c r="A868" s="1"/>
      <c r="B868" s="1"/>
      <c r="C868" s="1"/>
    </row>
    <row r="869" spans="1:3">
      <c r="A869" s="1"/>
      <c r="B869" s="1"/>
      <c r="C869" s="1"/>
    </row>
    <row r="870" spans="1:3">
      <c r="A870" s="1"/>
      <c r="B870" s="1"/>
      <c r="C870" s="1"/>
    </row>
    <row r="871" spans="1:3">
      <c r="A871" s="1"/>
      <c r="B871" s="1"/>
      <c r="C871" s="1"/>
    </row>
    <row r="872" spans="1:3">
      <c r="A872" s="1"/>
      <c r="B872" s="1"/>
      <c r="C872" s="1"/>
    </row>
    <row r="873" spans="1:3">
      <c r="A873" s="1"/>
      <c r="B873" s="1"/>
      <c r="C873" s="1"/>
    </row>
    <row r="874" spans="1:3">
      <c r="A874" s="1"/>
      <c r="B874" s="1"/>
      <c r="C874" s="1"/>
    </row>
    <row r="875" spans="1:3">
      <c r="A875" s="1"/>
      <c r="B875" s="1"/>
      <c r="C875" s="1"/>
    </row>
    <row r="876" spans="1:3">
      <c r="A876" s="1"/>
      <c r="B876" s="1"/>
      <c r="C876" s="1"/>
    </row>
    <row r="877" spans="1:3">
      <c r="A877" s="1"/>
      <c r="B877" s="1"/>
      <c r="C877" s="1"/>
    </row>
    <row r="878" spans="1:3">
      <c r="A878" s="1"/>
      <c r="B878" s="1"/>
      <c r="C878" s="1"/>
    </row>
    <row r="879" spans="1:3">
      <c r="A879" s="1"/>
      <c r="B879" s="1"/>
      <c r="C879" s="1"/>
    </row>
    <row r="880" spans="1:3">
      <c r="A880" s="1"/>
      <c r="B880" s="1"/>
      <c r="C880" s="1"/>
    </row>
    <row r="881" spans="1:3">
      <c r="A881" s="1"/>
      <c r="B881" s="1"/>
      <c r="C881" s="1"/>
    </row>
    <row r="882" spans="1:3">
      <c r="A882" s="1"/>
      <c r="B882" s="1"/>
      <c r="C882" s="1"/>
    </row>
    <row r="883" spans="1:3">
      <c r="A883" s="1"/>
      <c r="B883" s="1"/>
      <c r="C883" s="1"/>
    </row>
    <row r="884" spans="1:3">
      <c r="A884" s="1"/>
      <c r="B884" s="1"/>
      <c r="C884" s="1"/>
    </row>
    <row r="885" spans="1:3">
      <c r="A885" s="1"/>
      <c r="B885" s="1"/>
      <c r="C885" s="1"/>
    </row>
    <row r="886" spans="1:3">
      <c r="A886" s="1"/>
      <c r="B886" s="1"/>
      <c r="C886" s="1"/>
    </row>
    <row r="887" spans="1:3">
      <c r="A887" s="1"/>
      <c r="B887" s="1"/>
      <c r="C887" s="1"/>
    </row>
    <row r="888" spans="1:3">
      <c r="A888" s="1"/>
      <c r="B888" s="1"/>
      <c r="C888" s="1"/>
    </row>
    <row r="889" spans="1:3">
      <c r="A889" s="1"/>
      <c r="B889" s="1"/>
      <c r="C889" s="1"/>
    </row>
    <row r="890" spans="1:3">
      <c r="A890" s="1"/>
      <c r="B890" s="1"/>
      <c r="C890" s="1"/>
    </row>
    <row r="891" spans="1:3">
      <c r="A891" s="1"/>
      <c r="B891" s="1"/>
      <c r="C891" s="1"/>
    </row>
    <row r="892" spans="1:3">
      <c r="A892" s="1"/>
      <c r="B892" s="1"/>
      <c r="C892" s="1"/>
    </row>
    <row r="893" spans="1:3">
      <c r="A893" s="1"/>
      <c r="B893" s="1"/>
      <c r="C893" s="1"/>
    </row>
    <row r="894" spans="1:3">
      <c r="A894" s="1"/>
      <c r="B894" s="1"/>
      <c r="C894" s="1"/>
    </row>
    <row r="895" spans="1:3">
      <c r="A895" s="1"/>
      <c r="B895" s="1"/>
      <c r="C895" s="1"/>
    </row>
    <row r="896" spans="1:3">
      <c r="A896" s="1"/>
      <c r="B896" s="1"/>
      <c r="C896" s="1"/>
    </row>
    <row r="897" spans="1:3">
      <c r="A897" s="1"/>
      <c r="B897" s="1"/>
      <c r="C897" s="1"/>
    </row>
    <row r="898" spans="1:3">
      <c r="A898" s="1"/>
      <c r="B898" s="1"/>
      <c r="C898" s="1"/>
    </row>
    <row r="899" spans="1:3">
      <c r="A899" s="1"/>
      <c r="B899" s="1"/>
      <c r="C899" s="1"/>
    </row>
    <row r="900" spans="1:3">
      <c r="A900" s="1"/>
      <c r="B900" s="1"/>
      <c r="C900" s="1"/>
    </row>
    <row r="901" spans="1:3">
      <c r="A901" s="1"/>
      <c r="B901" s="1"/>
      <c r="C901" s="1"/>
    </row>
    <row r="902" spans="1:3">
      <c r="A902" s="1"/>
      <c r="B902" s="1"/>
      <c r="C902" s="1"/>
    </row>
    <row r="903" spans="1:3">
      <c r="A903" s="1"/>
      <c r="B903" s="1"/>
      <c r="C903" s="1"/>
    </row>
    <row r="904" spans="1:3">
      <c r="A904" s="1"/>
      <c r="B904" s="1"/>
      <c r="C904" s="1"/>
    </row>
    <row r="905" spans="1:3">
      <c r="A905" s="1"/>
      <c r="B905" s="1"/>
      <c r="C905" s="1"/>
    </row>
    <row r="906" spans="1:3">
      <c r="A906" s="1"/>
      <c r="B906" s="1"/>
      <c r="C906" s="1"/>
    </row>
    <row r="907" spans="1:3">
      <c r="A907" s="1"/>
      <c r="B907" s="1"/>
      <c r="C907" s="1"/>
    </row>
    <row r="908" spans="1:3">
      <c r="A908" s="1"/>
      <c r="B908" s="1"/>
      <c r="C908" s="1"/>
    </row>
    <row r="909" spans="1:3">
      <c r="A909" s="1"/>
      <c r="B909" s="1"/>
      <c r="C909" s="1"/>
    </row>
    <row r="910" spans="1:3">
      <c r="A910" s="1"/>
      <c r="B910" s="1"/>
      <c r="C910" s="1"/>
    </row>
    <row r="911" spans="1:3">
      <c r="A911" s="1"/>
      <c r="B911" s="1"/>
      <c r="C911" s="1"/>
    </row>
    <row r="912" spans="1:3">
      <c r="A912" s="1"/>
      <c r="B912" s="1"/>
      <c r="C912" s="1"/>
    </row>
    <row r="913" spans="1:3">
      <c r="A913" s="1"/>
      <c r="B913" s="1"/>
      <c r="C913" s="1"/>
    </row>
    <row r="914" spans="1:3">
      <c r="A914" s="1"/>
      <c r="B914" s="1"/>
      <c r="C914" s="1"/>
    </row>
    <row r="915" spans="1:3">
      <c r="A915" s="1"/>
      <c r="B915" s="1"/>
      <c r="C915" s="1"/>
    </row>
    <row r="916" spans="1:3">
      <c r="A916" s="1"/>
      <c r="B916" s="1"/>
      <c r="C916" s="1"/>
    </row>
    <row r="917" spans="1:3">
      <c r="A917" s="1"/>
      <c r="B917" s="1"/>
      <c r="C917" s="1"/>
    </row>
    <row r="918" spans="1:3">
      <c r="A918" s="1"/>
      <c r="B918" s="1"/>
      <c r="C918" s="1"/>
    </row>
    <row r="919" spans="1:3">
      <c r="A919" s="1"/>
      <c r="B919" s="1"/>
      <c r="C919" s="1"/>
    </row>
    <row r="920" spans="1:3">
      <c r="A920" s="1"/>
      <c r="B920" s="1"/>
      <c r="C920" s="1"/>
    </row>
    <row r="921" spans="1:3">
      <c r="A921" s="1"/>
      <c r="B921" s="1"/>
      <c r="C921" s="1"/>
    </row>
    <row r="922" spans="1:3">
      <c r="A922" s="1"/>
      <c r="B922" s="1"/>
      <c r="C922" s="1"/>
    </row>
    <row r="923" spans="1:3">
      <c r="A923" s="1"/>
      <c r="B923" s="1"/>
      <c r="C923" s="1"/>
    </row>
    <row r="924" spans="1:3">
      <c r="A924" s="1"/>
      <c r="B924" s="1"/>
      <c r="C924" s="1"/>
    </row>
    <row r="925" spans="1:3">
      <c r="A925" s="1"/>
      <c r="B925" s="1"/>
      <c r="C925" s="1"/>
    </row>
    <row r="926" spans="1:3">
      <c r="A926" s="1"/>
      <c r="B926" s="1"/>
      <c r="C926" s="1"/>
    </row>
    <row r="927" spans="1:3">
      <c r="A927" s="1"/>
      <c r="B927" s="1"/>
      <c r="C927" s="1"/>
    </row>
    <row r="928" spans="1:3">
      <c r="A928" s="1"/>
      <c r="B928" s="1"/>
      <c r="C928" s="1"/>
    </row>
    <row r="929" spans="1:3">
      <c r="A929" s="1"/>
      <c r="B929" s="1"/>
      <c r="C929" s="1"/>
    </row>
    <row r="930" spans="1:3">
      <c r="A930" s="1"/>
      <c r="B930" s="1"/>
      <c r="C930" s="1"/>
    </row>
    <row r="931" spans="1:3">
      <c r="A931" s="1"/>
      <c r="B931" s="1"/>
      <c r="C931" s="1"/>
    </row>
    <row r="932" spans="1:3">
      <c r="A932" s="1"/>
      <c r="B932" s="1"/>
      <c r="C932" s="1"/>
    </row>
    <row r="933" spans="1:3">
      <c r="A933" s="1"/>
      <c r="B933" s="1"/>
      <c r="C933" s="1"/>
    </row>
    <row r="934" spans="1:3">
      <c r="A934" s="1"/>
      <c r="B934" s="1"/>
      <c r="C934" s="1"/>
    </row>
    <row r="935" spans="1:3">
      <c r="A935" s="1"/>
      <c r="B935" s="1"/>
      <c r="C935" s="1"/>
    </row>
    <row r="936" spans="1:3">
      <c r="A936" s="1"/>
      <c r="B936" s="1"/>
      <c r="C936" s="1"/>
    </row>
    <row r="937" spans="1:3">
      <c r="A937" s="1"/>
      <c r="B937" s="1"/>
      <c r="C937" s="1"/>
    </row>
    <row r="938" spans="1:3">
      <c r="A938" s="1"/>
      <c r="B938" s="1"/>
      <c r="C938" s="1"/>
    </row>
    <row r="939" spans="1:3">
      <c r="A939" s="1"/>
      <c r="B939" s="1"/>
      <c r="C939" s="1"/>
    </row>
    <row r="940" spans="1:3">
      <c r="A940" s="1"/>
      <c r="B940" s="1"/>
      <c r="C940" s="1"/>
    </row>
    <row r="941" spans="1:3">
      <c r="A941" s="1"/>
      <c r="B941" s="1"/>
      <c r="C941" s="1"/>
    </row>
    <row r="942" spans="1:3">
      <c r="A942" s="1"/>
      <c r="B942" s="1"/>
      <c r="C942" s="1"/>
    </row>
    <row r="943" spans="1:3">
      <c r="A943" s="1"/>
      <c r="B943" s="1"/>
      <c r="C943" s="1"/>
    </row>
    <row r="944" spans="1:3">
      <c r="A944" s="1"/>
      <c r="B944" s="1"/>
      <c r="C944" s="1"/>
    </row>
    <row r="945" spans="1:3">
      <c r="A945" s="1"/>
      <c r="B945" s="1"/>
      <c r="C945" s="1"/>
    </row>
    <row r="946" spans="1:3">
      <c r="A946" s="1"/>
      <c r="B946" s="1"/>
      <c r="C946" s="1"/>
    </row>
    <row r="947" spans="1:3">
      <c r="A947" s="1"/>
      <c r="B947" s="1"/>
      <c r="C947" s="1"/>
    </row>
    <row r="948" spans="1:3">
      <c r="A948" s="1"/>
      <c r="B948" s="1"/>
      <c r="C948" s="1"/>
    </row>
    <row r="949" spans="1:3">
      <c r="A949" s="1"/>
      <c r="B949" s="1"/>
      <c r="C949" s="1"/>
    </row>
    <row r="950" spans="1:3">
      <c r="A950" s="1"/>
      <c r="B950" s="1"/>
      <c r="C950" s="1"/>
    </row>
    <row r="951" spans="1:3">
      <c r="A951" s="1"/>
      <c r="B951" s="1"/>
      <c r="C951" s="1"/>
    </row>
    <row r="952" spans="1:3">
      <c r="A952" s="1"/>
      <c r="B952" s="1"/>
      <c r="C952" s="1"/>
    </row>
    <row r="953" spans="1:3">
      <c r="A953" s="1"/>
      <c r="B953" s="1"/>
      <c r="C953" s="1"/>
    </row>
    <row r="954" spans="1:3">
      <c r="A954" s="1"/>
      <c r="B954" s="1"/>
      <c r="C954" s="1"/>
    </row>
    <row r="955" spans="1:3">
      <c r="A955" s="1"/>
      <c r="B955" s="1"/>
      <c r="C955" s="1"/>
    </row>
    <row r="956" spans="1:3">
      <c r="A956" s="1"/>
      <c r="B956" s="1"/>
      <c r="C956" s="1"/>
    </row>
    <row r="957" spans="1:3">
      <c r="A957" s="1"/>
      <c r="B957" s="1"/>
      <c r="C957" s="1"/>
    </row>
    <row r="958" spans="1:3">
      <c r="A958" s="1"/>
      <c r="B958" s="1"/>
      <c r="C958" s="1"/>
    </row>
    <row r="959" spans="1:3">
      <c r="A959" s="1"/>
      <c r="B959" s="1"/>
      <c r="C959" s="1"/>
    </row>
    <row r="960" spans="1:3">
      <c r="A960" s="1"/>
      <c r="B960" s="1"/>
      <c r="C960" s="1"/>
    </row>
    <row r="961" spans="1:3">
      <c r="A961" s="1"/>
      <c r="B961" s="1"/>
      <c r="C961" s="1"/>
    </row>
    <row r="962" spans="1:3">
      <c r="A962" s="1"/>
      <c r="B962" s="1"/>
      <c r="C962" s="1"/>
    </row>
    <row r="963" spans="1:3">
      <c r="A963" s="1"/>
      <c r="B963" s="1"/>
      <c r="C963" s="1"/>
    </row>
    <row r="964" spans="1:3">
      <c r="A964" s="1"/>
      <c r="B964" s="1"/>
      <c r="C964" s="1"/>
    </row>
    <row r="965" spans="1:3">
      <c r="A965" s="1"/>
      <c r="B965" s="1"/>
      <c r="C965" s="1"/>
    </row>
    <row r="966" spans="1:3">
      <c r="A966" s="1"/>
      <c r="B966" s="1"/>
      <c r="C966" s="1"/>
    </row>
    <row r="967" spans="1:3">
      <c r="A967" s="1"/>
      <c r="B967" s="1"/>
      <c r="C967" s="1"/>
    </row>
    <row r="968" spans="1:3">
      <c r="A968" s="1"/>
      <c r="B968" s="1"/>
      <c r="C968" s="1"/>
    </row>
    <row r="969" spans="1:3">
      <c r="A969" s="1"/>
      <c r="B969" s="1"/>
      <c r="C969" s="1"/>
    </row>
    <row r="970" spans="1:3">
      <c r="A970" s="1"/>
      <c r="B970" s="1"/>
      <c r="C970" s="1"/>
    </row>
    <row r="971" spans="1:3">
      <c r="A971" s="1"/>
      <c r="B971" s="1"/>
      <c r="C971" s="1"/>
    </row>
    <row r="972" spans="1:3">
      <c r="A972" s="1"/>
      <c r="B972" s="1"/>
      <c r="C972" s="1"/>
    </row>
    <row r="973" spans="1:3">
      <c r="A973" s="1"/>
      <c r="B973" s="1"/>
      <c r="C973" s="1"/>
    </row>
    <row r="974" spans="1:3">
      <c r="A974" s="1"/>
      <c r="B974" s="1"/>
      <c r="C974" s="1"/>
    </row>
    <row r="975" spans="1:3">
      <c r="A975" s="1"/>
      <c r="B975" s="1"/>
      <c r="C975" s="1"/>
    </row>
    <row r="976" spans="1:3">
      <c r="A976" s="1"/>
      <c r="B976" s="1"/>
      <c r="C976" s="1"/>
    </row>
    <row r="977" spans="1:3">
      <c r="A977" s="1"/>
      <c r="B977" s="1"/>
      <c r="C977" s="1"/>
    </row>
    <row r="978" spans="1:3">
      <c r="A978" s="1"/>
      <c r="B978" s="1"/>
      <c r="C978" s="1"/>
    </row>
    <row r="979" spans="1:3">
      <c r="A979" s="1"/>
      <c r="B979" s="1"/>
      <c r="C979" s="1"/>
    </row>
    <row r="980" spans="1:3">
      <c r="A980" s="1"/>
      <c r="B980" s="1"/>
      <c r="C980" s="1"/>
    </row>
    <row r="981" spans="1:3">
      <c r="A981" s="1"/>
      <c r="B981" s="1"/>
      <c r="C981" s="1"/>
    </row>
    <row r="982" spans="1:3">
      <c r="A982" s="1"/>
      <c r="B982" s="1"/>
      <c r="C982" s="1"/>
    </row>
    <row r="983" spans="1:3">
      <c r="A983" s="1"/>
      <c r="B983" s="1"/>
      <c r="C983" s="1"/>
    </row>
    <row r="984" spans="1:3">
      <c r="A984" s="1"/>
      <c r="B984" s="1"/>
      <c r="C984" s="1"/>
    </row>
    <row r="985" spans="1:3">
      <c r="A985" s="1"/>
      <c r="B985" s="1"/>
      <c r="C985" s="1"/>
    </row>
    <row r="986" spans="1:3">
      <c r="A986" s="1"/>
      <c r="B986" s="1"/>
      <c r="C986" s="1"/>
    </row>
    <row r="987" spans="1:3">
      <c r="A987" s="1"/>
      <c r="B987" s="1"/>
      <c r="C987" s="1"/>
    </row>
    <row r="988" spans="1:3">
      <c r="A988" s="1"/>
      <c r="B988" s="1"/>
      <c r="C988" s="1"/>
    </row>
    <row r="989" spans="1:3">
      <c r="A989" s="1"/>
      <c r="B989" s="1"/>
      <c r="C989" s="1"/>
    </row>
    <row r="990" spans="1:3">
      <c r="A990" s="1"/>
      <c r="B990" s="1"/>
      <c r="C990" s="1"/>
    </row>
    <row r="991" spans="1:3">
      <c r="A991" s="1"/>
      <c r="B991" s="1"/>
      <c r="C991" s="1"/>
    </row>
    <row r="992" spans="1:3">
      <c r="A992" s="1"/>
      <c r="B992" s="1"/>
      <c r="C992" s="1"/>
    </row>
    <row r="993" spans="1:3">
      <c r="A993" s="1"/>
      <c r="B993" s="1"/>
      <c r="C993" s="1"/>
    </row>
    <row r="994" spans="1:3">
      <c r="A994" s="1"/>
      <c r="B994" s="1"/>
      <c r="C994" s="1"/>
    </row>
    <row r="995" spans="1:3">
      <c r="A995" s="1"/>
      <c r="B995" s="1"/>
      <c r="C995" s="1"/>
    </row>
    <row r="996" spans="1:3">
      <c r="A996" s="1"/>
      <c r="B996" s="1"/>
      <c r="C996" s="1"/>
    </row>
    <row r="997" spans="1:3">
      <c r="A997" s="1"/>
      <c r="B997" s="1"/>
      <c r="C997" s="1"/>
    </row>
    <row r="998" spans="1:3">
      <c r="A998" s="1"/>
      <c r="B998" s="1"/>
      <c r="C998" s="1"/>
    </row>
    <row r="999" spans="1:3">
      <c r="A999" s="1"/>
      <c r="B999" s="1"/>
      <c r="C999" s="1"/>
    </row>
    <row r="1000" spans="1:3">
      <c r="A1000" s="1"/>
      <c r="B1000" s="1"/>
      <c r="C1000" s="1"/>
    </row>
  </sheetData>
  <mergeCells count="1">
    <mergeCell ref="A1:C1"/>
  </mergeCells>
  <pageMargins left="0" right="0" top="0" bottom="0" header="0" footer="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AE537"/>
  <sheetViews>
    <sheetView workbookViewId="0">
      <selection activeCell="E38" sqref="E31:E38"/>
    </sheetView>
  </sheetViews>
  <sheetFormatPr defaultColWidth="12.5703125" defaultRowHeight="15.75" customHeight="1"/>
  <cols>
    <col min="1" max="1" width="21.85546875" bestFit="1" customWidth="1"/>
    <col min="2" max="2" width="26" bestFit="1" customWidth="1"/>
    <col min="5" max="6" width="16.85546875" bestFit="1" customWidth="1"/>
    <col min="7" max="7" width="18.140625" bestFit="1" customWidth="1"/>
    <col min="9" max="9" width="18.140625" bestFit="1" customWidth="1"/>
    <col min="10" max="10" width="14.28515625" bestFit="1" customWidth="1"/>
    <col min="11" max="11" width="20" bestFit="1" customWidth="1"/>
    <col min="12" max="12" width="26.140625" bestFit="1" customWidth="1"/>
    <col min="13" max="13" width="157.5703125" bestFit="1" customWidth="1"/>
  </cols>
  <sheetData>
    <row r="1" spans="1:31" ht="15.75" customHeight="1">
      <c r="A1" s="48" t="s">
        <v>9</v>
      </c>
      <c r="B1" s="64" t="s">
        <v>15</v>
      </c>
      <c r="C1" s="64"/>
      <c r="D1" s="64"/>
      <c r="E1" s="48" t="s">
        <v>3</v>
      </c>
      <c r="F1" s="64" t="s">
        <v>8081</v>
      </c>
      <c r="G1" s="64"/>
      <c r="H1" s="64"/>
      <c r="I1" s="48" t="s">
        <v>3</v>
      </c>
      <c r="J1" s="64" t="s">
        <v>8082</v>
      </c>
      <c r="K1" s="64"/>
      <c r="L1" s="64"/>
      <c r="M1" s="64"/>
      <c r="N1" s="64"/>
      <c r="O1" s="64"/>
      <c r="P1" s="64"/>
      <c r="Q1" s="64"/>
      <c r="R1" s="64"/>
      <c r="S1" s="64"/>
      <c r="T1" s="64"/>
      <c r="U1" s="64"/>
      <c r="V1" s="64"/>
      <c r="W1" s="64"/>
      <c r="X1" s="64"/>
      <c r="Y1" s="64"/>
      <c r="Z1" s="64"/>
      <c r="AA1" s="64"/>
      <c r="AB1" s="64"/>
      <c r="AC1" s="64"/>
      <c r="AD1" s="64"/>
      <c r="AE1" s="64"/>
    </row>
    <row r="2" spans="1:31" ht="15.75" customHeight="1">
      <c r="A2" s="48" t="s">
        <v>8</v>
      </c>
      <c r="B2" s="64" t="s">
        <v>15</v>
      </c>
      <c r="C2" s="64"/>
      <c r="D2" s="64"/>
      <c r="E2" s="64" t="s">
        <v>18</v>
      </c>
      <c r="F2" s="49">
        <v>34561</v>
      </c>
      <c r="G2" s="64"/>
      <c r="H2" s="64"/>
      <c r="I2" s="64" t="s">
        <v>118</v>
      </c>
      <c r="J2" s="65">
        <v>8</v>
      </c>
      <c r="K2" s="65">
        <f>ROUND(J2,2)</f>
        <v>8</v>
      </c>
      <c r="L2" s="64" t="str">
        <f>_xlfn.CONCAT(I2, " ",K2, " ", "Kg")</f>
        <v>MAR 8 Kg</v>
      </c>
      <c r="M2" s="64" t="str">
        <f>_xlfn.TEXTJOIN(" ",TRUE,L2:L20)</f>
        <v>MAR 8 Kg VEN 9,22 Kg ABR 6,67 Kg CAL 8,86 Kg CAM 7,62 Kg EMR 7,5 Kg FVG 6 Kg LAZ 7,94 Kg LIG 8,6 Kg LOM 7,8 Kg MOL 13 Kg PIE 7,17 Kg PUG 7,65 Kg SAR 10,2 Kg SIC 8,72 Kg TAA 5,25 Kg TOS 9,26 Kg UMB 9,6 Kg VDA 12 Kg</v>
      </c>
      <c r="N2" s="64"/>
      <c r="O2" s="64"/>
      <c r="P2" s="64"/>
      <c r="Q2" s="64"/>
      <c r="R2" s="64"/>
      <c r="S2" s="64"/>
      <c r="T2" s="64"/>
      <c r="U2" s="64"/>
      <c r="V2" s="64"/>
      <c r="W2" s="64"/>
      <c r="X2" s="64"/>
      <c r="Y2" s="64"/>
      <c r="Z2" s="64"/>
      <c r="AA2" s="64"/>
      <c r="AB2" s="64"/>
      <c r="AC2" s="64"/>
      <c r="AD2" s="64"/>
      <c r="AE2" s="64"/>
    </row>
    <row r="3" spans="1:31" ht="15.75" customHeight="1">
      <c r="A3" s="64"/>
      <c r="B3" s="64"/>
      <c r="C3" s="64"/>
      <c r="D3" s="64"/>
      <c r="E3" s="64" t="s">
        <v>13</v>
      </c>
      <c r="F3" s="49">
        <v>19406</v>
      </c>
      <c r="G3" s="64"/>
      <c r="H3" s="64"/>
      <c r="I3" s="64" t="s">
        <v>44</v>
      </c>
      <c r="J3" s="65">
        <v>9.2222222222222214</v>
      </c>
      <c r="K3" s="65">
        <f t="shared" ref="K3:K22" si="0">ROUND(J3,2)</f>
        <v>9.2200000000000006</v>
      </c>
      <c r="L3" s="64" t="str">
        <f>_xlfn.CONCAT(I3, " ",K3, " ", "Kg")</f>
        <v>VEN 9,22 Kg</v>
      </c>
      <c r="M3" s="64"/>
      <c r="N3" s="64"/>
      <c r="O3" s="64"/>
      <c r="P3" s="64"/>
      <c r="Q3" s="64"/>
      <c r="R3" s="64"/>
      <c r="S3" s="64"/>
      <c r="T3" s="64"/>
      <c r="U3" s="64"/>
      <c r="V3" s="64"/>
      <c r="W3" s="64"/>
      <c r="X3" s="64"/>
      <c r="Y3" s="64"/>
      <c r="Z3" s="64"/>
      <c r="AA3" s="64"/>
      <c r="AB3" s="64"/>
      <c r="AC3" s="64"/>
      <c r="AD3" s="64"/>
      <c r="AE3" s="64"/>
    </row>
    <row r="4" spans="1:31" ht="15.75" customHeight="1">
      <c r="A4" s="48" t="s">
        <v>0</v>
      </c>
      <c r="B4" s="64" t="s">
        <v>8081</v>
      </c>
      <c r="C4" s="64"/>
      <c r="D4" s="64"/>
      <c r="E4" s="64" t="s">
        <v>24</v>
      </c>
      <c r="F4" s="49">
        <v>14897</v>
      </c>
      <c r="G4" s="64"/>
      <c r="H4" s="64"/>
      <c r="I4" s="64" t="s">
        <v>93</v>
      </c>
      <c r="J4" s="65">
        <v>6.666666666666667</v>
      </c>
      <c r="K4" s="65">
        <f t="shared" si="0"/>
        <v>6.67</v>
      </c>
      <c r="L4" s="64" t="str">
        <f t="shared" ref="L3:L22" si="1">_xlfn.CONCAT(I4, " ",K4, " ", "Kg")</f>
        <v>ABR 6,67 Kg</v>
      </c>
      <c r="M4" s="64"/>
      <c r="N4" s="64"/>
      <c r="O4" s="64"/>
      <c r="P4" s="64"/>
      <c r="Q4" s="64"/>
      <c r="R4" s="64"/>
      <c r="S4" s="64"/>
      <c r="T4" s="64"/>
      <c r="U4" s="64"/>
      <c r="V4" s="64"/>
      <c r="W4" s="64"/>
      <c r="X4" s="64"/>
      <c r="Y4" s="64"/>
      <c r="Z4" s="64"/>
      <c r="AA4" s="64"/>
      <c r="AB4" s="64"/>
      <c r="AC4" s="64"/>
      <c r="AD4" s="64"/>
      <c r="AE4" s="64"/>
    </row>
    <row r="5" spans="1:31" ht="15.75" customHeight="1">
      <c r="A5" s="64">
        <v>3028</v>
      </c>
      <c r="B5" s="49">
        <v>1584</v>
      </c>
      <c r="C5" s="64"/>
      <c r="D5" s="64"/>
      <c r="E5" s="64" t="s">
        <v>21</v>
      </c>
      <c r="F5" s="49">
        <v>14372</v>
      </c>
      <c r="G5" s="64"/>
      <c r="H5" s="64"/>
      <c r="I5" s="64" t="s">
        <v>64</v>
      </c>
      <c r="J5" s="65">
        <v>8.8571428571428577</v>
      </c>
      <c r="K5" s="65">
        <f t="shared" si="0"/>
        <v>8.86</v>
      </c>
      <c r="L5" s="64" t="str">
        <f t="shared" si="1"/>
        <v>CAL 8,86 Kg</v>
      </c>
      <c r="M5" s="64"/>
      <c r="N5" s="64"/>
      <c r="O5" s="64"/>
      <c r="P5" s="64"/>
      <c r="Q5" s="64"/>
      <c r="R5" s="64"/>
      <c r="S5" s="64"/>
      <c r="T5" s="64"/>
      <c r="U5" s="64"/>
      <c r="V5" s="64"/>
      <c r="W5" s="64"/>
      <c r="X5" s="64"/>
      <c r="Y5" s="64"/>
      <c r="Z5" s="64"/>
      <c r="AA5" s="64"/>
      <c r="AB5" s="64"/>
      <c r="AC5" s="64"/>
      <c r="AD5" s="64"/>
      <c r="AE5" s="64"/>
    </row>
    <row r="6" spans="1:31" ht="15.75" customHeight="1">
      <c r="A6" s="64">
        <v>2639</v>
      </c>
      <c r="B6" s="49">
        <v>1551</v>
      </c>
      <c r="C6" s="64"/>
      <c r="D6" s="64"/>
      <c r="E6" s="64" t="s">
        <v>39</v>
      </c>
      <c r="F6" s="49">
        <v>10399</v>
      </c>
      <c r="G6" s="64"/>
      <c r="H6" s="64"/>
      <c r="I6" s="64" t="s">
        <v>21</v>
      </c>
      <c r="J6" s="65">
        <v>7.617647058823529</v>
      </c>
      <c r="K6" s="65">
        <f t="shared" si="0"/>
        <v>7.62</v>
      </c>
      <c r="L6" s="64" t="str">
        <f t="shared" si="1"/>
        <v>CAM 7,62 Kg</v>
      </c>
      <c r="M6" s="64"/>
      <c r="N6" s="64"/>
      <c r="O6" s="64"/>
      <c r="P6" s="64"/>
      <c r="Q6" s="64"/>
      <c r="R6" s="64"/>
      <c r="S6" s="64"/>
      <c r="T6" s="64"/>
      <c r="U6" s="64"/>
      <c r="V6" s="64"/>
      <c r="W6" s="64"/>
      <c r="X6" s="64"/>
      <c r="Y6" s="64"/>
      <c r="Z6" s="64"/>
      <c r="AA6" s="64"/>
      <c r="AB6" s="64"/>
      <c r="AC6" s="64"/>
      <c r="AD6" s="64"/>
      <c r="AE6" s="64"/>
    </row>
    <row r="7" spans="1:31" ht="15.75" customHeight="1">
      <c r="A7" s="64">
        <v>3068</v>
      </c>
      <c r="B7" s="49">
        <v>997</v>
      </c>
      <c r="C7" s="64"/>
      <c r="D7" s="64"/>
      <c r="E7" s="64" t="s">
        <v>27</v>
      </c>
      <c r="F7" s="49">
        <v>10394</v>
      </c>
      <c r="G7" s="64"/>
      <c r="H7" s="64"/>
      <c r="I7" s="64" t="s">
        <v>33</v>
      </c>
      <c r="J7" s="65">
        <v>7.5</v>
      </c>
      <c r="K7" s="65">
        <f t="shared" si="0"/>
        <v>7.5</v>
      </c>
      <c r="L7" s="64" t="str">
        <f t="shared" si="1"/>
        <v>EMR 7,5 Kg</v>
      </c>
      <c r="M7" s="64"/>
      <c r="N7" s="64"/>
      <c r="O7" s="64"/>
      <c r="P7" s="64"/>
      <c r="Q7" s="64"/>
      <c r="R7" s="64"/>
      <c r="S7" s="64"/>
      <c r="T7" s="64"/>
      <c r="U7" s="64"/>
      <c r="V7" s="64"/>
      <c r="W7" s="64"/>
      <c r="X7" s="64"/>
      <c r="Y7" s="64"/>
      <c r="Z7" s="64"/>
      <c r="AA7" s="64"/>
      <c r="AB7" s="64"/>
      <c r="AC7" s="64"/>
      <c r="AD7" s="64"/>
      <c r="AE7" s="64"/>
    </row>
    <row r="8" spans="1:31" ht="15.75" customHeight="1">
      <c r="A8" s="64">
        <v>5180</v>
      </c>
      <c r="B8" s="49">
        <v>988</v>
      </c>
      <c r="C8" s="64"/>
      <c r="D8" s="64"/>
      <c r="E8" s="64" t="s">
        <v>33</v>
      </c>
      <c r="F8" s="49">
        <v>9306</v>
      </c>
      <c r="G8" s="64"/>
      <c r="H8" s="64"/>
      <c r="I8" s="64" t="s">
        <v>53</v>
      </c>
      <c r="J8" s="65">
        <v>6</v>
      </c>
      <c r="K8" s="65">
        <f t="shared" si="0"/>
        <v>6</v>
      </c>
      <c r="L8" s="64" t="str">
        <f t="shared" si="1"/>
        <v>FVG 6 Kg</v>
      </c>
      <c r="M8" s="64"/>
      <c r="N8" s="64"/>
      <c r="O8" s="64"/>
      <c r="P8" s="64"/>
      <c r="Q8" s="64"/>
      <c r="R8" s="64"/>
      <c r="S8" s="64"/>
      <c r="T8" s="64"/>
      <c r="U8" s="64"/>
      <c r="V8" s="64"/>
      <c r="W8" s="64"/>
      <c r="X8" s="64"/>
      <c r="Y8" s="64"/>
      <c r="Z8" s="64"/>
      <c r="AA8" s="64"/>
      <c r="AB8" s="64"/>
      <c r="AC8" s="64"/>
      <c r="AD8" s="64"/>
      <c r="AE8" s="64"/>
    </row>
    <row r="9" spans="1:31" ht="15.75" customHeight="1">
      <c r="A9" s="64">
        <v>4233</v>
      </c>
      <c r="B9" s="49">
        <v>973</v>
      </c>
      <c r="C9" s="64"/>
      <c r="D9" s="64"/>
      <c r="E9" s="64" t="s">
        <v>44</v>
      </c>
      <c r="F9" s="49">
        <v>9272</v>
      </c>
      <c r="G9" s="64"/>
      <c r="H9" s="64"/>
      <c r="I9" s="64" t="s">
        <v>13</v>
      </c>
      <c r="J9" s="65">
        <v>7.9428571428571431</v>
      </c>
      <c r="K9" s="65">
        <f t="shared" si="0"/>
        <v>7.94</v>
      </c>
      <c r="L9" s="64" t="str">
        <f t="shared" si="1"/>
        <v>LAZ 7,94 Kg</v>
      </c>
      <c r="M9" s="64"/>
      <c r="N9" s="64"/>
      <c r="O9" s="64"/>
      <c r="P9" s="64"/>
      <c r="Q9" s="64"/>
      <c r="R9" s="64"/>
      <c r="S9" s="64"/>
      <c r="T9" s="64"/>
      <c r="U9" s="64"/>
      <c r="V9" s="64"/>
      <c r="W9" s="64"/>
      <c r="X9" s="64"/>
      <c r="Y9" s="64"/>
      <c r="Z9" s="64"/>
      <c r="AA9" s="64"/>
      <c r="AB9" s="64"/>
      <c r="AC9" s="64"/>
      <c r="AD9" s="64"/>
      <c r="AE9" s="64"/>
    </row>
    <row r="10" spans="1:31" ht="15.75" customHeight="1">
      <c r="A10" s="64">
        <v>3631</v>
      </c>
      <c r="B10" s="49">
        <v>960</v>
      </c>
      <c r="C10" s="64"/>
      <c r="D10" s="64"/>
      <c r="E10" s="64" t="s">
        <v>36</v>
      </c>
      <c r="F10" s="49">
        <v>7664</v>
      </c>
      <c r="G10" s="64"/>
      <c r="H10" s="64"/>
      <c r="I10" s="64" t="s">
        <v>30</v>
      </c>
      <c r="J10" s="65">
        <v>8.6</v>
      </c>
      <c r="K10" s="65">
        <f t="shared" si="0"/>
        <v>8.6</v>
      </c>
      <c r="L10" s="64" t="str">
        <f t="shared" si="1"/>
        <v>LIG 8,6 Kg</v>
      </c>
      <c r="M10" s="64"/>
      <c r="N10" s="64"/>
      <c r="O10" s="64"/>
      <c r="P10" s="64"/>
      <c r="Q10" s="64"/>
      <c r="R10" s="64"/>
      <c r="S10" s="64"/>
      <c r="T10" s="64"/>
      <c r="U10" s="64"/>
      <c r="V10" s="64"/>
      <c r="W10" s="64"/>
      <c r="X10" s="64"/>
      <c r="Y10" s="64"/>
      <c r="Z10" s="64"/>
      <c r="AA10" s="64"/>
      <c r="AB10" s="64"/>
      <c r="AC10" s="64"/>
      <c r="AD10" s="64"/>
      <c r="AE10" s="64"/>
    </row>
    <row r="11" spans="1:31" ht="15.75" customHeight="1">
      <c r="A11" s="64">
        <v>3912</v>
      </c>
      <c r="B11" s="49">
        <v>955</v>
      </c>
      <c r="C11" s="64"/>
      <c r="D11" s="64"/>
      <c r="E11" s="64" t="s">
        <v>118</v>
      </c>
      <c r="F11" s="49">
        <v>3744</v>
      </c>
      <c r="G11" s="64"/>
      <c r="H11" s="64"/>
      <c r="I11" s="64" t="s">
        <v>18</v>
      </c>
      <c r="J11" s="65">
        <v>7.8035714285714288</v>
      </c>
      <c r="K11" s="65">
        <f t="shared" si="0"/>
        <v>7.8</v>
      </c>
      <c r="L11" s="64" t="str">
        <f t="shared" si="1"/>
        <v>LOM 7,8 Kg</v>
      </c>
      <c r="M11" s="64"/>
      <c r="N11" s="64"/>
      <c r="O11" s="64"/>
      <c r="P11" s="64"/>
      <c r="Q11" s="64"/>
      <c r="R11" s="64"/>
      <c r="S11" s="64"/>
      <c r="T11" s="64"/>
      <c r="U11" s="64"/>
      <c r="V11" s="64"/>
      <c r="W11" s="64"/>
      <c r="X11" s="64"/>
      <c r="Y11" s="64"/>
      <c r="Z11" s="64"/>
      <c r="AA11" s="64"/>
      <c r="AB11" s="64"/>
      <c r="AC11" s="64"/>
      <c r="AD11" s="64"/>
      <c r="AE11" s="64"/>
    </row>
    <row r="12" spans="1:31" ht="15.75" customHeight="1">
      <c r="A12" s="64">
        <v>4396</v>
      </c>
      <c r="B12" s="49">
        <v>953</v>
      </c>
      <c r="C12" s="64"/>
      <c r="D12" s="64"/>
      <c r="E12" s="64" t="s">
        <v>78</v>
      </c>
      <c r="F12" s="49">
        <v>3381</v>
      </c>
      <c r="G12" s="64"/>
      <c r="H12" s="64"/>
      <c r="I12" s="64" t="s">
        <v>176</v>
      </c>
      <c r="J12" s="65">
        <v>13</v>
      </c>
      <c r="K12" s="65">
        <f t="shared" si="0"/>
        <v>13</v>
      </c>
      <c r="L12" s="64" t="str">
        <f t="shared" si="1"/>
        <v>MOL 13 Kg</v>
      </c>
      <c r="M12" s="64"/>
      <c r="N12" s="64"/>
      <c r="O12" s="64"/>
      <c r="P12" s="64"/>
      <c r="Q12" s="64"/>
      <c r="R12" s="64"/>
      <c r="S12" s="64"/>
      <c r="T12" s="64"/>
      <c r="U12" s="64"/>
      <c r="V12" s="64"/>
      <c r="W12" s="64"/>
      <c r="X12" s="64"/>
      <c r="Y12" s="64"/>
      <c r="Z12" s="64"/>
      <c r="AA12" s="64"/>
      <c r="AB12" s="64"/>
      <c r="AC12" s="64"/>
      <c r="AD12" s="64"/>
      <c r="AE12" s="64"/>
    </row>
    <row r="13" spans="1:31" ht="15.75" customHeight="1">
      <c r="A13" s="64">
        <v>4173</v>
      </c>
      <c r="B13" s="49">
        <v>951</v>
      </c>
      <c r="C13" s="64"/>
      <c r="D13" s="64"/>
      <c r="E13" s="64" t="s">
        <v>53</v>
      </c>
      <c r="F13" s="49">
        <v>3047</v>
      </c>
      <c r="G13" s="64"/>
      <c r="H13" s="64"/>
      <c r="I13" s="64" t="s">
        <v>24</v>
      </c>
      <c r="J13" s="65">
        <v>7.166666666666667</v>
      </c>
      <c r="K13" s="65">
        <f t="shared" si="0"/>
        <v>7.17</v>
      </c>
      <c r="L13" s="64" t="str">
        <f t="shared" si="1"/>
        <v>PIE 7,17 Kg</v>
      </c>
      <c r="M13" s="64"/>
      <c r="N13" s="64"/>
      <c r="O13" s="64"/>
      <c r="P13" s="64"/>
      <c r="Q13" s="64"/>
      <c r="R13" s="64"/>
      <c r="S13" s="64"/>
      <c r="T13" s="64"/>
      <c r="U13" s="64"/>
      <c r="V13" s="64"/>
      <c r="W13" s="64"/>
      <c r="X13" s="64"/>
      <c r="Y13" s="64"/>
      <c r="Z13" s="64"/>
      <c r="AA13" s="64"/>
      <c r="AB13" s="64"/>
      <c r="AC13" s="64"/>
      <c r="AD13" s="64"/>
      <c r="AE13" s="64"/>
    </row>
    <row r="14" spans="1:31" ht="15.75" customHeight="1">
      <c r="A14" s="64">
        <v>5563</v>
      </c>
      <c r="B14" s="49">
        <v>935</v>
      </c>
      <c r="C14" s="64"/>
      <c r="D14" s="64"/>
      <c r="E14" s="64" t="s">
        <v>64</v>
      </c>
      <c r="F14" s="49">
        <v>2697</v>
      </c>
      <c r="G14" s="64"/>
      <c r="H14" s="64"/>
      <c r="I14" s="64" t="s">
        <v>39</v>
      </c>
      <c r="J14" s="65">
        <v>7.65</v>
      </c>
      <c r="K14" s="65">
        <f t="shared" si="0"/>
        <v>7.65</v>
      </c>
      <c r="L14" s="64" t="str">
        <f t="shared" si="1"/>
        <v>PUG 7,65 Kg</v>
      </c>
      <c r="M14" s="64"/>
      <c r="N14" s="64"/>
      <c r="O14" s="64"/>
      <c r="P14" s="64"/>
      <c r="Q14" s="64"/>
      <c r="R14" s="64"/>
      <c r="S14" s="64"/>
      <c r="T14" s="64"/>
      <c r="U14" s="64"/>
      <c r="V14" s="64"/>
      <c r="W14" s="64"/>
      <c r="X14" s="64"/>
      <c r="Y14" s="64"/>
      <c r="Z14" s="64"/>
      <c r="AA14" s="64"/>
      <c r="AB14" s="64"/>
      <c r="AC14" s="64"/>
      <c r="AD14" s="64"/>
      <c r="AE14" s="64"/>
    </row>
    <row r="15" spans="1:31" ht="15.75" customHeight="1">
      <c r="A15" s="64">
        <v>4918</v>
      </c>
      <c r="B15" s="49">
        <v>883</v>
      </c>
      <c r="C15" s="64"/>
      <c r="D15" s="64"/>
      <c r="E15" s="64" t="s">
        <v>71</v>
      </c>
      <c r="F15" s="49">
        <v>2516</v>
      </c>
      <c r="G15" s="64"/>
      <c r="H15" s="64"/>
      <c r="I15" s="64" t="s">
        <v>78</v>
      </c>
      <c r="J15" s="65">
        <v>10.199999999999999</v>
      </c>
      <c r="K15" s="65">
        <f t="shared" si="0"/>
        <v>10.199999999999999</v>
      </c>
      <c r="L15" s="64" t="str">
        <f t="shared" si="1"/>
        <v>SAR 10,2 Kg</v>
      </c>
      <c r="M15" s="64"/>
      <c r="N15" s="64"/>
      <c r="O15" s="64"/>
      <c r="P15" s="64"/>
      <c r="Q15" s="64"/>
      <c r="R15" s="64"/>
      <c r="S15" s="64"/>
      <c r="T15" s="64"/>
      <c r="U15" s="64"/>
      <c r="V15" s="64"/>
      <c r="W15" s="64"/>
      <c r="X15" s="64"/>
      <c r="Y15" s="64"/>
      <c r="Z15" s="64"/>
      <c r="AA15" s="64"/>
      <c r="AB15" s="64"/>
      <c r="AC15" s="64"/>
      <c r="AD15" s="64"/>
      <c r="AE15" s="64"/>
    </row>
    <row r="16" spans="1:31" ht="15.75" customHeight="1">
      <c r="A16" s="64">
        <v>5243</v>
      </c>
      <c r="B16" s="49">
        <v>856</v>
      </c>
      <c r="C16" s="64"/>
      <c r="D16" s="64"/>
      <c r="E16" s="64" t="s">
        <v>93</v>
      </c>
      <c r="F16" s="49">
        <v>2228</v>
      </c>
      <c r="G16" s="64"/>
      <c r="H16" s="64"/>
      <c r="I16" s="64" t="s">
        <v>27</v>
      </c>
      <c r="J16" s="65">
        <v>8.7200000000000006</v>
      </c>
      <c r="K16" s="65">
        <f t="shared" si="0"/>
        <v>8.7200000000000006</v>
      </c>
      <c r="L16" s="64" t="str">
        <f t="shared" si="1"/>
        <v>SIC 8,72 Kg</v>
      </c>
      <c r="M16" s="64"/>
      <c r="N16" s="64"/>
      <c r="O16" s="64"/>
      <c r="P16" s="64"/>
      <c r="Q16" s="64"/>
      <c r="R16" s="64"/>
      <c r="S16" s="64"/>
      <c r="T16" s="64"/>
      <c r="U16" s="64"/>
      <c r="V16" s="64"/>
      <c r="W16" s="64"/>
      <c r="X16" s="64"/>
      <c r="Y16" s="64"/>
      <c r="Z16" s="64"/>
      <c r="AA16" s="64"/>
      <c r="AB16" s="64"/>
      <c r="AC16" s="64"/>
      <c r="AD16" s="64"/>
      <c r="AE16" s="64"/>
    </row>
    <row r="17" spans="1:14" ht="15.75" customHeight="1">
      <c r="A17" s="64">
        <v>5356</v>
      </c>
      <c r="B17" s="49">
        <v>833</v>
      </c>
      <c r="C17" s="64"/>
      <c r="D17" s="64"/>
      <c r="E17" s="64" t="s">
        <v>30</v>
      </c>
      <c r="F17" s="49">
        <v>1846</v>
      </c>
      <c r="G17" s="64"/>
      <c r="H17" s="64"/>
      <c r="I17" s="64" t="s">
        <v>105</v>
      </c>
      <c r="J17" s="65">
        <v>5.25</v>
      </c>
      <c r="K17" s="65">
        <f t="shared" si="0"/>
        <v>5.25</v>
      </c>
      <c r="L17" s="64" t="str">
        <f t="shared" si="1"/>
        <v>TAA 5,25 Kg</v>
      </c>
      <c r="M17" s="64"/>
      <c r="N17" s="64"/>
    </row>
    <row r="18" spans="1:14" ht="15.75" customHeight="1">
      <c r="A18" s="64">
        <v>3022</v>
      </c>
      <c r="B18" s="49">
        <v>827</v>
      </c>
      <c r="C18" s="64"/>
      <c r="D18" s="64"/>
      <c r="E18" s="64" t="s">
        <v>105</v>
      </c>
      <c r="F18" s="49">
        <v>1238</v>
      </c>
      <c r="G18" s="64"/>
      <c r="H18" s="64"/>
      <c r="I18" s="64" t="s">
        <v>36</v>
      </c>
      <c r="J18" s="65">
        <v>9.2631578947368425</v>
      </c>
      <c r="K18" s="65">
        <f t="shared" si="0"/>
        <v>9.26</v>
      </c>
      <c r="L18" s="64" t="str">
        <f t="shared" si="1"/>
        <v>TOS 9,26 Kg</v>
      </c>
      <c r="M18" s="64"/>
      <c r="N18" s="64"/>
    </row>
    <row r="19" spans="1:14" ht="15.75" customHeight="1">
      <c r="A19" s="64">
        <v>3071</v>
      </c>
      <c r="B19" s="49">
        <v>809</v>
      </c>
      <c r="C19" s="64"/>
      <c r="D19" s="64"/>
      <c r="E19" s="64" t="s">
        <v>310</v>
      </c>
      <c r="F19" s="49">
        <v>951</v>
      </c>
      <c r="G19" s="64"/>
      <c r="H19" s="64"/>
      <c r="I19" s="64" t="s">
        <v>71</v>
      </c>
      <c r="J19" s="65">
        <v>9.6</v>
      </c>
      <c r="K19" s="65">
        <f t="shared" si="0"/>
        <v>9.6</v>
      </c>
      <c r="L19" s="64" t="str">
        <f t="shared" si="1"/>
        <v>UMB 9,6 Kg</v>
      </c>
      <c r="M19" s="64"/>
      <c r="N19" s="64"/>
    </row>
    <row r="20" spans="1:14" ht="15.75" customHeight="1">
      <c r="A20" s="64">
        <v>4033</v>
      </c>
      <c r="B20" s="49">
        <v>797</v>
      </c>
      <c r="C20" s="64"/>
      <c r="D20" s="64"/>
      <c r="E20" s="64" t="s">
        <v>176</v>
      </c>
      <c r="F20" s="49">
        <v>232</v>
      </c>
      <c r="G20" s="64"/>
      <c r="H20" s="64"/>
      <c r="I20" s="64" t="s">
        <v>310</v>
      </c>
      <c r="J20" s="65">
        <v>12</v>
      </c>
      <c r="K20" s="65">
        <f t="shared" si="0"/>
        <v>12</v>
      </c>
      <c r="L20" s="64" t="str">
        <f t="shared" si="1"/>
        <v>VDA 12 Kg</v>
      </c>
      <c r="M20" s="64"/>
      <c r="N20" s="64"/>
    </row>
    <row r="21" spans="1:14" ht="15.75" customHeight="1">
      <c r="A21" s="64">
        <v>5491</v>
      </c>
      <c r="B21" s="49">
        <v>779</v>
      </c>
      <c r="C21" s="64"/>
      <c r="D21" s="64"/>
      <c r="E21" s="64" t="s">
        <v>8083</v>
      </c>
      <c r="F21" s="49"/>
      <c r="G21" s="64"/>
      <c r="H21" s="64"/>
      <c r="I21" s="64" t="s">
        <v>8083</v>
      </c>
      <c r="J21" s="49"/>
      <c r="K21" s="65">
        <f t="shared" si="0"/>
        <v>0</v>
      </c>
      <c r="L21" s="64" t="str">
        <f t="shared" si="1"/>
        <v>(vuoto) 0 Kg</v>
      </c>
      <c r="M21" s="64"/>
      <c r="N21" s="64"/>
    </row>
    <row r="22" spans="1:14" ht="15.75" customHeight="1">
      <c r="A22" s="64">
        <v>2514</v>
      </c>
      <c r="B22" s="49">
        <v>776</v>
      </c>
      <c r="C22" s="64"/>
      <c r="D22" s="64"/>
      <c r="E22" s="64" t="s">
        <v>8084</v>
      </c>
      <c r="F22" s="49">
        <v>152151</v>
      </c>
      <c r="G22" s="64"/>
      <c r="H22" s="64"/>
      <c r="I22" s="64" t="s">
        <v>8084</v>
      </c>
      <c r="J22" s="49">
        <v>8.0233333333333334</v>
      </c>
      <c r="K22" s="65">
        <f t="shared" si="0"/>
        <v>8.02</v>
      </c>
      <c r="L22" s="64" t="str">
        <f t="shared" si="1"/>
        <v>Totale complessivo 8,02 Kg</v>
      </c>
      <c r="M22" s="64"/>
      <c r="N22" s="64"/>
    </row>
    <row r="23" spans="1:14" ht="15.75" customHeight="1">
      <c r="A23" s="64">
        <v>3372</v>
      </c>
      <c r="B23" s="49">
        <v>749</v>
      </c>
      <c r="C23" s="64"/>
      <c r="D23" s="64"/>
      <c r="E23" s="64"/>
      <c r="F23" s="64"/>
      <c r="G23" s="64"/>
      <c r="H23" s="64"/>
      <c r="I23" s="64"/>
      <c r="J23" s="64"/>
      <c r="K23" s="64"/>
      <c r="L23" s="64"/>
      <c r="M23" s="64"/>
      <c r="N23" s="64"/>
    </row>
    <row r="24" spans="1:14" ht="15.75" customHeight="1">
      <c r="A24" s="64">
        <v>5079</v>
      </c>
      <c r="B24" s="49">
        <v>748</v>
      </c>
      <c r="C24" s="64"/>
      <c r="D24" s="64"/>
      <c r="E24" s="64"/>
      <c r="F24" s="64"/>
      <c r="G24" s="64"/>
      <c r="H24" s="64"/>
      <c r="I24" s="64"/>
      <c r="J24" s="64"/>
      <c r="K24" s="64"/>
      <c r="L24" s="64"/>
      <c r="M24" s="64"/>
      <c r="N24" s="64"/>
    </row>
    <row r="25" spans="1:14" ht="15.75" customHeight="1">
      <c r="A25" s="64">
        <v>3552</v>
      </c>
      <c r="B25" s="49">
        <v>736</v>
      </c>
      <c r="C25" s="64"/>
      <c r="D25" s="64"/>
      <c r="E25" s="64"/>
      <c r="F25" s="64"/>
      <c r="G25" s="64"/>
      <c r="H25" s="64"/>
      <c r="I25" s="64"/>
      <c r="J25" s="64"/>
      <c r="K25" s="64"/>
      <c r="L25" s="64"/>
      <c r="M25" s="64"/>
      <c r="N25" s="64"/>
    </row>
    <row r="26" spans="1:14" ht="15.75" customHeight="1">
      <c r="A26" s="64">
        <v>2851</v>
      </c>
      <c r="B26" s="49">
        <v>735</v>
      </c>
      <c r="C26" s="64"/>
      <c r="D26" s="64"/>
      <c r="E26" s="64"/>
      <c r="F26" s="64"/>
      <c r="G26" s="64"/>
      <c r="H26" s="64"/>
      <c r="I26" s="64"/>
      <c r="J26" s="64"/>
      <c r="K26" s="64"/>
      <c r="L26" s="64"/>
      <c r="M26" s="64"/>
      <c r="N26" s="64"/>
    </row>
    <row r="27" spans="1:14" ht="15.75" customHeight="1">
      <c r="A27" s="64">
        <v>5160</v>
      </c>
      <c r="B27" s="49">
        <v>705</v>
      </c>
      <c r="C27" s="64"/>
      <c r="D27" s="64"/>
      <c r="E27" s="64"/>
      <c r="F27" s="64"/>
      <c r="G27" s="64"/>
      <c r="H27" s="64"/>
      <c r="I27" s="64"/>
      <c r="J27" s="64"/>
      <c r="K27" s="64"/>
      <c r="L27" s="64"/>
      <c r="M27" s="64"/>
      <c r="N27" s="64"/>
    </row>
    <row r="28" spans="1:14" ht="15.75" customHeight="1">
      <c r="A28" s="64">
        <v>3363</v>
      </c>
      <c r="B28" s="49">
        <v>670</v>
      </c>
      <c r="C28" s="64"/>
      <c r="D28" s="64"/>
      <c r="E28" s="64"/>
      <c r="F28" s="64"/>
      <c r="G28" s="64"/>
      <c r="H28" s="64"/>
      <c r="I28" s="64"/>
      <c r="J28" s="64"/>
      <c r="K28" s="64"/>
      <c r="L28" s="64"/>
      <c r="M28" s="64"/>
      <c r="N28" s="64"/>
    </row>
    <row r="29" spans="1:14" ht="15.75" customHeight="1">
      <c r="A29" s="64">
        <v>3579</v>
      </c>
      <c r="B29" s="49">
        <v>656</v>
      </c>
      <c r="C29" s="64"/>
      <c r="D29" s="64"/>
      <c r="E29" s="64"/>
      <c r="F29" s="64"/>
      <c r="G29" s="64"/>
      <c r="H29" s="64"/>
      <c r="I29" s="64"/>
      <c r="J29" s="64"/>
      <c r="K29" s="64"/>
      <c r="L29" s="64"/>
      <c r="M29" s="64"/>
      <c r="N29" s="64"/>
    </row>
    <row r="30" spans="1:14" ht="15.75" customHeight="1">
      <c r="A30" s="64">
        <v>3184</v>
      </c>
      <c r="B30" s="49">
        <v>655</v>
      </c>
      <c r="C30" s="64"/>
      <c r="D30" s="64"/>
      <c r="E30" s="64"/>
      <c r="F30" s="64"/>
      <c r="G30" s="64"/>
      <c r="H30" s="64"/>
      <c r="I30" s="64"/>
      <c r="J30" s="64"/>
      <c r="K30" s="64"/>
      <c r="L30" s="64"/>
      <c r="M30" s="64"/>
      <c r="N30" s="64"/>
    </row>
    <row r="31" spans="1:14" ht="15.75" customHeight="1">
      <c r="A31" s="64">
        <v>4349</v>
      </c>
      <c r="B31" s="49">
        <v>653</v>
      </c>
      <c r="C31" s="64"/>
      <c r="D31" s="64"/>
      <c r="E31" s="64"/>
      <c r="F31" s="64"/>
      <c r="G31" s="64"/>
      <c r="H31" s="64"/>
      <c r="I31" s="64"/>
      <c r="J31" s="64"/>
      <c r="K31" s="64"/>
      <c r="L31" s="64"/>
      <c r="M31" s="64"/>
      <c r="N31" s="64"/>
    </row>
    <row r="32" spans="1:14" ht="15.75" customHeight="1">
      <c r="A32" s="64">
        <v>2765</v>
      </c>
      <c r="B32" s="49">
        <v>645</v>
      </c>
      <c r="C32" s="64"/>
      <c r="D32" s="64"/>
      <c r="E32" s="64"/>
      <c r="F32" s="64"/>
      <c r="G32" s="64"/>
      <c r="H32" s="64"/>
      <c r="I32" s="64"/>
      <c r="J32" s="64"/>
      <c r="K32" s="64"/>
      <c r="L32" s="64"/>
      <c r="M32" s="64"/>
      <c r="N32" s="64"/>
    </row>
    <row r="33" spans="1:12" ht="15.75" customHeight="1">
      <c r="A33" s="64">
        <v>5031</v>
      </c>
      <c r="B33" s="49">
        <v>626</v>
      </c>
      <c r="C33" s="64"/>
      <c r="D33" s="64"/>
      <c r="E33" s="64"/>
      <c r="F33" s="64"/>
      <c r="G33" s="64"/>
      <c r="H33" s="64"/>
      <c r="I33" s="64"/>
      <c r="J33" s="64"/>
      <c r="K33" s="64"/>
      <c r="L33" s="64"/>
    </row>
    <row r="34" spans="1:12" ht="15.75" customHeight="1">
      <c r="A34" s="64">
        <v>2509</v>
      </c>
      <c r="B34" s="49">
        <v>606</v>
      </c>
      <c r="C34" s="64"/>
      <c r="D34" s="64"/>
      <c r="E34" s="64"/>
      <c r="F34" s="64"/>
      <c r="G34" s="64"/>
      <c r="H34" s="64"/>
      <c r="I34" s="64"/>
      <c r="J34" s="64"/>
      <c r="K34" s="64"/>
      <c r="L34" s="64"/>
    </row>
    <row r="35" spans="1:12" ht="15.75" customHeight="1">
      <c r="A35" s="64">
        <v>4301</v>
      </c>
      <c r="B35" s="49">
        <v>592</v>
      </c>
      <c r="C35" s="64"/>
      <c r="D35" s="64"/>
      <c r="E35" s="64"/>
      <c r="F35" s="64"/>
      <c r="G35" s="64"/>
      <c r="H35" s="64"/>
      <c r="I35" s="64"/>
      <c r="J35" s="64"/>
      <c r="K35" s="64"/>
      <c r="L35" s="64"/>
    </row>
    <row r="36" spans="1:12" ht="15.75" customHeight="1">
      <c r="A36" s="64">
        <v>4938</v>
      </c>
      <c r="B36" s="49">
        <v>589</v>
      </c>
      <c r="C36" s="64"/>
      <c r="D36" s="64"/>
      <c r="E36" s="64"/>
      <c r="F36" s="64"/>
      <c r="G36" s="64"/>
      <c r="H36" s="64"/>
      <c r="I36" s="64"/>
      <c r="J36" s="64"/>
      <c r="K36" s="64"/>
      <c r="L36" s="64"/>
    </row>
    <row r="37" spans="1:12" ht="15.75" customHeight="1">
      <c r="A37" s="64">
        <v>2839</v>
      </c>
      <c r="B37" s="49">
        <v>586</v>
      </c>
      <c r="C37" s="64"/>
      <c r="D37" s="64"/>
      <c r="E37" s="64"/>
      <c r="F37" s="64"/>
      <c r="G37" s="64"/>
      <c r="H37" s="64"/>
      <c r="I37" s="64"/>
      <c r="J37" s="64"/>
      <c r="K37" s="64"/>
      <c r="L37" s="64"/>
    </row>
    <row r="38" spans="1:12" ht="15.75" customHeight="1">
      <c r="A38" s="64">
        <v>3475</v>
      </c>
      <c r="B38" s="49">
        <v>582</v>
      </c>
      <c r="C38" s="64"/>
      <c r="D38" s="64"/>
      <c r="E38" s="64"/>
      <c r="F38" s="64"/>
      <c r="G38" s="64"/>
      <c r="H38" s="64"/>
      <c r="I38" s="64"/>
      <c r="J38" s="64"/>
      <c r="K38" s="64"/>
      <c r="L38" s="64"/>
    </row>
    <row r="39" spans="1:12" ht="15.75" customHeight="1">
      <c r="A39" s="64">
        <v>4655</v>
      </c>
      <c r="B39" s="49">
        <v>573</v>
      </c>
      <c r="C39" s="64"/>
      <c r="D39" s="64"/>
      <c r="E39" s="64"/>
      <c r="F39" s="64"/>
      <c r="G39" s="64"/>
      <c r="H39" s="64"/>
      <c r="I39" s="64"/>
      <c r="J39" s="64"/>
      <c r="K39" s="64"/>
      <c r="L39" s="64"/>
    </row>
    <row r="40" spans="1:12" ht="15.75" customHeight="1">
      <c r="A40" s="64">
        <v>3943</v>
      </c>
      <c r="B40" s="49">
        <v>571</v>
      </c>
      <c r="C40" s="64"/>
      <c r="D40" s="64"/>
      <c r="E40" s="64"/>
      <c r="F40" s="64"/>
      <c r="G40" s="64"/>
      <c r="H40" s="64"/>
      <c r="I40" s="64"/>
      <c r="J40" s="64"/>
      <c r="K40" s="64"/>
      <c r="L40" s="64"/>
    </row>
    <row r="41" spans="1:12" ht="15.75" customHeight="1">
      <c r="A41" s="64">
        <v>5429</v>
      </c>
      <c r="B41" s="49">
        <v>557</v>
      </c>
      <c r="C41" s="64"/>
      <c r="D41" s="64"/>
      <c r="E41" s="64"/>
      <c r="F41" s="64"/>
      <c r="G41" s="64"/>
      <c r="H41" s="64"/>
      <c r="I41" s="64"/>
      <c r="J41" s="64"/>
      <c r="K41" s="64"/>
      <c r="L41" s="64"/>
    </row>
    <row r="42" spans="1:12" ht="15.75" customHeight="1">
      <c r="A42" s="64">
        <v>3752</v>
      </c>
      <c r="B42" s="49">
        <v>538</v>
      </c>
      <c r="C42" s="64"/>
      <c r="D42" s="64"/>
      <c r="E42" s="64"/>
      <c r="F42" s="64"/>
      <c r="G42" s="64"/>
      <c r="H42" s="64"/>
      <c r="I42" s="64"/>
      <c r="J42" s="64"/>
      <c r="K42" s="64"/>
      <c r="L42" s="64"/>
    </row>
    <row r="43" spans="1:12" ht="15.75" customHeight="1">
      <c r="A43" s="64">
        <v>5233</v>
      </c>
      <c r="B43" s="49">
        <v>537</v>
      </c>
      <c r="C43" s="64"/>
      <c r="D43" s="64"/>
      <c r="E43" s="64"/>
      <c r="F43" s="64"/>
      <c r="G43" s="64"/>
      <c r="H43" s="64"/>
      <c r="I43" s="64"/>
      <c r="J43" s="64"/>
      <c r="K43" s="64"/>
      <c r="L43" s="64"/>
    </row>
    <row r="44" spans="1:12" ht="15.75" customHeight="1">
      <c r="A44" s="64">
        <v>4281</v>
      </c>
      <c r="B44" s="49">
        <v>531</v>
      </c>
      <c r="C44" s="64"/>
      <c r="D44" s="64"/>
      <c r="E44" s="64"/>
      <c r="F44" s="64"/>
      <c r="G44" s="64"/>
      <c r="H44" s="64"/>
      <c r="I44" s="64"/>
      <c r="J44" s="64"/>
      <c r="K44" s="64"/>
      <c r="L44" s="64"/>
    </row>
    <row r="45" spans="1:12" ht="15.75" customHeight="1">
      <c r="A45" s="64">
        <v>3717</v>
      </c>
      <c r="B45" s="49">
        <v>518</v>
      </c>
      <c r="C45" s="64"/>
      <c r="D45" s="64"/>
      <c r="E45" s="64"/>
      <c r="F45" s="64"/>
      <c r="G45" s="64"/>
      <c r="H45" s="64"/>
      <c r="I45" s="64"/>
      <c r="J45" s="64"/>
      <c r="K45" s="64"/>
      <c r="L45" s="64"/>
    </row>
    <row r="46" spans="1:12" ht="15.75" customHeight="1">
      <c r="A46" s="64">
        <v>2891</v>
      </c>
      <c r="B46" s="49">
        <v>517</v>
      </c>
      <c r="C46" s="64"/>
      <c r="D46" s="64"/>
      <c r="E46" s="64"/>
      <c r="F46" s="64"/>
      <c r="G46" s="64"/>
      <c r="H46" s="64"/>
      <c r="I46" s="64"/>
      <c r="J46" s="64"/>
      <c r="K46" s="64"/>
      <c r="L46" s="64"/>
    </row>
    <row r="47" spans="1:12" ht="15.75" customHeight="1">
      <c r="A47" s="64">
        <v>2774</v>
      </c>
      <c r="B47" s="49">
        <v>475</v>
      </c>
      <c r="C47" s="64"/>
      <c r="D47" s="64"/>
      <c r="E47" s="64"/>
      <c r="F47" s="64"/>
      <c r="G47" s="64"/>
      <c r="H47" s="64"/>
      <c r="I47" s="64"/>
      <c r="J47" s="64"/>
      <c r="K47" s="64"/>
      <c r="L47" s="64"/>
    </row>
    <row r="48" spans="1:12" ht="15.75" customHeight="1">
      <c r="A48" s="64">
        <v>3888</v>
      </c>
      <c r="B48" s="49">
        <v>471</v>
      </c>
      <c r="C48" s="64"/>
      <c r="D48" s="64"/>
      <c r="E48" s="64"/>
      <c r="F48" s="64"/>
      <c r="G48" s="64"/>
      <c r="H48" s="64"/>
      <c r="I48" s="64"/>
      <c r="J48" s="64"/>
      <c r="K48" s="64"/>
      <c r="L48" s="64"/>
    </row>
    <row r="49" spans="1:12" ht="15.75" customHeight="1">
      <c r="A49" s="64">
        <v>5112</v>
      </c>
      <c r="B49" s="49">
        <v>469</v>
      </c>
      <c r="C49" s="64"/>
      <c r="D49" s="64"/>
      <c r="E49" s="64"/>
      <c r="F49" s="64"/>
      <c r="G49" s="64"/>
      <c r="H49" s="64"/>
      <c r="I49" s="64"/>
      <c r="J49" s="64"/>
      <c r="K49" s="64"/>
      <c r="L49" s="64"/>
    </row>
    <row r="50" spans="1:12" ht="15.75" customHeight="1">
      <c r="A50" s="64">
        <v>5533</v>
      </c>
      <c r="B50" s="49">
        <v>466</v>
      </c>
      <c r="C50" s="64"/>
      <c r="D50" s="64"/>
      <c r="E50" s="64"/>
      <c r="F50" s="64"/>
      <c r="G50" s="64"/>
      <c r="H50" s="64"/>
      <c r="I50" s="64"/>
      <c r="J50" s="64"/>
      <c r="K50" s="64"/>
      <c r="L50" s="64"/>
    </row>
    <row r="51" spans="1:12" ht="15.75" customHeight="1">
      <c r="A51" s="64">
        <v>4951</v>
      </c>
      <c r="B51" s="49">
        <v>457</v>
      </c>
      <c r="C51" s="64"/>
      <c r="D51" s="64"/>
      <c r="E51" s="64"/>
      <c r="F51" s="64"/>
      <c r="G51" s="64"/>
      <c r="H51" s="64"/>
      <c r="I51" s="64"/>
      <c r="J51" s="64"/>
      <c r="K51" s="64"/>
      <c r="L51" s="64"/>
    </row>
    <row r="52" spans="1:12" ht="15.75" customHeight="1">
      <c r="A52" s="64">
        <v>4448</v>
      </c>
      <c r="B52" s="49">
        <v>427</v>
      </c>
      <c r="C52" s="64"/>
      <c r="D52" s="64"/>
      <c r="E52" s="64"/>
      <c r="F52" s="64"/>
      <c r="G52" s="64"/>
      <c r="H52" s="64"/>
      <c r="I52" s="64"/>
      <c r="J52" s="64"/>
      <c r="K52" s="64"/>
      <c r="L52" s="64"/>
    </row>
    <row r="53" spans="1:12" ht="15.75" customHeight="1">
      <c r="A53" s="64">
        <v>4502</v>
      </c>
      <c r="B53" s="49">
        <v>397</v>
      </c>
      <c r="C53" s="64"/>
      <c r="D53" s="64"/>
      <c r="E53" s="64"/>
      <c r="F53" s="64"/>
      <c r="G53" s="64"/>
      <c r="H53" s="64"/>
      <c r="I53" s="64"/>
      <c r="J53" s="64"/>
      <c r="K53" s="64"/>
      <c r="L53" s="64"/>
    </row>
    <row r="54" spans="1:12" ht="15.75" customHeight="1">
      <c r="A54" s="64">
        <v>4894</v>
      </c>
      <c r="B54" s="49">
        <v>387</v>
      </c>
      <c r="C54" s="64"/>
      <c r="D54" s="64"/>
      <c r="E54" s="64"/>
      <c r="F54" s="64"/>
      <c r="G54" s="64"/>
      <c r="H54" s="64"/>
      <c r="I54" s="64"/>
      <c r="J54" s="64"/>
      <c r="K54" s="64"/>
      <c r="L54" s="64"/>
    </row>
    <row r="55" spans="1:12" ht="15.75" customHeight="1">
      <c r="A55" s="64">
        <v>2336</v>
      </c>
      <c r="B55" s="49">
        <v>379</v>
      </c>
      <c r="C55" s="64"/>
      <c r="D55" s="64"/>
      <c r="E55" s="64"/>
      <c r="F55" s="64"/>
      <c r="G55" s="64"/>
      <c r="H55" s="64"/>
      <c r="I55" s="64"/>
      <c r="J55" s="64"/>
      <c r="K55" s="64"/>
      <c r="L55" s="64"/>
    </row>
    <row r="56" spans="1:12" ht="15.75" customHeight="1">
      <c r="A56" s="64">
        <v>4312</v>
      </c>
      <c r="B56" s="49">
        <v>374</v>
      </c>
      <c r="C56" s="64"/>
      <c r="D56" s="64"/>
      <c r="E56" s="64"/>
      <c r="F56" s="64"/>
      <c r="G56" s="64"/>
      <c r="H56" s="64"/>
      <c r="I56" s="64"/>
      <c r="J56" s="64"/>
      <c r="K56" s="64"/>
      <c r="L56" s="64"/>
    </row>
    <row r="57" spans="1:12" ht="15.75" customHeight="1">
      <c r="A57" s="64">
        <v>4602</v>
      </c>
      <c r="B57" s="49">
        <v>362</v>
      </c>
      <c r="C57" s="64"/>
      <c r="D57" s="64"/>
      <c r="E57" s="64"/>
      <c r="F57" s="64"/>
      <c r="G57" s="64"/>
      <c r="H57" s="64"/>
      <c r="I57" s="64"/>
      <c r="J57" s="64"/>
      <c r="K57" s="64"/>
      <c r="L57" s="64"/>
    </row>
    <row r="58" spans="1:12" ht="15.75" customHeight="1">
      <c r="A58" s="64">
        <v>3685</v>
      </c>
      <c r="B58" s="49">
        <v>317</v>
      </c>
      <c r="C58" s="64"/>
      <c r="D58" s="64"/>
      <c r="E58" s="64"/>
      <c r="F58" s="64"/>
      <c r="G58" s="64"/>
      <c r="H58" s="64"/>
      <c r="I58" s="64"/>
      <c r="J58" s="64"/>
      <c r="K58" s="64"/>
      <c r="L58" s="64"/>
    </row>
    <row r="59" spans="1:12" ht="15.75" customHeight="1">
      <c r="A59" s="64">
        <v>2496</v>
      </c>
      <c r="B59" s="49">
        <v>314</v>
      </c>
      <c r="C59" s="64"/>
      <c r="D59" s="64"/>
      <c r="E59" s="64"/>
      <c r="F59" s="64"/>
      <c r="G59" s="64"/>
      <c r="H59" s="64"/>
      <c r="I59" s="64"/>
      <c r="J59" s="64"/>
      <c r="K59" s="64"/>
      <c r="L59" s="64"/>
    </row>
    <row r="60" spans="1:12" ht="15.75" customHeight="1">
      <c r="A60" s="64">
        <v>2523</v>
      </c>
      <c r="B60" s="49">
        <v>260</v>
      </c>
      <c r="C60" s="64"/>
      <c r="D60" s="64"/>
      <c r="E60" s="64"/>
      <c r="F60" s="64"/>
      <c r="G60" s="64"/>
      <c r="H60" s="64"/>
      <c r="I60" s="64"/>
      <c r="J60" s="64"/>
      <c r="K60" s="64"/>
      <c r="L60" s="64"/>
    </row>
    <row r="61" spans="1:12" ht="15.75" customHeight="1">
      <c r="A61" s="64">
        <v>5516</v>
      </c>
      <c r="B61" s="49">
        <v>183</v>
      </c>
      <c r="C61" s="64"/>
      <c r="D61" s="64"/>
      <c r="E61" s="64"/>
      <c r="F61" s="64"/>
      <c r="G61" s="64"/>
      <c r="H61" s="64"/>
      <c r="I61" s="64"/>
      <c r="J61" s="64"/>
      <c r="K61" s="64"/>
      <c r="L61" s="64"/>
    </row>
    <row r="62" spans="1:12" ht="15.75" customHeight="1">
      <c r="A62" s="64">
        <v>4992</v>
      </c>
      <c r="B62" s="49">
        <v>160</v>
      </c>
      <c r="C62" s="64"/>
      <c r="D62" s="64"/>
      <c r="E62" s="64"/>
      <c r="F62" s="64"/>
      <c r="G62" s="64"/>
      <c r="H62" s="64"/>
      <c r="I62" s="64"/>
      <c r="J62" s="64"/>
      <c r="K62" s="64"/>
      <c r="L62" s="64"/>
    </row>
    <row r="63" spans="1:12" ht="15.75" customHeight="1">
      <c r="A63" s="64">
        <v>2469</v>
      </c>
      <c r="B63" s="49">
        <v>152</v>
      </c>
      <c r="C63" s="64"/>
      <c r="D63" s="64"/>
      <c r="E63" s="64"/>
      <c r="F63" s="64"/>
      <c r="G63" s="64"/>
      <c r="H63" s="64"/>
      <c r="I63" s="64"/>
      <c r="J63" s="64"/>
      <c r="K63" s="64"/>
      <c r="L63" s="64"/>
    </row>
    <row r="64" spans="1:12" ht="15.75" customHeight="1">
      <c r="A64" s="64">
        <v>3969</v>
      </c>
      <c r="B64" s="49">
        <v>149</v>
      </c>
      <c r="C64" s="64"/>
      <c r="D64" s="64"/>
      <c r="E64" s="64"/>
      <c r="F64" s="64"/>
      <c r="G64" s="64"/>
      <c r="H64" s="64"/>
      <c r="I64" s="64"/>
      <c r="J64" s="64"/>
      <c r="K64" s="64"/>
      <c r="L64" s="64"/>
    </row>
    <row r="65" spans="1:12" ht="15.75" customHeight="1">
      <c r="A65" s="64">
        <v>4012</v>
      </c>
      <c r="B65" s="49">
        <v>130</v>
      </c>
      <c r="C65" s="64"/>
      <c r="D65" s="64"/>
      <c r="E65" s="64"/>
      <c r="F65" s="64"/>
      <c r="G65" s="64"/>
      <c r="H65" s="64"/>
      <c r="I65" s="64"/>
      <c r="J65" s="64"/>
      <c r="K65" s="64"/>
      <c r="L65" s="64"/>
    </row>
    <row r="66" spans="1:12" ht="15.75" customHeight="1">
      <c r="A66" s="64">
        <v>5070</v>
      </c>
      <c r="B66" s="49">
        <v>124</v>
      </c>
      <c r="C66" s="64"/>
      <c r="D66" s="64"/>
      <c r="E66" s="64"/>
      <c r="F66" s="64"/>
      <c r="G66" s="64"/>
      <c r="H66" s="64"/>
      <c r="I66" s="64"/>
      <c r="J66" s="64"/>
      <c r="K66" s="64"/>
      <c r="L66" s="64"/>
    </row>
    <row r="67" spans="1:12" ht="15.75" customHeight="1">
      <c r="A67" s="64">
        <v>3894</v>
      </c>
      <c r="B67" s="49">
        <v>121</v>
      </c>
      <c r="C67" s="64"/>
      <c r="D67" s="64"/>
      <c r="E67" s="64"/>
      <c r="F67" s="64"/>
      <c r="G67" s="64"/>
      <c r="H67" s="64"/>
      <c r="I67" s="64"/>
      <c r="J67" s="64"/>
      <c r="K67" s="64"/>
      <c r="L67" s="64"/>
    </row>
    <row r="68" spans="1:12" ht="15.75" customHeight="1">
      <c r="A68" s="64">
        <v>3033</v>
      </c>
      <c r="B68" s="49">
        <v>121</v>
      </c>
      <c r="C68" s="64"/>
      <c r="D68" s="64"/>
      <c r="E68" s="64"/>
      <c r="F68" s="64"/>
      <c r="G68" s="64"/>
      <c r="H68" s="64"/>
      <c r="I68" s="64"/>
      <c r="J68" s="64"/>
      <c r="K68" s="64"/>
      <c r="L68" s="64"/>
    </row>
    <row r="69" spans="1:12" ht="15.75" customHeight="1">
      <c r="A69" s="64">
        <v>3819</v>
      </c>
      <c r="B69" s="49">
        <v>118</v>
      </c>
      <c r="C69" s="64"/>
      <c r="D69" s="64"/>
      <c r="E69" s="64"/>
      <c r="F69" s="64"/>
      <c r="G69" s="64"/>
      <c r="H69" s="64"/>
      <c r="I69" s="64"/>
      <c r="J69" s="64"/>
      <c r="K69" s="64"/>
      <c r="L69" s="64"/>
    </row>
    <row r="70" spans="1:12" ht="15.75" customHeight="1">
      <c r="A70" s="64">
        <v>5459</v>
      </c>
      <c r="B70" s="49">
        <v>106</v>
      </c>
      <c r="C70" s="64"/>
      <c r="D70" s="64"/>
      <c r="E70" s="64"/>
      <c r="F70" s="64"/>
      <c r="G70" s="64"/>
      <c r="H70" s="64"/>
      <c r="I70" s="64"/>
      <c r="J70" s="64"/>
      <c r="K70" s="64"/>
      <c r="L70" s="64"/>
    </row>
    <row r="71" spans="1:12" ht="15.75" customHeight="1">
      <c r="A71" s="64">
        <v>4343</v>
      </c>
      <c r="B71" s="49">
        <v>80</v>
      </c>
      <c r="C71" s="64"/>
      <c r="D71" s="64"/>
      <c r="E71" s="64"/>
      <c r="F71" s="64"/>
      <c r="G71" s="64"/>
      <c r="H71" s="64"/>
      <c r="I71" s="64"/>
      <c r="J71" s="64"/>
      <c r="K71" s="64"/>
      <c r="L71" s="64"/>
    </row>
    <row r="72" spans="1:12" ht="15.75" customHeight="1">
      <c r="A72" s="64">
        <v>4741</v>
      </c>
      <c r="B72" s="49">
        <v>55</v>
      </c>
      <c r="C72" s="64"/>
      <c r="D72" s="64"/>
      <c r="E72" s="64"/>
      <c r="F72" s="64"/>
      <c r="G72" s="64"/>
      <c r="H72" s="64"/>
      <c r="I72" s="64"/>
      <c r="J72" s="64"/>
      <c r="K72" s="64"/>
      <c r="L72" s="64"/>
    </row>
    <row r="73" spans="1:12" ht="15.75" customHeight="1">
      <c r="A73" s="64">
        <v>5052</v>
      </c>
      <c r="B73" s="49">
        <v>33</v>
      </c>
      <c r="C73" s="64"/>
      <c r="D73" s="64"/>
      <c r="E73" s="64"/>
      <c r="F73" s="64"/>
      <c r="G73" s="64"/>
      <c r="H73" s="64"/>
      <c r="I73" s="64"/>
      <c r="J73" s="64"/>
      <c r="K73" s="64"/>
      <c r="L73" s="64"/>
    </row>
    <row r="74" spans="1:12" ht="15.75" customHeight="1">
      <c r="A74" s="64">
        <v>3936</v>
      </c>
      <c r="B74" s="49">
        <v>27</v>
      </c>
      <c r="C74" s="64"/>
      <c r="D74" s="64"/>
      <c r="E74" s="64"/>
      <c r="F74" s="64"/>
      <c r="G74" s="64"/>
      <c r="H74" s="64"/>
      <c r="I74" s="64"/>
      <c r="J74" s="64"/>
      <c r="K74" s="64"/>
      <c r="L74" s="64"/>
    </row>
    <row r="75" spans="1:12" ht="15.75" customHeight="1">
      <c r="A75" s="64">
        <v>2899</v>
      </c>
      <c r="B75" s="49">
        <v>23</v>
      </c>
      <c r="C75" s="64"/>
      <c r="D75" s="64"/>
      <c r="E75" s="64"/>
      <c r="F75" s="64"/>
      <c r="G75" s="64"/>
      <c r="H75" s="64"/>
      <c r="I75" s="64"/>
      <c r="J75" s="64"/>
      <c r="K75" s="64"/>
      <c r="L75" s="64"/>
    </row>
    <row r="76" spans="1:12" ht="15.75" customHeight="1">
      <c r="A76" s="64" t="s">
        <v>8084</v>
      </c>
      <c r="B76" s="49">
        <v>39419</v>
      </c>
      <c r="C76" s="64"/>
      <c r="D76" s="64"/>
      <c r="E76" s="64"/>
      <c r="F76" s="64"/>
      <c r="G76" s="64"/>
      <c r="H76" s="64"/>
      <c r="I76" s="64"/>
      <c r="J76" s="64"/>
      <c r="K76" s="64"/>
      <c r="L76" s="64"/>
    </row>
    <row r="77" spans="1:12" ht="15.75" customHeight="1">
      <c r="A77" s="64"/>
      <c r="B77" s="64"/>
      <c r="C77" s="64"/>
      <c r="D77" s="64"/>
      <c r="E77" s="64"/>
      <c r="F77" s="64"/>
      <c r="G77" s="64"/>
      <c r="H77" s="64"/>
      <c r="I77" s="64"/>
      <c r="J77" s="64"/>
      <c r="K77" s="64"/>
      <c r="L77" s="64"/>
    </row>
    <row r="78" spans="1:12" ht="15.75" customHeight="1">
      <c r="A78" s="64"/>
      <c r="B78" s="64"/>
      <c r="C78" s="64"/>
      <c r="D78" s="64"/>
      <c r="E78" s="64"/>
      <c r="F78" s="64"/>
      <c r="G78" s="64"/>
      <c r="H78" s="64"/>
      <c r="I78" s="64"/>
      <c r="J78" s="64"/>
      <c r="K78" s="64"/>
      <c r="L78" s="64"/>
    </row>
    <row r="79" spans="1:12" ht="15.75" customHeight="1">
      <c r="A79" s="64"/>
      <c r="B79" s="64"/>
      <c r="C79" s="64"/>
      <c r="D79" s="64"/>
      <c r="E79" s="64"/>
      <c r="F79" s="64"/>
      <c r="G79" s="64"/>
      <c r="H79" s="64"/>
      <c r="I79" s="64"/>
      <c r="J79" s="64"/>
      <c r="K79" s="64"/>
      <c r="L79" s="64"/>
    </row>
    <row r="80" spans="1:12" ht="15.75" customHeight="1">
      <c r="A80" s="64"/>
      <c r="B80" s="64"/>
      <c r="C80" s="64"/>
      <c r="D80" s="64"/>
      <c r="E80" s="64"/>
      <c r="F80" s="64"/>
      <c r="G80" s="64"/>
      <c r="H80" s="64"/>
      <c r="I80" s="64"/>
      <c r="J80" s="64"/>
      <c r="K80" s="64"/>
      <c r="L80" s="64"/>
    </row>
    <row r="81" spans="1:12" ht="15.75" customHeight="1">
      <c r="A81" s="64"/>
      <c r="B81" s="64"/>
      <c r="C81" s="64"/>
      <c r="D81" s="64"/>
      <c r="E81" s="64"/>
      <c r="F81" s="64"/>
      <c r="G81" s="64"/>
      <c r="H81" s="64"/>
      <c r="I81" s="64"/>
      <c r="J81" s="64"/>
      <c r="K81" s="64"/>
      <c r="L81" s="64"/>
    </row>
    <row r="82" spans="1:12" ht="15.75" customHeight="1">
      <c r="A82" s="64"/>
      <c r="B82" s="64"/>
      <c r="C82" s="64"/>
      <c r="D82" s="64"/>
      <c r="E82" s="64"/>
      <c r="F82" s="64"/>
      <c r="G82" s="64"/>
      <c r="H82" s="64"/>
      <c r="I82" s="64"/>
      <c r="J82" s="64"/>
      <c r="K82" s="64"/>
      <c r="L82" s="64"/>
    </row>
    <row r="83" spans="1:12" ht="15.75" customHeight="1">
      <c r="A83" s="64"/>
      <c r="B83" s="64"/>
      <c r="C83" s="64"/>
      <c r="D83" s="64"/>
      <c r="E83" s="64"/>
      <c r="F83" s="64"/>
      <c r="G83" s="64"/>
      <c r="H83" s="64"/>
      <c r="I83" s="64"/>
      <c r="J83" s="64"/>
      <c r="K83" s="64"/>
      <c r="L83" s="64"/>
    </row>
    <row r="84" spans="1:12" ht="15.75" customHeight="1">
      <c r="A84" s="64"/>
      <c r="B84" s="64"/>
      <c r="C84" s="64"/>
      <c r="D84" s="64"/>
      <c r="E84" s="64"/>
      <c r="F84" s="64"/>
      <c r="G84" s="64"/>
      <c r="H84" s="64"/>
      <c r="I84" s="64"/>
      <c r="J84" s="64"/>
      <c r="K84" s="64"/>
      <c r="L84" s="64"/>
    </row>
    <row r="85" spans="1:12" ht="15.75" customHeight="1">
      <c r="A85" s="64"/>
      <c r="B85" s="64"/>
      <c r="C85" s="64"/>
      <c r="D85" s="64"/>
      <c r="E85" s="64"/>
      <c r="F85" s="64"/>
      <c r="G85" s="64"/>
      <c r="H85" s="64"/>
      <c r="I85" s="64"/>
      <c r="J85" s="64"/>
      <c r="K85" s="64"/>
      <c r="L85" s="64"/>
    </row>
    <row r="86" spans="1:12" ht="15.75" customHeight="1">
      <c r="A86" s="64"/>
      <c r="B86" s="64"/>
      <c r="C86" s="64"/>
      <c r="D86" s="64"/>
      <c r="E86" s="64"/>
      <c r="F86" s="64"/>
      <c r="G86" s="64"/>
      <c r="H86" s="64"/>
      <c r="I86" s="64"/>
      <c r="J86" s="64"/>
      <c r="K86" s="64"/>
      <c r="L86" s="64"/>
    </row>
    <row r="87" spans="1:12" ht="15.75" customHeight="1">
      <c r="A87" s="64"/>
      <c r="B87" s="64"/>
      <c r="C87" s="64"/>
      <c r="D87" s="64"/>
      <c r="E87" s="64"/>
      <c r="F87" s="64"/>
      <c r="G87" s="64"/>
      <c r="H87" s="64"/>
      <c r="I87" s="64"/>
      <c r="J87" s="64"/>
      <c r="K87" s="64"/>
      <c r="L87" s="64"/>
    </row>
    <row r="88" spans="1:12" ht="15.75" customHeight="1">
      <c r="A88" s="64"/>
      <c r="B88" s="64"/>
      <c r="C88" s="64"/>
      <c r="D88" s="64"/>
      <c r="E88" s="64"/>
      <c r="F88" s="64"/>
      <c r="G88" s="64"/>
      <c r="H88" s="64"/>
      <c r="I88" s="64"/>
      <c r="J88" s="64"/>
      <c r="K88" s="64"/>
      <c r="L88" s="64"/>
    </row>
    <row r="89" spans="1:12" ht="15.75" customHeight="1">
      <c r="A89" s="64"/>
      <c r="B89" s="64"/>
      <c r="C89" s="64"/>
      <c r="D89" s="64"/>
      <c r="E89" s="64"/>
      <c r="F89" s="64"/>
      <c r="G89" s="64"/>
      <c r="H89" s="64"/>
      <c r="I89" s="64"/>
      <c r="J89" s="64"/>
      <c r="K89" s="64"/>
      <c r="L89" s="64"/>
    </row>
    <row r="90" spans="1:12" ht="15.75" customHeight="1">
      <c r="A90" s="64"/>
      <c r="B90" s="64"/>
      <c r="C90" s="64"/>
      <c r="D90" s="64"/>
      <c r="E90" s="64"/>
      <c r="F90" s="64"/>
      <c r="G90" s="64"/>
      <c r="H90" s="64"/>
      <c r="I90" s="64"/>
      <c r="J90" s="64"/>
      <c r="K90" s="64"/>
      <c r="L90" s="64"/>
    </row>
    <row r="91" spans="1:12" ht="15.75" customHeight="1">
      <c r="A91" s="64"/>
      <c r="B91" s="64"/>
      <c r="C91" s="64"/>
      <c r="D91" s="64"/>
      <c r="E91" s="64"/>
      <c r="F91" s="64"/>
      <c r="G91" s="64"/>
      <c r="H91" s="64"/>
      <c r="I91" s="64"/>
      <c r="J91" s="64"/>
      <c r="K91" s="64"/>
      <c r="L91" s="64"/>
    </row>
    <row r="92" spans="1:12" ht="15.75" customHeight="1">
      <c r="A92" s="64"/>
      <c r="B92" s="64"/>
      <c r="C92" s="64"/>
      <c r="D92" s="64"/>
      <c r="E92" s="64"/>
      <c r="F92" s="64"/>
      <c r="G92" s="64"/>
      <c r="H92" s="64"/>
      <c r="I92" s="64"/>
      <c r="J92" s="64"/>
      <c r="K92" s="64"/>
      <c r="L92" s="64"/>
    </row>
    <row r="93" spans="1:12" ht="15.75" customHeight="1">
      <c r="A93" s="64"/>
      <c r="B93" s="64"/>
      <c r="C93" s="64"/>
      <c r="D93" s="64"/>
      <c r="E93" s="64"/>
      <c r="F93" s="64"/>
      <c r="G93" s="64"/>
      <c r="H93" s="64"/>
      <c r="I93" s="64"/>
      <c r="J93" s="64"/>
      <c r="K93" s="64"/>
      <c r="L93" s="64"/>
    </row>
    <row r="94" spans="1:12" ht="15.75" customHeight="1">
      <c r="A94" s="64"/>
      <c r="B94" s="64"/>
      <c r="C94" s="64"/>
      <c r="D94" s="64"/>
      <c r="E94" s="64"/>
      <c r="F94" s="64"/>
      <c r="G94" s="64"/>
      <c r="H94" s="64"/>
      <c r="I94" s="64"/>
      <c r="J94" s="64"/>
      <c r="K94" s="64"/>
      <c r="L94" s="64"/>
    </row>
    <row r="95" spans="1:12" ht="15.75" customHeight="1">
      <c r="A95" s="64"/>
      <c r="B95" s="64"/>
      <c r="C95" s="64"/>
      <c r="D95" s="64"/>
      <c r="E95" s="64"/>
      <c r="F95" s="64"/>
      <c r="G95" s="64"/>
      <c r="H95" s="64"/>
      <c r="I95" s="64"/>
      <c r="J95" s="64"/>
      <c r="K95" s="64"/>
      <c r="L95" s="64"/>
    </row>
    <row r="96" spans="1:12" ht="15.75" customHeight="1">
      <c r="A96" s="64"/>
      <c r="B96" s="64"/>
      <c r="C96" s="64"/>
      <c r="D96" s="64"/>
      <c r="E96" s="64"/>
      <c r="F96" s="64"/>
      <c r="G96" s="64"/>
      <c r="H96" s="64"/>
      <c r="I96" s="64"/>
      <c r="J96" s="64"/>
      <c r="K96" s="64"/>
      <c r="L96" s="64"/>
    </row>
    <row r="97" spans="1:12" ht="15.75" customHeight="1">
      <c r="A97" s="64"/>
      <c r="B97" s="64"/>
      <c r="C97" s="64"/>
      <c r="D97" s="64"/>
      <c r="E97" s="64"/>
      <c r="F97" s="64"/>
      <c r="G97" s="64"/>
      <c r="H97" s="64"/>
      <c r="I97" s="64"/>
      <c r="J97" s="64"/>
      <c r="K97" s="64"/>
      <c r="L97" s="64"/>
    </row>
    <row r="98" spans="1:12" ht="15.75" customHeight="1">
      <c r="A98" s="64"/>
      <c r="B98" s="64"/>
      <c r="C98" s="64"/>
      <c r="D98" s="64"/>
      <c r="E98" s="64"/>
      <c r="F98" s="64"/>
      <c r="G98" s="64"/>
      <c r="H98" s="64"/>
      <c r="I98" s="64"/>
      <c r="J98" s="64"/>
      <c r="K98" s="64"/>
      <c r="L98" s="64"/>
    </row>
    <row r="99" spans="1:12" ht="15.75" customHeight="1">
      <c r="A99" s="64"/>
      <c r="B99" s="64"/>
      <c r="C99" s="64"/>
      <c r="D99" s="64"/>
      <c r="E99" s="64"/>
      <c r="F99" s="64"/>
      <c r="G99" s="64"/>
      <c r="H99" s="64"/>
      <c r="I99" s="64"/>
      <c r="J99" s="64"/>
      <c r="K99" s="64"/>
      <c r="L99" s="64"/>
    </row>
    <row r="100" spans="1:12" ht="15.75" customHeight="1">
      <c r="A100" s="64"/>
      <c r="B100" s="64"/>
      <c r="C100" s="64"/>
      <c r="D100" s="64"/>
      <c r="E100" s="64"/>
      <c r="F100" s="64"/>
      <c r="G100" s="64"/>
      <c r="H100" s="64"/>
      <c r="I100" s="64"/>
      <c r="J100" s="64"/>
      <c r="K100" s="64"/>
      <c r="L100" s="64"/>
    </row>
    <row r="101" spans="1:12" ht="15.75" customHeight="1">
      <c r="A101" s="64"/>
      <c r="B101" s="64"/>
      <c r="C101" s="64"/>
      <c r="D101" s="64"/>
      <c r="E101" s="64"/>
      <c r="F101" s="64"/>
      <c r="G101" s="64"/>
      <c r="H101" s="64"/>
      <c r="I101" s="64"/>
      <c r="J101" s="64"/>
      <c r="K101" s="64"/>
      <c r="L101" s="64"/>
    </row>
    <row r="102" spans="1:12" ht="15.75" customHeight="1">
      <c r="A102" s="64"/>
      <c r="B102" s="64"/>
      <c r="C102" s="64"/>
      <c r="D102" s="64"/>
      <c r="E102" s="64"/>
      <c r="F102" s="64"/>
      <c r="G102" s="64"/>
      <c r="H102" s="64"/>
      <c r="I102" s="64"/>
      <c r="J102" s="64"/>
      <c r="K102" s="64"/>
      <c r="L102" s="64"/>
    </row>
    <row r="103" spans="1:12" ht="15.75" customHeight="1">
      <c r="A103" s="64"/>
      <c r="B103" s="64"/>
      <c r="C103" s="64"/>
      <c r="D103" s="64"/>
      <c r="E103" s="64"/>
      <c r="F103" s="64"/>
      <c r="G103" s="64"/>
      <c r="H103" s="64"/>
      <c r="I103" s="64"/>
      <c r="J103" s="64"/>
      <c r="K103" s="64"/>
      <c r="L103" s="64"/>
    </row>
    <row r="104" spans="1:12" ht="15.75" customHeight="1">
      <c r="A104" s="64"/>
      <c r="B104" s="64"/>
      <c r="C104" s="64"/>
      <c r="D104" s="64"/>
      <c r="E104" s="64"/>
      <c r="F104" s="64"/>
      <c r="G104" s="64"/>
      <c r="H104" s="64"/>
      <c r="I104" s="64"/>
      <c r="J104" s="64"/>
      <c r="K104" s="64"/>
      <c r="L104" s="64"/>
    </row>
    <row r="105" spans="1:12" ht="15.75" customHeight="1">
      <c r="A105" s="64"/>
      <c r="B105" s="64"/>
      <c r="C105" s="64"/>
      <c r="D105" s="64"/>
      <c r="E105" s="64"/>
      <c r="F105" s="64"/>
      <c r="G105" s="64"/>
      <c r="H105" s="64"/>
      <c r="I105" s="64"/>
      <c r="J105" s="64"/>
      <c r="K105" s="64"/>
      <c r="L105" s="64"/>
    </row>
    <row r="106" spans="1:12" ht="15.75" customHeight="1">
      <c r="A106" s="64"/>
      <c r="B106" s="64"/>
      <c r="C106" s="64"/>
      <c r="D106" s="64"/>
      <c r="E106" s="64"/>
      <c r="F106" s="64"/>
      <c r="G106" s="64"/>
      <c r="H106" s="64"/>
      <c r="I106" s="64"/>
      <c r="J106" s="64"/>
      <c r="K106" s="64"/>
      <c r="L106" s="64"/>
    </row>
    <row r="107" spans="1:12" ht="15.75" customHeight="1">
      <c r="A107" s="64"/>
      <c r="B107" s="64"/>
      <c r="C107" s="64"/>
      <c r="D107" s="64"/>
      <c r="E107" s="64"/>
      <c r="F107" s="64"/>
      <c r="G107" s="64"/>
      <c r="H107" s="64"/>
      <c r="I107" s="64"/>
      <c r="J107" s="64"/>
      <c r="K107" s="64"/>
      <c r="L107" s="64"/>
    </row>
    <row r="108" spans="1:12" ht="15.75" customHeight="1">
      <c r="A108" s="64"/>
      <c r="B108" s="64"/>
      <c r="C108" s="64"/>
      <c r="D108" s="64"/>
      <c r="E108" s="64"/>
      <c r="F108" s="64"/>
      <c r="G108" s="64"/>
      <c r="H108" s="64"/>
      <c r="I108" s="64"/>
      <c r="J108" s="64"/>
      <c r="K108" s="64"/>
      <c r="L108" s="64"/>
    </row>
    <row r="109" spans="1:12" ht="15.75" customHeight="1">
      <c r="A109" s="64"/>
      <c r="B109" s="64"/>
      <c r="C109" s="64"/>
      <c r="D109" s="64"/>
      <c r="E109" s="64"/>
      <c r="F109" s="64"/>
      <c r="G109" s="64"/>
      <c r="H109" s="64"/>
      <c r="I109" s="64"/>
      <c r="J109" s="64"/>
      <c r="K109" s="64"/>
      <c r="L109" s="64"/>
    </row>
    <row r="110" spans="1:12" ht="15.75" customHeight="1">
      <c r="A110" s="64"/>
      <c r="B110" s="64"/>
      <c r="C110" s="64"/>
      <c r="D110" s="64"/>
      <c r="E110" s="64"/>
      <c r="F110" s="64"/>
      <c r="G110" s="64"/>
      <c r="H110" s="64"/>
      <c r="I110" s="64"/>
      <c r="J110" s="64"/>
      <c r="K110" s="64"/>
      <c r="L110" s="64"/>
    </row>
    <row r="111" spans="1:12" ht="15.75" customHeight="1">
      <c r="A111" s="64"/>
      <c r="B111" s="64"/>
      <c r="C111" s="64"/>
      <c r="D111" s="64"/>
      <c r="E111" s="64"/>
      <c r="F111" s="64"/>
      <c r="G111" s="64"/>
      <c r="H111" s="64"/>
      <c r="I111" s="64"/>
      <c r="J111" s="64"/>
      <c r="K111" s="64"/>
      <c r="L111" s="64"/>
    </row>
    <row r="112" spans="1:12" ht="15.75" customHeight="1">
      <c r="A112" s="64"/>
      <c r="B112" s="64"/>
      <c r="C112" s="64"/>
      <c r="D112" s="64"/>
      <c r="E112" s="64"/>
      <c r="F112" s="64"/>
      <c r="G112" s="64"/>
      <c r="H112" s="64"/>
      <c r="I112" s="64"/>
      <c r="J112" s="64"/>
      <c r="K112" s="64"/>
      <c r="L112" s="64"/>
    </row>
    <row r="113" spans="1:12" ht="15.75" customHeight="1">
      <c r="A113" s="64"/>
      <c r="B113" s="64"/>
      <c r="C113" s="64"/>
      <c r="D113" s="64"/>
      <c r="E113" s="64"/>
      <c r="F113" s="64"/>
      <c r="G113" s="64"/>
      <c r="H113" s="64"/>
      <c r="I113" s="64"/>
      <c r="J113" s="64"/>
      <c r="K113" s="64"/>
      <c r="L113" s="64"/>
    </row>
    <row r="114" spans="1:12" ht="15.75" customHeight="1">
      <c r="A114" s="64"/>
      <c r="B114" s="64"/>
      <c r="C114" s="64"/>
      <c r="D114" s="64"/>
      <c r="E114" s="64"/>
      <c r="F114" s="64"/>
      <c r="G114" s="64"/>
      <c r="H114" s="64"/>
      <c r="I114" s="64"/>
      <c r="J114" s="64"/>
      <c r="K114" s="64"/>
      <c r="L114" s="64"/>
    </row>
    <row r="115" spans="1:12" ht="15.75" customHeight="1">
      <c r="A115" s="64"/>
      <c r="B115" s="64"/>
      <c r="C115" s="64"/>
      <c r="D115" s="64"/>
      <c r="E115" s="64"/>
      <c r="F115" s="64"/>
      <c r="G115" s="64"/>
      <c r="H115" s="64"/>
      <c r="I115" s="64"/>
      <c r="J115" s="64"/>
      <c r="K115" s="64"/>
      <c r="L115" s="64"/>
    </row>
    <row r="116" spans="1:12" ht="15.75" customHeight="1">
      <c r="A116" s="64"/>
      <c r="B116" s="64"/>
      <c r="C116" s="64"/>
      <c r="D116" s="64"/>
      <c r="E116" s="64"/>
      <c r="F116" s="64"/>
      <c r="G116" s="64"/>
      <c r="H116" s="64"/>
      <c r="I116" s="64"/>
      <c r="J116" s="64"/>
      <c r="K116" s="64"/>
      <c r="L116" s="64"/>
    </row>
    <row r="117" spans="1:12" ht="15.75" customHeight="1">
      <c r="A117" s="64"/>
      <c r="B117" s="64"/>
      <c r="C117" s="64"/>
      <c r="D117" s="64"/>
      <c r="E117" s="64"/>
      <c r="F117" s="64"/>
      <c r="G117" s="64"/>
      <c r="H117" s="64"/>
      <c r="I117" s="64"/>
      <c r="J117" s="64"/>
      <c r="K117" s="64"/>
      <c r="L117" s="64"/>
    </row>
    <row r="118" spans="1:12" ht="15.75" customHeight="1">
      <c r="A118" s="64"/>
      <c r="B118" s="64"/>
      <c r="C118" s="64"/>
      <c r="D118" s="64"/>
      <c r="E118" s="64"/>
      <c r="F118" s="64"/>
      <c r="G118" s="64"/>
      <c r="H118" s="64"/>
      <c r="I118" s="64"/>
      <c r="J118" s="64"/>
      <c r="K118" s="64"/>
      <c r="L118" s="64"/>
    </row>
    <row r="119" spans="1:12" ht="15.75" customHeight="1">
      <c r="A119" s="64"/>
      <c r="B119" s="64"/>
      <c r="C119" s="64"/>
      <c r="D119" s="64"/>
      <c r="E119" s="64"/>
      <c r="F119" s="64"/>
      <c r="G119" s="64"/>
      <c r="H119" s="64"/>
      <c r="I119" s="64"/>
      <c r="J119" s="64"/>
      <c r="K119" s="64"/>
      <c r="L119" s="64"/>
    </row>
    <row r="120" spans="1:12" ht="15.75" customHeight="1">
      <c r="A120" s="64"/>
      <c r="B120" s="64"/>
      <c r="C120" s="64"/>
      <c r="D120" s="64"/>
      <c r="E120" s="64"/>
      <c r="F120" s="64"/>
      <c r="G120" s="64"/>
      <c r="H120" s="64"/>
      <c r="I120" s="64"/>
      <c r="J120" s="64"/>
      <c r="K120" s="64"/>
      <c r="L120" s="64"/>
    </row>
    <row r="121" spans="1:12" ht="15.75" customHeight="1">
      <c r="A121" s="64"/>
      <c r="B121" s="64"/>
      <c r="C121" s="64"/>
      <c r="D121" s="64"/>
      <c r="E121" s="64"/>
      <c r="F121" s="64"/>
      <c r="G121" s="64"/>
      <c r="H121" s="64"/>
      <c r="I121" s="64"/>
      <c r="J121" s="64"/>
      <c r="K121" s="64"/>
      <c r="L121" s="64"/>
    </row>
    <row r="122" spans="1:12" ht="15.75" customHeight="1">
      <c r="A122" s="64"/>
      <c r="B122" s="64"/>
      <c r="C122" s="64"/>
      <c r="D122" s="64"/>
      <c r="E122" s="64"/>
      <c r="F122" s="64"/>
      <c r="G122" s="64"/>
      <c r="H122" s="64"/>
      <c r="I122" s="64"/>
      <c r="J122" s="64"/>
      <c r="K122" s="64"/>
      <c r="L122" s="64"/>
    </row>
    <row r="123" spans="1:12" ht="15.75" customHeight="1">
      <c r="A123" s="64"/>
      <c r="B123" s="64"/>
      <c r="C123" s="64"/>
      <c r="D123" s="64"/>
      <c r="E123" s="64"/>
      <c r="F123" s="64"/>
      <c r="G123" s="64"/>
      <c r="H123" s="64"/>
      <c r="I123" s="64"/>
      <c r="J123" s="64"/>
      <c r="K123" s="64"/>
      <c r="L123" s="64"/>
    </row>
    <row r="124" spans="1:12" ht="15.75" customHeight="1">
      <c r="A124" s="64"/>
      <c r="B124" s="64"/>
      <c r="C124" s="64"/>
      <c r="D124" s="64"/>
      <c r="E124" s="64"/>
      <c r="F124" s="64"/>
      <c r="G124" s="64"/>
      <c r="H124" s="64"/>
      <c r="I124" s="64"/>
      <c r="J124" s="64"/>
      <c r="K124" s="64"/>
      <c r="L124" s="64"/>
    </row>
    <row r="125" spans="1:12" ht="15.75" customHeight="1">
      <c r="A125" s="64"/>
      <c r="B125" s="64"/>
      <c r="C125" s="64"/>
      <c r="D125" s="64"/>
      <c r="E125" s="64"/>
      <c r="F125" s="64"/>
      <c r="G125" s="64"/>
      <c r="H125" s="64"/>
      <c r="I125" s="64"/>
      <c r="J125" s="64"/>
      <c r="K125" s="64"/>
      <c r="L125" s="64"/>
    </row>
    <row r="126" spans="1:12" ht="15.75" customHeight="1">
      <c r="A126" s="64"/>
      <c r="B126" s="64"/>
      <c r="C126" s="64"/>
      <c r="D126" s="64"/>
      <c r="E126" s="64"/>
      <c r="F126" s="64"/>
      <c r="G126" s="64"/>
      <c r="H126" s="64"/>
      <c r="I126" s="64"/>
      <c r="J126" s="64"/>
      <c r="K126" s="64"/>
      <c r="L126" s="64"/>
    </row>
    <row r="127" spans="1:12" ht="15.75" customHeight="1">
      <c r="A127" s="64"/>
      <c r="B127" s="64"/>
      <c r="C127" s="64"/>
      <c r="D127" s="64"/>
      <c r="E127" s="64"/>
      <c r="F127" s="64"/>
      <c r="G127" s="64"/>
      <c r="H127" s="64"/>
      <c r="I127" s="64"/>
      <c r="J127" s="64"/>
      <c r="K127" s="64"/>
      <c r="L127" s="64"/>
    </row>
    <row r="128" spans="1:12" ht="15.75" customHeight="1">
      <c r="A128" s="64"/>
      <c r="B128" s="64"/>
      <c r="C128" s="64"/>
      <c r="D128" s="64"/>
      <c r="E128" s="64"/>
      <c r="F128" s="64"/>
      <c r="G128" s="64"/>
      <c r="H128" s="64"/>
      <c r="I128" s="64"/>
      <c r="J128" s="64"/>
      <c r="K128" s="64"/>
      <c r="L128" s="64"/>
    </row>
    <row r="129" spans="1:12" ht="15.75" customHeight="1">
      <c r="A129" s="64"/>
      <c r="B129" s="64"/>
      <c r="C129" s="64"/>
      <c r="D129" s="64"/>
      <c r="E129" s="64"/>
      <c r="F129" s="64"/>
      <c r="G129" s="64"/>
      <c r="H129" s="64"/>
      <c r="I129" s="64"/>
      <c r="J129" s="64"/>
      <c r="K129" s="64"/>
      <c r="L129" s="64"/>
    </row>
    <row r="130" spans="1:12" ht="15.75" customHeight="1">
      <c r="A130" s="64"/>
      <c r="B130" s="64"/>
      <c r="C130" s="64"/>
      <c r="D130" s="64"/>
      <c r="E130" s="64"/>
      <c r="F130" s="64"/>
      <c r="G130" s="64"/>
      <c r="H130" s="64"/>
      <c r="I130" s="64"/>
      <c r="J130" s="64"/>
      <c r="K130" s="64"/>
      <c r="L130" s="64"/>
    </row>
    <row r="131" spans="1:12" ht="15.75" customHeight="1">
      <c r="A131" s="64"/>
      <c r="B131" s="64"/>
      <c r="C131" s="64"/>
      <c r="D131" s="64"/>
      <c r="E131" s="64"/>
      <c r="F131" s="64"/>
      <c r="G131" s="64"/>
      <c r="H131" s="64"/>
      <c r="I131" s="64"/>
      <c r="J131" s="64"/>
      <c r="K131" s="64"/>
      <c r="L131" s="64"/>
    </row>
    <row r="132" spans="1:12" ht="15.75" customHeight="1">
      <c r="A132" s="64"/>
      <c r="B132" s="64"/>
      <c r="C132" s="64"/>
      <c r="D132" s="64"/>
      <c r="E132" s="64"/>
      <c r="F132" s="64"/>
      <c r="G132" s="64"/>
      <c r="H132" s="64"/>
      <c r="I132" s="64"/>
      <c r="J132" s="64"/>
      <c r="K132" s="64"/>
      <c r="L132" s="64"/>
    </row>
    <row r="133" spans="1:12" ht="15.75" customHeight="1">
      <c r="A133" s="64"/>
      <c r="B133" s="64"/>
      <c r="C133" s="64"/>
      <c r="D133" s="64"/>
      <c r="E133" s="64"/>
      <c r="F133" s="64"/>
      <c r="G133" s="64"/>
      <c r="H133" s="64"/>
      <c r="I133" s="64"/>
      <c r="J133" s="64"/>
      <c r="K133" s="64"/>
      <c r="L133" s="64"/>
    </row>
    <row r="134" spans="1:12" ht="15.75" customHeight="1">
      <c r="A134" s="64"/>
      <c r="B134" s="64"/>
      <c r="C134" s="64"/>
      <c r="D134" s="64"/>
      <c r="E134" s="64"/>
      <c r="F134" s="64"/>
      <c r="G134" s="64"/>
      <c r="H134" s="64"/>
      <c r="I134" s="64"/>
      <c r="J134" s="64"/>
      <c r="K134" s="64"/>
      <c r="L134" s="64"/>
    </row>
    <row r="135" spans="1:12" ht="15.75" customHeight="1">
      <c r="A135" s="64"/>
      <c r="B135" s="64"/>
      <c r="C135" s="64"/>
      <c r="D135" s="64"/>
      <c r="E135" s="64"/>
      <c r="F135" s="64"/>
      <c r="G135" s="64"/>
      <c r="H135" s="64"/>
      <c r="I135" s="64"/>
      <c r="J135" s="64"/>
      <c r="K135" s="64"/>
      <c r="L135" s="64"/>
    </row>
    <row r="136" spans="1:12" ht="15.75" customHeight="1">
      <c r="A136" s="64"/>
      <c r="B136" s="64"/>
      <c r="C136" s="64"/>
      <c r="D136" s="64"/>
      <c r="E136" s="64"/>
      <c r="F136" s="64"/>
      <c r="G136" s="64"/>
      <c r="H136" s="64"/>
      <c r="I136" s="64"/>
      <c r="J136" s="64"/>
      <c r="K136" s="64"/>
      <c r="L136" s="64"/>
    </row>
    <row r="137" spans="1:12" ht="15.75" customHeight="1">
      <c r="A137" s="64"/>
      <c r="B137" s="64"/>
      <c r="C137" s="64"/>
      <c r="D137" s="64"/>
      <c r="E137" s="64"/>
      <c r="F137" s="64"/>
      <c r="G137" s="64"/>
      <c r="H137" s="64"/>
      <c r="I137" s="64"/>
      <c r="J137" s="64"/>
      <c r="K137" s="64"/>
      <c r="L137" s="64"/>
    </row>
    <row r="138" spans="1:12" ht="15.75" customHeight="1">
      <c r="A138" s="64"/>
      <c r="B138" s="64"/>
      <c r="C138" s="64"/>
      <c r="D138" s="64"/>
      <c r="E138" s="64"/>
      <c r="F138" s="64"/>
      <c r="G138" s="64"/>
      <c r="H138" s="64"/>
      <c r="I138" s="64"/>
      <c r="J138" s="64"/>
      <c r="K138" s="64"/>
      <c r="L138" s="64"/>
    </row>
    <row r="139" spans="1:12" ht="15.75" customHeight="1">
      <c r="A139" s="64"/>
      <c r="B139" s="64"/>
      <c r="C139" s="64"/>
      <c r="D139" s="64"/>
      <c r="E139" s="64"/>
      <c r="F139" s="64"/>
      <c r="G139" s="64"/>
      <c r="H139" s="64"/>
      <c r="I139" s="64"/>
      <c r="J139" s="64"/>
      <c r="K139" s="64"/>
      <c r="L139" s="64"/>
    </row>
    <row r="140" spans="1:12" ht="15.75" customHeight="1">
      <c r="A140" s="64"/>
      <c r="B140" s="64"/>
      <c r="C140" s="64"/>
      <c r="D140" s="64"/>
      <c r="E140" s="64"/>
      <c r="F140" s="64"/>
      <c r="G140" s="64"/>
      <c r="H140" s="64"/>
      <c r="I140" s="64"/>
      <c r="J140" s="64"/>
      <c r="K140" s="64"/>
      <c r="L140" s="64"/>
    </row>
    <row r="141" spans="1:12" ht="15.75" customHeight="1">
      <c r="A141" s="64"/>
      <c r="B141" s="64"/>
      <c r="C141" s="64"/>
      <c r="D141" s="64"/>
      <c r="E141" s="64"/>
      <c r="F141" s="64"/>
      <c r="G141" s="64"/>
      <c r="H141" s="64"/>
      <c r="I141" s="64"/>
      <c r="J141" s="64"/>
      <c r="K141" s="64"/>
      <c r="L141" s="64"/>
    </row>
    <row r="142" spans="1:12" ht="15.75" customHeight="1">
      <c r="A142" s="64"/>
      <c r="B142" s="64"/>
      <c r="C142" s="64"/>
      <c r="D142" s="64"/>
      <c r="E142" s="64"/>
      <c r="F142" s="64"/>
      <c r="G142" s="64"/>
      <c r="H142" s="64"/>
      <c r="I142" s="64"/>
      <c r="J142" s="64"/>
      <c r="K142" s="64"/>
      <c r="L142" s="64"/>
    </row>
    <row r="143" spans="1:12" ht="15.75" customHeight="1">
      <c r="A143" s="64"/>
      <c r="B143" s="64"/>
      <c r="C143" s="64"/>
      <c r="D143" s="64"/>
      <c r="E143" s="64"/>
      <c r="F143" s="64"/>
      <c r="G143" s="64"/>
      <c r="H143" s="64"/>
      <c r="I143" s="64"/>
      <c r="J143" s="64"/>
      <c r="K143" s="64"/>
      <c r="L143" s="64"/>
    </row>
    <row r="144" spans="1:12" ht="15.75" customHeight="1">
      <c r="A144" s="64"/>
      <c r="B144" s="64"/>
      <c r="C144" s="64"/>
      <c r="D144" s="64"/>
      <c r="E144" s="64"/>
      <c r="F144" s="64"/>
      <c r="G144" s="64"/>
      <c r="H144" s="64"/>
      <c r="I144" s="64"/>
      <c r="J144" s="64"/>
      <c r="K144" s="64"/>
      <c r="L144" s="64"/>
    </row>
    <row r="145" spans="1:12" ht="15.75" customHeight="1">
      <c r="A145" s="64"/>
      <c r="B145" s="64"/>
      <c r="C145" s="64"/>
      <c r="D145" s="64"/>
      <c r="E145" s="64"/>
      <c r="F145" s="64"/>
      <c r="G145" s="64"/>
      <c r="H145" s="64"/>
      <c r="I145" s="64"/>
      <c r="J145" s="64"/>
      <c r="K145" s="64"/>
      <c r="L145" s="64"/>
    </row>
    <row r="146" spans="1:12" ht="15.75" customHeight="1">
      <c r="A146" s="64"/>
      <c r="B146" s="64"/>
      <c r="C146" s="64"/>
      <c r="D146" s="64"/>
      <c r="E146" s="64"/>
      <c r="F146" s="64"/>
      <c r="G146" s="64"/>
      <c r="H146" s="64"/>
      <c r="I146" s="64"/>
      <c r="J146" s="64"/>
      <c r="K146" s="64"/>
      <c r="L146" s="64"/>
    </row>
    <row r="147" spans="1:12" ht="15.75" customHeight="1">
      <c r="A147" s="64"/>
      <c r="B147" s="64"/>
      <c r="C147" s="64"/>
      <c r="D147" s="64"/>
      <c r="E147" s="64"/>
      <c r="F147" s="64"/>
      <c r="G147" s="64"/>
      <c r="H147" s="64"/>
      <c r="I147" s="64"/>
      <c r="J147" s="64"/>
      <c r="K147" s="64"/>
      <c r="L147" s="64"/>
    </row>
    <row r="148" spans="1:12" ht="15.75" customHeight="1">
      <c r="A148" s="64"/>
      <c r="B148" s="64"/>
      <c r="C148" s="64"/>
      <c r="D148" s="64"/>
      <c r="E148" s="64"/>
      <c r="F148" s="64"/>
      <c r="G148" s="64"/>
      <c r="H148" s="64"/>
      <c r="I148" s="64"/>
      <c r="J148" s="64"/>
      <c r="K148" s="64"/>
      <c r="L148" s="64"/>
    </row>
    <row r="149" spans="1:12" ht="15.75" customHeight="1">
      <c r="A149" s="64"/>
      <c r="B149" s="64"/>
      <c r="C149" s="64"/>
      <c r="D149" s="64"/>
      <c r="E149" s="64"/>
      <c r="F149" s="64"/>
      <c r="G149" s="64"/>
      <c r="H149" s="64"/>
      <c r="I149" s="64"/>
      <c r="J149" s="64"/>
      <c r="K149" s="64"/>
      <c r="L149" s="64"/>
    </row>
    <row r="150" spans="1:12" ht="15.75" customHeight="1">
      <c r="A150" s="64"/>
      <c r="B150" s="64"/>
      <c r="C150" s="64"/>
      <c r="D150" s="64"/>
      <c r="E150" s="64"/>
      <c r="F150" s="64"/>
      <c r="G150" s="64"/>
      <c r="H150" s="64"/>
      <c r="I150" s="64"/>
      <c r="J150" s="64"/>
      <c r="K150" s="64"/>
      <c r="L150" s="64"/>
    </row>
    <row r="151" spans="1:12" ht="15.75" customHeight="1">
      <c r="A151" s="64"/>
      <c r="B151" s="64"/>
      <c r="C151" s="64"/>
      <c r="D151" s="64"/>
      <c r="E151" s="64"/>
      <c r="F151" s="64"/>
      <c r="G151" s="64"/>
      <c r="H151" s="64"/>
      <c r="I151" s="64"/>
      <c r="J151" s="64"/>
      <c r="K151" s="64"/>
      <c r="L151" s="64"/>
    </row>
    <row r="152" spans="1:12" ht="15.75" customHeight="1">
      <c r="A152" s="64"/>
      <c r="B152" s="64"/>
      <c r="C152" s="64"/>
      <c r="D152" s="64"/>
      <c r="E152" s="64"/>
      <c r="F152" s="64"/>
      <c r="G152" s="64"/>
      <c r="H152" s="64"/>
      <c r="I152" s="64"/>
      <c r="J152" s="64"/>
      <c r="K152" s="64"/>
      <c r="L152" s="64"/>
    </row>
    <row r="153" spans="1:12" ht="15.75" customHeight="1">
      <c r="A153" s="64"/>
      <c r="B153" s="64"/>
      <c r="C153" s="64"/>
      <c r="D153" s="64"/>
      <c r="E153" s="64"/>
      <c r="F153" s="64"/>
      <c r="G153" s="64"/>
      <c r="H153" s="64"/>
      <c r="I153" s="64"/>
      <c r="J153" s="64"/>
      <c r="K153" s="64"/>
      <c r="L153" s="64"/>
    </row>
    <row r="154" spans="1:12" ht="15.75" customHeight="1">
      <c r="A154" s="64"/>
      <c r="B154" s="64"/>
      <c r="C154" s="64"/>
      <c r="D154" s="64"/>
      <c r="E154" s="64"/>
      <c r="F154" s="64"/>
      <c r="G154" s="64"/>
      <c r="H154" s="64"/>
      <c r="I154" s="64"/>
      <c r="J154" s="64"/>
      <c r="K154" s="64"/>
      <c r="L154" s="64"/>
    </row>
    <row r="155" spans="1:12" ht="15.75" customHeight="1">
      <c r="A155" s="64"/>
      <c r="B155" s="64"/>
      <c r="C155" s="64"/>
      <c r="D155" s="64"/>
      <c r="E155" s="64"/>
      <c r="F155" s="64"/>
      <c r="G155" s="64"/>
      <c r="H155" s="64"/>
      <c r="I155" s="64"/>
      <c r="J155" s="64"/>
      <c r="K155" s="64"/>
      <c r="L155" s="64"/>
    </row>
    <row r="156" spans="1:12" ht="15.75" customHeight="1">
      <c r="A156" s="64"/>
      <c r="B156" s="64"/>
      <c r="C156" s="64"/>
      <c r="D156" s="64"/>
      <c r="E156" s="64"/>
      <c r="F156" s="64"/>
      <c r="G156" s="64"/>
      <c r="H156" s="64"/>
      <c r="I156" s="64"/>
      <c r="J156" s="64"/>
      <c r="K156" s="64"/>
      <c r="L156" s="64"/>
    </row>
    <row r="157" spans="1:12" ht="15.75" customHeight="1">
      <c r="A157" s="64"/>
      <c r="B157" s="64"/>
      <c r="C157" s="64"/>
      <c r="D157" s="64"/>
      <c r="E157" s="64"/>
      <c r="F157" s="64"/>
      <c r="G157" s="64"/>
      <c r="H157" s="64"/>
      <c r="I157" s="64"/>
      <c r="J157" s="64"/>
      <c r="K157" s="64"/>
      <c r="L157" s="64"/>
    </row>
    <row r="158" spans="1:12" ht="15.75" customHeight="1">
      <c r="A158" s="64"/>
      <c r="B158" s="64"/>
      <c r="C158" s="64"/>
      <c r="D158" s="64"/>
      <c r="E158" s="64"/>
      <c r="F158" s="64"/>
      <c r="G158" s="64"/>
      <c r="H158" s="64"/>
      <c r="I158" s="64"/>
      <c r="J158" s="64"/>
      <c r="K158" s="64"/>
      <c r="L158" s="64"/>
    </row>
    <row r="159" spans="1:12" ht="15.75" customHeight="1">
      <c r="A159" s="64"/>
      <c r="B159" s="64"/>
      <c r="C159" s="64"/>
      <c r="D159" s="64"/>
      <c r="E159" s="64"/>
      <c r="F159" s="64"/>
      <c r="G159" s="64"/>
      <c r="H159" s="64"/>
      <c r="I159" s="64"/>
      <c r="J159" s="64"/>
      <c r="K159" s="64"/>
      <c r="L159" s="64"/>
    </row>
    <row r="160" spans="1:12" ht="15.75" customHeight="1">
      <c r="A160" s="64"/>
      <c r="B160" s="64"/>
      <c r="C160" s="64"/>
      <c r="D160" s="64"/>
      <c r="E160" s="64"/>
      <c r="F160" s="64"/>
      <c r="G160" s="64"/>
      <c r="H160" s="64"/>
      <c r="I160" s="64"/>
      <c r="J160" s="64"/>
      <c r="K160" s="64"/>
      <c r="L160" s="64"/>
    </row>
    <row r="161" spans="1:12" ht="15.75" customHeight="1">
      <c r="A161" s="64"/>
      <c r="B161" s="64"/>
      <c r="C161" s="64"/>
      <c r="D161" s="64"/>
      <c r="E161" s="64"/>
      <c r="F161" s="64"/>
      <c r="G161" s="64"/>
      <c r="H161" s="64"/>
      <c r="I161" s="64"/>
      <c r="J161" s="64"/>
      <c r="K161" s="64"/>
      <c r="L161" s="64"/>
    </row>
    <row r="162" spans="1:12" ht="15.75" customHeight="1">
      <c r="A162" s="64"/>
      <c r="B162" s="64"/>
      <c r="C162" s="64"/>
      <c r="D162" s="64"/>
      <c r="E162" s="64"/>
      <c r="F162" s="64"/>
      <c r="G162" s="64"/>
      <c r="H162" s="64"/>
      <c r="I162" s="64"/>
      <c r="J162" s="64"/>
      <c r="K162" s="64"/>
      <c r="L162" s="64"/>
    </row>
    <row r="163" spans="1:12" ht="15.75" customHeight="1">
      <c r="A163" s="64"/>
      <c r="B163" s="64"/>
      <c r="C163" s="64"/>
      <c r="D163" s="64"/>
      <c r="E163" s="64"/>
      <c r="F163" s="64"/>
      <c r="G163" s="64"/>
      <c r="H163" s="64"/>
      <c r="I163" s="64"/>
      <c r="J163" s="64"/>
      <c r="K163" s="64"/>
      <c r="L163" s="64"/>
    </row>
    <row r="164" spans="1:12" ht="15.75" customHeight="1">
      <c r="A164" s="64"/>
      <c r="B164" s="64"/>
      <c r="C164" s="64"/>
      <c r="D164" s="64"/>
      <c r="E164" s="64"/>
      <c r="F164" s="64"/>
      <c r="G164" s="64"/>
      <c r="H164" s="64"/>
      <c r="I164" s="64"/>
      <c r="J164" s="64"/>
      <c r="K164" s="64"/>
      <c r="L164" s="64"/>
    </row>
    <row r="165" spans="1:12" ht="15.75" customHeight="1">
      <c r="A165" s="64"/>
      <c r="B165" s="64"/>
      <c r="C165" s="64"/>
      <c r="D165" s="64"/>
      <c r="E165" s="64"/>
      <c r="F165" s="64"/>
      <c r="G165" s="64"/>
      <c r="H165" s="64"/>
      <c r="I165" s="64"/>
      <c r="J165" s="64"/>
      <c r="K165" s="64"/>
      <c r="L165" s="64"/>
    </row>
    <row r="166" spans="1:12" ht="15.75" customHeight="1">
      <c r="A166" s="64"/>
      <c r="B166" s="64"/>
      <c r="C166" s="64"/>
      <c r="D166" s="64"/>
      <c r="E166" s="64"/>
      <c r="F166" s="64"/>
      <c r="G166" s="64"/>
      <c r="H166" s="64"/>
      <c r="I166" s="64"/>
      <c r="J166" s="64"/>
      <c r="K166" s="64"/>
      <c r="L166" s="64"/>
    </row>
    <row r="167" spans="1:12" ht="15.75" customHeight="1">
      <c r="A167" s="64"/>
      <c r="B167" s="64"/>
      <c r="C167" s="64"/>
      <c r="D167" s="64"/>
      <c r="E167" s="64"/>
      <c r="F167" s="64"/>
      <c r="G167" s="64"/>
      <c r="H167" s="64"/>
      <c r="I167" s="64"/>
      <c r="J167" s="64"/>
      <c r="K167" s="64"/>
      <c r="L167" s="64"/>
    </row>
    <row r="168" spans="1:12" ht="15.75" customHeight="1">
      <c r="A168" s="64"/>
      <c r="B168" s="64"/>
      <c r="C168" s="64"/>
      <c r="D168" s="64"/>
      <c r="E168" s="64"/>
      <c r="F168" s="64"/>
      <c r="G168" s="64"/>
      <c r="H168" s="64"/>
      <c r="I168" s="64"/>
      <c r="J168" s="64"/>
      <c r="K168" s="64"/>
      <c r="L168" s="64"/>
    </row>
    <row r="169" spans="1:12" ht="15.75" customHeight="1">
      <c r="A169" s="64"/>
      <c r="B169" s="64"/>
      <c r="C169" s="64"/>
      <c r="D169" s="64"/>
      <c r="E169" s="64"/>
      <c r="F169" s="64"/>
      <c r="G169" s="64"/>
      <c r="H169" s="64"/>
      <c r="I169" s="64"/>
      <c r="J169" s="64"/>
      <c r="K169" s="64"/>
      <c r="L169" s="64"/>
    </row>
    <row r="170" spans="1:12" ht="15.75" customHeight="1">
      <c r="A170" s="64"/>
      <c r="B170" s="64"/>
      <c r="C170" s="64"/>
      <c r="D170" s="64"/>
      <c r="E170" s="64"/>
      <c r="F170" s="64"/>
      <c r="G170" s="64"/>
      <c r="H170" s="64"/>
      <c r="I170" s="64"/>
      <c r="J170" s="64"/>
      <c r="K170" s="64"/>
      <c r="L170" s="64"/>
    </row>
    <row r="171" spans="1:12" ht="15.75" customHeight="1">
      <c r="A171" s="64"/>
      <c r="B171" s="64"/>
      <c r="C171" s="64"/>
      <c r="D171" s="64"/>
      <c r="E171" s="64"/>
      <c r="F171" s="64"/>
      <c r="G171" s="64"/>
      <c r="H171" s="64"/>
      <c r="I171" s="64"/>
      <c r="J171" s="64"/>
      <c r="K171" s="64"/>
      <c r="L171" s="64"/>
    </row>
    <row r="172" spans="1:12" ht="15.75" customHeight="1">
      <c r="A172" s="64"/>
      <c r="B172" s="64"/>
      <c r="C172" s="64"/>
      <c r="D172" s="64"/>
      <c r="E172" s="64"/>
      <c r="F172" s="64"/>
      <c r="G172" s="64"/>
      <c r="H172" s="64"/>
      <c r="I172" s="64"/>
      <c r="J172" s="64"/>
      <c r="K172" s="64"/>
      <c r="L172" s="64"/>
    </row>
    <row r="173" spans="1:12" ht="15.75" customHeight="1">
      <c r="A173" s="64"/>
      <c r="B173" s="64"/>
      <c r="C173" s="64"/>
      <c r="D173" s="64"/>
      <c r="E173" s="64"/>
      <c r="F173" s="64"/>
      <c r="G173" s="64"/>
      <c r="H173" s="64"/>
      <c r="I173" s="64"/>
      <c r="J173" s="64"/>
      <c r="K173" s="64"/>
      <c r="L173" s="64"/>
    </row>
    <row r="174" spans="1:12" ht="15.75" customHeight="1">
      <c r="A174" s="64"/>
      <c r="B174" s="64"/>
      <c r="C174" s="64"/>
      <c r="D174" s="64"/>
      <c r="E174" s="64"/>
      <c r="F174" s="64"/>
      <c r="G174" s="64"/>
      <c r="H174" s="64"/>
      <c r="I174" s="64"/>
      <c r="J174" s="64"/>
      <c r="K174" s="64"/>
      <c r="L174" s="64"/>
    </row>
    <row r="175" spans="1:12" ht="15.75" customHeight="1">
      <c r="A175" s="64"/>
      <c r="B175" s="64"/>
      <c r="C175" s="64"/>
      <c r="D175" s="64"/>
      <c r="E175" s="64"/>
      <c r="F175" s="64"/>
      <c r="G175" s="64"/>
      <c r="H175" s="64"/>
      <c r="I175" s="64"/>
      <c r="J175" s="64"/>
      <c r="K175" s="64"/>
      <c r="L175" s="64"/>
    </row>
    <row r="176" spans="1:12" ht="15.75" customHeight="1">
      <c r="A176" s="64"/>
      <c r="B176" s="64"/>
      <c r="C176" s="64"/>
      <c r="D176" s="64"/>
      <c r="E176" s="64"/>
      <c r="F176" s="64"/>
      <c r="G176" s="64"/>
      <c r="H176" s="64"/>
      <c r="I176" s="64"/>
      <c r="J176" s="64"/>
      <c r="K176" s="64"/>
      <c r="L176" s="64"/>
    </row>
    <row r="177" spans="1:12" ht="15.75" customHeight="1">
      <c r="A177" s="64"/>
      <c r="B177" s="64"/>
      <c r="C177" s="64"/>
      <c r="D177" s="64"/>
      <c r="E177" s="64"/>
      <c r="F177" s="64"/>
      <c r="G177" s="64"/>
      <c r="H177" s="64"/>
      <c r="I177" s="64"/>
      <c r="J177" s="64"/>
      <c r="K177" s="64"/>
      <c r="L177" s="64"/>
    </row>
    <row r="178" spans="1:12" ht="15.75" customHeight="1">
      <c r="A178" s="64"/>
      <c r="B178" s="64"/>
      <c r="C178" s="64"/>
      <c r="D178" s="64"/>
      <c r="E178" s="64"/>
      <c r="F178" s="64"/>
      <c r="G178" s="64"/>
      <c r="H178" s="64"/>
      <c r="I178" s="64"/>
      <c r="J178" s="64"/>
      <c r="K178" s="64"/>
      <c r="L178" s="64"/>
    </row>
    <row r="179" spans="1:12" ht="15.75" customHeight="1">
      <c r="A179" s="64"/>
      <c r="B179" s="64"/>
      <c r="C179" s="64"/>
      <c r="D179" s="64"/>
      <c r="E179" s="64"/>
      <c r="F179" s="64"/>
      <c r="G179" s="64"/>
      <c r="H179" s="64"/>
      <c r="I179" s="64"/>
      <c r="J179" s="64"/>
      <c r="K179" s="64"/>
      <c r="L179" s="64"/>
    </row>
    <row r="180" spans="1:12" ht="15.75" customHeight="1">
      <c r="A180" s="64"/>
      <c r="B180" s="64"/>
      <c r="C180" s="64"/>
      <c r="D180" s="64"/>
      <c r="E180" s="64"/>
      <c r="F180" s="64"/>
      <c r="G180" s="64"/>
      <c r="H180" s="64"/>
      <c r="I180" s="64"/>
      <c r="J180" s="64"/>
      <c r="K180" s="64"/>
      <c r="L180" s="64"/>
    </row>
    <row r="181" spans="1:12" ht="15.75" customHeight="1">
      <c r="A181" s="64"/>
      <c r="B181" s="64"/>
      <c r="C181" s="64"/>
      <c r="D181" s="64"/>
      <c r="E181" s="64"/>
      <c r="F181" s="64"/>
      <c r="G181" s="64"/>
      <c r="H181" s="64"/>
      <c r="I181" s="64"/>
      <c r="J181" s="64"/>
      <c r="K181" s="64"/>
      <c r="L181" s="64"/>
    </row>
    <row r="182" spans="1:12" ht="15.75" customHeight="1">
      <c r="A182" s="64"/>
      <c r="B182" s="64"/>
      <c r="C182" s="64"/>
      <c r="D182" s="64"/>
      <c r="E182" s="64"/>
      <c r="F182" s="64"/>
      <c r="G182" s="64"/>
      <c r="H182" s="64"/>
      <c r="I182" s="64"/>
      <c r="J182" s="64"/>
      <c r="K182" s="64"/>
      <c r="L182" s="64"/>
    </row>
    <row r="183" spans="1:12" ht="15.75" customHeight="1">
      <c r="A183" s="64"/>
      <c r="B183" s="64"/>
      <c r="C183" s="64"/>
      <c r="D183" s="64"/>
      <c r="E183" s="64"/>
      <c r="F183" s="64"/>
      <c r="G183" s="64"/>
      <c r="H183" s="64"/>
      <c r="I183" s="64"/>
      <c r="J183" s="64"/>
      <c r="K183" s="64"/>
      <c r="L183" s="64"/>
    </row>
    <row r="184" spans="1:12" ht="15.75" customHeight="1">
      <c r="A184" s="64"/>
      <c r="B184" s="64"/>
      <c r="C184" s="64"/>
      <c r="D184" s="64"/>
      <c r="E184" s="64"/>
      <c r="F184" s="64"/>
      <c r="G184" s="64"/>
      <c r="H184" s="64"/>
      <c r="I184" s="64"/>
      <c r="J184" s="64"/>
      <c r="K184" s="64"/>
      <c r="L184" s="64"/>
    </row>
    <row r="185" spans="1:12" ht="15.75" customHeight="1">
      <c r="A185" s="64"/>
      <c r="B185" s="64"/>
      <c r="C185" s="64"/>
      <c r="D185" s="64"/>
      <c r="E185" s="64"/>
      <c r="F185" s="64"/>
      <c r="G185" s="64"/>
      <c r="H185" s="64"/>
      <c r="I185" s="64"/>
      <c r="J185" s="64"/>
      <c r="K185" s="64"/>
      <c r="L185" s="64"/>
    </row>
    <row r="186" spans="1:12" ht="15.75" customHeight="1">
      <c r="A186" s="64"/>
      <c r="B186" s="64"/>
      <c r="C186" s="64"/>
      <c r="D186" s="64"/>
      <c r="E186" s="64"/>
      <c r="F186" s="64"/>
      <c r="G186" s="64"/>
      <c r="H186" s="64"/>
      <c r="I186" s="64"/>
      <c r="J186" s="64"/>
      <c r="K186" s="64"/>
      <c r="L186" s="64"/>
    </row>
    <row r="187" spans="1:12" ht="15.75" customHeight="1">
      <c r="A187" s="64"/>
      <c r="B187" s="64"/>
      <c r="C187" s="64"/>
      <c r="D187" s="64"/>
      <c r="E187" s="64"/>
      <c r="F187" s="64"/>
      <c r="G187" s="64"/>
      <c r="H187" s="64"/>
      <c r="I187" s="64"/>
      <c r="J187" s="64"/>
      <c r="K187" s="64"/>
      <c r="L187" s="64"/>
    </row>
    <row r="188" spans="1:12" ht="15.75" customHeight="1">
      <c r="A188" s="64"/>
      <c r="B188" s="64"/>
      <c r="C188" s="64"/>
      <c r="D188" s="64"/>
      <c r="E188" s="64"/>
      <c r="F188" s="64"/>
      <c r="G188" s="64"/>
      <c r="H188" s="64"/>
      <c r="I188" s="64"/>
      <c r="J188" s="64"/>
      <c r="K188" s="64"/>
      <c r="L188" s="64"/>
    </row>
    <row r="189" spans="1:12" ht="15.75" customHeight="1">
      <c r="A189" s="64"/>
      <c r="B189" s="64"/>
      <c r="C189" s="64"/>
      <c r="D189" s="64"/>
      <c r="E189" s="64"/>
      <c r="F189" s="64"/>
      <c r="G189" s="64"/>
      <c r="H189" s="64"/>
      <c r="I189" s="64"/>
      <c r="J189" s="64"/>
      <c r="K189" s="64"/>
      <c r="L189" s="64"/>
    </row>
    <row r="190" spans="1:12" ht="15.75" customHeight="1">
      <c r="A190" s="64"/>
      <c r="B190" s="64"/>
      <c r="C190" s="64"/>
      <c r="D190" s="64"/>
      <c r="E190" s="64"/>
      <c r="F190" s="64"/>
      <c r="G190" s="64"/>
      <c r="H190" s="64"/>
      <c r="I190" s="64"/>
      <c r="J190" s="64"/>
      <c r="K190" s="64"/>
      <c r="L190" s="64"/>
    </row>
    <row r="191" spans="1:12" ht="15.75" customHeight="1">
      <c r="A191" s="64"/>
      <c r="B191" s="64"/>
      <c r="C191" s="64"/>
      <c r="D191" s="64"/>
      <c r="E191" s="64"/>
      <c r="F191" s="64"/>
      <c r="G191" s="64"/>
      <c r="H191" s="64"/>
      <c r="I191" s="64"/>
      <c r="J191" s="64"/>
      <c r="K191" s="64"/>
      <c r="L191" s="64"/>
    </row>
    <row r="192" spans="1:12" ht="15.75" customHeight="1">
      <c r="A192" s="64"/>
      <c r="B192" s="64"/>
      <c r="C192" s="64"/>
      <c r="D192" s="64"/>
      <c r="E192" s="64"/>
      <c r="F192" s="64"/>
      <c r="G192" s="64"/>
      <c r="H192" s="64"/>
      <c r="I192" s="64"/>
      <c r="J192" s="64"/>
      <c r="K192" s="64"/>
      <c r="L192" s="64"/>
    </row>
    <row r="193" spans="1:12" ht="15.75" customHeight="1">
      <c r="A193" s="64"/>
      <c r="B193" s="64"/>
      <c r="C193" s="64"/>
      <c r="D193" s="64"/>
      <c r="E193" s="64"/>
      <c r="F193" s="64"/>
      <c r="G193" s="64"/>
      <c r="H193" s="64"/>
      <c r="I193" s="64"/>
      <c r="J193" s="64"/>
      <c r="K193" s="64"/>
      <c r="L193" s="64"/>
    </row>
    <row r="194" spans="1:12" ht="15.75" customHeight="1">
      <c r="A194" s="64"/>
      <c r="B194" s="64"/>
      <c r="C194" s="64"/>
      <c r="D194" s="64"/>
      <c r="E194" s="64"/>
      <c r="F194" s="64"/>
      <c r="G194" s="64"/>
      <c r="H194" s="64"/>
      <c r="I194" s="64"/>
      <c r="J194" s="64"/>
      <c r="K194" s="64"/>
      <c r="L194" s="64"/>
    </row>
    <row r="195" spans="1:12" ht="15.75" customHeight="1">
      <c r="A195" s="64"/>
      <c r="B195" s="64"/>
      <c r="C195" s="64"/>
      <c r="D195" s="64"/>
      <c r="E195" s="64"/>
      <c r="F195" s="64"/>
      <c r="G195" s="64"/>
      <c r="H195" s="64"/>
      <c r="I195" s="64"/>
      <c r="J195" s="64"/>
      <c r="K195" s="64"/>
      <c r="L195" s="64"/>
    </row>
    <row r="196" spans="1:12" ht="15.75" customHeight="1">
      <c r="A196" s="64"/>
      <c r="B196" s="64"/>
      <c r="C196" s="64"/>
      <c r="D196" s="64"/>
      <c r="E196" s="64"/>
      <c r="F196" s="64"/>
      <c r="G196" s="64"/>
      <c r="H196" s="64"/>
      <c r="I196" s="64"/>
      <c r="J196" s="64"/>
      <c r="K196" s="64"/>
      <c r="L196" s="64"/>
    </row>
    <row r="197" spans="1:12" ht="15.75" customHeight="1">
      <c r="A197" s="64"/>
      <c r="B197" s="64"/>
      <c r="C197" s="64"/>
      <c r="D197" s="64"/>
      <c r="E197" s="64"/>
      <c r="F197" s="64"/>
      <c r="G197" s="64"/>
      <c r="H197" s="64"/>
      <c r="I197" s="64"/>
      <c r="J197" s="64"/>
      <c r="K197" s="64"/>
      <c r="L197" s="64"/>
    </row>
    <row r="198" spans="1:12" ht="15.75" customHeight="1">
      <c r="A198" s="64"/>
      <c r="B198" s="64"/>
      <c r="C198" s="64"/>
      <c r="D198" s="64"/>
      <c r="E198" s="64"/>
      <c r="F198" s="64"/>
      <c r="G198" s="64"/>
      <c r="H198" s="64"/>
      <c r="I198" s="64"/>
      <c r="J198" s="64"/>
      <c r="K198" s="64"/>
      <c r="L198" s="64"/>
    </row>
    <row r="199" spans="1:12" ht="15.75" customHeight="1">
      <c r="A199" s="64"/>
      <c r="B199" s="64"/>
      <c r="C199" s="64"/>
      <c r="D199" s="64"/>
      <c r="E199" s="64"/>
      <c r="F199" s="64"/>
      <c r="G199" s="64"/>
      <c r="H199" s="64"/>
      <c r="I199" s="64"/>
      <c r="J199" s="64"/>
      <c r="K199" s="64"/>
      <c r="L199" s="64"/>
    </row>
    <row r="200" spans="1:12" ht="15.75" customHeight="1">
      <c r="A200" s="64"/>
      <c r="B200" s="64"/>
      <c r="C200" s="64"/>
      <c r="D200" s="64"/>
      <c r="E200" s="64"/>
      <c r="F200" s="64"/>
      <c r="G200" s="64"/>
      <c r="H200" s="64"/>
      <c r="I200" s="64"/>
      <c r="J200" s="64"/>
      <c r="K200" s="64"/>
      <c r="L200" s="64"/>
    </row>
    <row r="201" spans="1:12" ht="15.75" customHeight="1">
      <c r="A201" s="64"/>
      <c r="B201" s="64"/>
      <c r="C201" s="64"/>
      <c r="D201" s="64"/>
      <c r="E201" s="64"/>
      <c r="F201" s="64"/>
      <c r="G201" s="64"/>
      <c r="H201" s="64"/>
      <c r="I201" s="64"/>
      <c r="J201" s="64"/>
      <c r="K201" s="64"/>
      <c r="L201" s="64"/>
    </row>
    <row r="202" spans="1:12" ht="15.75" customHeight="1">
      <c r="A202" s="64"/>
      <c r="B202" s="64"/>
      <c r="C202" s="64"/>
      <c r="D202" s="64"/>
      <c r="E202" s="64"/>
      <c r="F202" s="64"/>
      <c r="G202" s="64"/>
      <c r="H202" s="64"/>
      <c r="I202" s="64"/>
      <c r="J202" s="64"/>
      <c r="K202" s="64"/>
      <c r="L202" s="64"/>
    </row>
    <row r="203" spans="1:12" ht="15.75" customHeight="1">
      <c r="A203" s="64"/>
      <c r="B203" s="64"/>
      <c r="C203" s="64"/>
      <c r="D203" s="64"/>
      <c r="E203" s="64"/>
      <c r="F203" s="64"/>
      <c r="G203" s="64"/>
      <c r="H203" s="64"/>
      <c r="I203" s="64"/>
      <c r="J203" s="64"/>
      <c r="K203" s="64"/>
      <c r="L203" s="64"/>
    </row>
    <row r="204" spans="1:12" ht="15.75" customHeight="1">
      <c r="A204" s="64"/>
      <c r="B204" s="64"/>
      <c r="C204" s="64"/>
      <c r="D204" s="64"/>
      <c r="E204" s="64"/>
      <c r="F204" s="64"/>
      <c r="G204" s="64"/>
      <c r="H204" s="64"/>
      <c r="I204" s="64"/>
      <c r="J204" s="64"/>
      <c r="K204" s="64"/>
      <c r="L204" s="64"/>
    </row>
    <row r="205" spans="1:12" ht="15.75" customHeight="1">
      <c r="A205" s="64"/>
      <c r="B205" s="64"/>
      <c r="C205" s="64"/>
      <c r="D205" s="64"/>
      <c r="E205" s="64"/>
      <c r="F205" s="64"/>
      <c r="G205" s="64"/>
      <c r="H205" s="64"/>
      <c r="I205" s="64"/>
      <c r="J205" s="64"/>
      <c r="K205" s="64"/>
      <c r="L205" s="64"/>
    </row>
    <row r="206" spans="1:12" ht="15.75" customHeight="1">
      <c r="A206" s="64"/>
      <c r="B206" s="64"/>
      <c r="C206" s="64"/>
      <c r="D206" s="64"/>
      <c r="E206" s="64"/>
      <c r="F206" s="64"/>
      <c r="G206" s="64"/>
      <c r="H206" s="64"/>
      <c r="I206" s="64"/>
      <c r="J206" s="64"/>
      <c r="K206" s="64"/>
      <c r="L206" s="64"/>
    </row>
    <row r="207" spans="1:12" ht="15.75" customHeight="1">
      <c r="A207" s="64"/>
      <c r="B207" s="64"/>
      <c r="C207" s="64"/>
      <c r="D207" s="64"/>
      <c r="E207" s="64"/>
      <c r="F207" s="64"/>
      <c r="G207" s="64"/>
      <c r="H207" s="64"/>
      <c r="I207" s="64"/>
      <c r="J207" s="64"/>
      <c r="K207" s="64"/>
      <c r="L207" s="64"/>
    </row>
    <row r="208" spans="1:12" ht="15.75" customHeight="1">
      <c r="A208" s="64"/>
      <c r="B208" s="64"/>
      <c r="C208" s="64"/>
      <c r="D208" s="64"/>
      <c r="E208" s="64"/>
      <c r="F208" s="64"/>
      <c r="G208" s="64"/>
      <c r="H208" s="64"/>
      <c r="I208" s="64"/>
      <c r="J208" s="64"/>
      <c r="K208" s="64"/>
      <c r="L208" s="64"/>
    </row>
    <row r="209" spans="1:12" ht="15.75" customHeight="1">
      <c r="A209" s="64"/>
      <c r="B209" s="64"/>
      <c r="C209" s="64"/>
      <c r="D209" s="64"/>
      <c r="E209" s="64"/>
      <c r="F209" s="64"/>
      <c r="G209" s="64"/>
      <c r="H209" s="64"/>
      <c r="I209" s="64"/>
      <c r="J209" s="64"/>
      <c r="K209" s="64"/>
      <c r="L209" s="64"/>
    </row>
    <row r="210" spans="1:12" ht="15.75" customHeight="1">
      <c r="A210" s="64"/>
      <c r="B210" s="64"/>
      <c r="C210" s="64"/>
      <c r="D210" s="64"/>
      <c r="E210" s="64"/>
      <c r="F210" s="64"/>
      <c r="G210" s="64"/>
      <c r="H210" s="64"/>
      <c r="I210" s="64"/>
      <c r="J210" s="64"/>
      <c r="K210" s="64"/>
      <c r="L210" s="64"/>
    </row>
    <row r="211" spans="1:12" ht="15.75" customHeight="1">
      <c r="A211" s="64"/>
      <c r="B211" s="64"/>
      <c r="C211" s="64"/>
      <c r="D211" s="64"/>
      <c r="E211" s="64"/>
      <c r="F211" s="64"/>
      <c r="G211" s="64"/>
      <c r="H211" s="64"/>
      <c r="I211" s="64"/>
      <c r="J211" s="64"/>
      <c r="K211" s="64"/>
      <c r="L211" s="64"/>
    </row>
    <row r="212" spans="1:12" ht="15.75" customHeight="1">
      <c r="A212" s="64"/>
      <c r="B212" s="64"/>
      <c r="C212" s="64"/>
      <c r="D212" s="64"/>
      <c r="E212" s="64"/>
      <c r="F212" s="64"/>
      <c r="G212" s="64"/>
      <c r="H212" s="64"/>
      <c r="I212" s="64"/>
      <c r="J212" s="64"/>
      <c r="K212" s="64"/>
      <c r="L212" s="64"/>
    </row>
    <row r="213" spans="1:12" ht="15.75" customHeight="1">
      <c r="A213" s="64"/>
      <c r="B213" s="64"/>
      <c r="C213" s="64"/>
      <c r="D213" s="64"/>
      <c r="E213" s="64"/>
      <c r="F213" s="64"/>
      <c r="G213" s="64"/>
      <c r="H213" s="64"/>
      <c r="I213" s="64"/>
      <c r="J213" s="64"/>
      <c r="K213" s="64"/>
      <c r="L213" s="64"/>
    </row>
    <row r="214" spans="1:12" ht="15.75" customHeight="1">
      <c r="A214" s="64"/>
      <c r="B214" s="64"/>
      <c r="C214" s="64"/>
      <c r="D214" s="64"/>
      <c r="E214" s="64"/>
      <c r="F214" s="64"/>
      <c r="G214" s="64"/>
      <c r="H214" s="64"/>
      <c r="I214" s="64"/>
      <c r="J214" s="64"/>
      <c r="K214" s="64"/>
      <c r="L214" s="64"/>
    </row>
    <row r="215" spans="1:12" ht="15.75" customHeight="1">
      <c r="A215" s="64"/>
      <c r="B215" s="64"/>
      <c r="C215" s="64"/>
      <c r="D215" s="64"/>
      <c r="E215" s="64"/>
      <c r="F215" s="64"/>
      <c r="G215" s="64"/>
      <c r="H215" s="64"/>
      <c r="I215" s="64"/>
      <c r="J215" s="64"/>
      <c r="K215" s="64"/>
      <c r="L215" s="64"/>
    </row>
    <row r="216" spans="1:12" ht="15.75" customHeight="1">
      <c r="A216" s="64"/>
      <c r="B216" s="64"/>
      <c r="C216" s="64"/>
      <c r="D216" s="64"/>
      <c r="E216" s="64"/>
      <c r="F216" s="64"/>
      <c r="G216" s="64"/>
      <c r="H216" s="64"/>
      <c r="I216" s="64"/>
      <c r="J216" s="64"/>
      <c r="K216" s="64"/>
      <c r="L216" s="64"/>
    </row>
    <row r="217" spans="1:12" ht="15.75" customHeight="1">
      <c r="A217" s="64"/>
      <c r="B217" s="64"/>
      <c r="C217" s="64"/>
      <c r="D217" s="64"/>
      <c r="E217" s="64"/>
      <c r="F217" s="64"/>
      <c r="G217" s="64"/>
      <c r="H217" s="64"/>
      <c r="I217" s="64"/>
      <c r="J217" s="64"/>
      <c r="K217" s="64"/>
      <c r="L217" s="64"/>
    </row>
    <row r="218" spans="1:12" ht="15.75" customHeight="1">
      <c r="A218" s="64"/>
      <c r="B218" s="64"/>
      <c r="C218" s="64"/>
      <c r="D218" s="64"/>
      <c r="E218" s="64"/>
      <c r="F218" s="64"/>
      <c r="G218" s="64"/>
      <c r="H218" s="64"/>
      <c r="I218" s="64"/>
      <c r="J218" s="64"/>
      <c r="K218" s="64"/>
      <c r="L218" s="64"/>
    </row>
    <row r="219" spans="1:12" ht="15.75" customHeight="1">
      <c r="A219" s="64"/>
      <c r="B219" s="64"/>
      <c r="C219" s="64"/>
      <c r="D219" s="64"/>
      <c r="E219" s="64"/>
      <c r="F219" s="64"/>
      <c r="G219" s="64"/>
      <c r="H219" s="64"/>
      <c r="I219" s="64"/>
      <c r="J219" s="64"/>
      <c r="K219" s="64"/>
      <c r="L219" s="64"/>
    </row>
    <row r="220" spans="1:12" ht="15.75" customHeight="1">
      <c r="A220" s="64"/>
      <c r="B220" s="64"/>
      <c r="C220" s="64"/>
      <c r="D220" s="64"/>
      <c r="E220" s="64"/>
      <c r="F220" s="64"/>
      <c r="G220" s="64"/>
      <c r="H220" s="64"/>
      <c r="I220" s="64"/>
      <c r="J220" s="64"/>
      <c r="K220" s="64"/>
      <c r="L220" s="64"/>
    </row>
    <row r="221" spans="1:12" ht="15.75" customHeight="1">
      <c r="A221" s="64"/>
      <c r="B221" s="64"/>
      <c r="C221" s="64"/>
      <c r="D221" s="64"/>
      <c r="E221" s="64"/>
      <c r="F221" s="64"/>
      <c r="G221" s="64"/>
      <c r="H221" s="64"/>
      <c r="I221" s="64"/>
      <c r="J221" s="64"/>
      <c r="K221" s="64"/>
      <c r="L221" s="64"/>
    </row>
    <row r="222" spans="1:12" ht="15.75" customHeight="1">
      <c r="A222" s="64"/>
      <c r="B222" s="64"/>
      <c r="C222" s="64"/>
      <c r="D222" s="64"/>
      <c r="E222" s="64"/>
      <c r="F222" s="64"/>
      <c r="G222" s="64"/>
      <c r="H222" s="64"/>
      <c r="I222" s="64"/>
      <c r="J222" s="64"/>
      <c r="K222" s="64"/>
      <c r="L222" s="64"/>
    </row>
    <row r="223" spans="1:12" ht="15.75" customHeight="1">
      <c r="A223" s="64"/>
      <c r="B223" s="64"/>
      <c r="C223" s="64"/>
      <c r="D223" s="64"/>
      <c r="E223" s="64"/>
      <c r="F223" s="64"/>
      <c r="G223" s="64"/>
      <c r="H223" s="64"/>
      <c r="I223" s="64"/>
      <c r="J223" s="64"/>
      <c r="K223" s="64"/>
      <c r="L223" s="64"/>
    </row>
    <row r="224" spans="1:12" ht="15.75" customHeight="1">
      <c r="A224" s="64"/>
      <c r="B224" s="64"/>
      <c r="C224" s="64"/>
      <c r="D224" s="64"/>
      <c r="E224" s="64"/>
      <c r="F224" s="64"/>
      <c r="G224" s="64"/>
      <c r="H224" s="64"/>
      <c r="I224" s="64"/>
      <c r="J224" s="64"/>
      <c r="K224" s="64"/>
      <c r="L224" s="64"/>
    </row>
    <row r="225" spans="1:12" ht="15.75" customHeight="1">
      <c r="A225" s="64"/>
      <c r="B225" s="64"/>
      <c r="C225" s="64"/>
      <c r="D225" s="64"/>
      <c r="E225" s="64"/>
      <c r="F225" s="64"/>
      <c r="G225" s="64"/>
      <c r="H225" s="64"/>
      <c r="I225" s="64"/>
      <c r="J225" s="64"/>
      <c r="K225" s="64"/>
      <c r="L225" s="64"/>
    </row>
    <row r="226" spans="1:12" ht="15.75" customHeight="1">
      <c r="A226" s="64"/>
      <c r="B226" s="64"/>
      <c r="C226" s="64"/>
      <c r="D226" s="64"/>
      <c r="E226" s="64"/>
      <c r="F226" s="64"/>
      <c r="G226" s="64"/>
      <c r="H226" s="64"/>
      <c r="I226" s="64"/>
      <c r="J226" s="64"/>
      <c r="K226" s="64"/>
      <c r="L226" s="64"/>
    </row>
    <row r="227" spans="1:12" ht="15.75" customHeight="1">
      <c r="A227" s="64"/>
      <c r="B227" s="64"/>
      <c r="C227" s="64"/>
      <c r="D227" s="64"/>
      <c r="E227" s="64"/>
      <c r="F227" s="64"/>
      <c r="G227" s="64"/>
      <c r="H227" s="64"/>
      <c r="I227" s="64"/>
      <c r="J227" s="64"/>
      <c r="K227" s="64"/>
      <c r="L227" s="64"/>
    </row>
    <row r="228" spans="1:12" ht="15.75" customHeight="1">
      <c r="A228" s="64"/>
      <c r="B228" s="64"/>
      <c r="C228" s="64"/>
      <c r="D228" s="64"/>
      <c r="E228" s="64"/>
      <c r="F228" s="64"/>
      <c r="G228" s="64"/>
      <c r="H228" s="64"/>
      <c r="I228" s="64"/>
      <c r="J228" s="64"/>
      <c r="K228" s="64"/>
      <c r="L228" s="64"/>
    </row>
    <row r="229" spans="1:12" ht="15.75" customHeight="1">
      <c r="A229" s="64"/>
      <c r="B229" s="64"/>
      <c r="C229" s="64"/>
      <c r="D229" s="64"/>
      <c r="E229" s="64"/>
      <c r="F229" s="64"/>
      <c r="G229" s="64"/>
      <c r="H229" s="64"/>
      <c r="I229" s="64"/>
      <c r="J229" s="64"/>
      <c r="K229" s="64"/>
      <c r="L229" s="64"/>
    </row>
    <row r="230" spans="1:12" ht="15.75" customHeight="1">
      <c r="A230" s="64"/>
      <c r="B230" s="64"/>
      <c r="C230" s="64"/>
      <c r="D230" s="64"/>
      <c r="E230" s="64"/>
      <c r="F230" s="64"/>
      <c r="G230" s="64"/>
      <c r="H230" s="64"/>
      <c r="I230" s="64"/>
      <c r="J230" s="64"/>
      <c r="K230" s="64"/>
      <c r="L230" s="64"/>
    </row>
    <row r="231" spans="1:12" ht="15.75" customHeight="1">
      <c r="A231" s="64"/>
      <c r="B231" s="64"/>
      <c r="C231" s="64"/>
      <c r="D231" s="64"/>
      <c r="E231" s="64"/>
      <c r="F231" s="64"/>
      <c r="G231" s="64"/>
      <c r="H231" s="64"/>
      <c r="I231" s="64"/>
      <c r="J231" s="64"/>
      <c r="K231" s="64"/>
      <c r="L231" s="64"/>
    </row>
    <row r="232" spans="1:12" ht="15.75" customHeight="1">
      <c r="A232" s="64"/>
      <c r="B232" s="64"/>
      <c r="C232" s="64"/>
      <c r="D232" s="64"/>
      <c r="E232" s="64"/>
      <c r="F232" s="64"/>
      <c r="G232" s="64"/>
      <c r="H232" s="64"/>
      <c r="I232" s="64"/>
      <c r="J232" s="64"/>
      <c r="K232" s="64"/>
      <c r="L232" s="64"/>
    </row>
    <row r="233" spans="1:12" ht="15.75" customHeight="1">
      <c r="A233" s="64"/>
      <c r="B233" s="64"/>
      <c r="C233" s="64"/>
      <c r="D233" s="64"/>
      <c r="E233" s="64"/>
      <c r="F233" s="64"/>
      <c r="G233" s="64"/>
      <c r="H233" s="64"/>
      <c r="I233" s="64"/>
      <c r="J233" s="64"/>
      <c r="K233" s="64"/>
      <c r="L233" s="64"/>
    </row>
    <row r="234" spans="1:12" ht="15.75" customHeight="1">
      <c r="A234" s="64"/>
      <c r="B234" s="64"/>
      <c r="C234" s="64"/>
      <c r="D234" s="64"/>
      <c r="E234" s="64"/>
      <c r="F234" s="64"/>
      <c r="G234" s="64"/>
      <c r="H234" s="64"/>
      <c r="I234" s="64"/>
      <c r="J234" s="64"/>
      <c r="K234" s="64"/>
      <c r="L234" s="64"/>
    </row>
    <row r="235" spans="1:12" ht="15.75" customHeight="1">
      <c r="A235" s="64"/>
      <c r="B235" s="64"/>
      <c r="C235" s="64"/>
      <c r="D235" s="64"/>
      <c r="E235" s="64"/>
      <c r="F235" s="64"/>
      <c r="G235" s="64"/>
      <c r="H235" s="64"/>
      <c r="I235" s="64"/>
      <c r="J235" s="64"/>
      <c r="K235" s="64"/>
      <c r="L235" s="64"/>
    </row>
    <row r="236" spans="1:12" ht="15.75" customHeight="1">
      <c r="A236" s="64"/>
      <c r="B236" s="64"/>
      <c r="C236" s="64"/>
      <c r="D236" s="64"/>
      <c r="E236" s="64"/>
      <c r="F236" s="64"/>
      <c r="G236" s="64"/>
      <c r="H236" s="64"/>
      <c r="I236" s="64"/>
      <c r="J236" s="64"/>
      <c r="K236" s="64"/>
      <c r="L236" s="64"/>
    </row>
    <row r="237" spans="1:12" ht="15.75" customHeight="1">
      <c r="A237" s="64"/>
      <c r="B237" s="64"/>
      <c r="C237" s="64"/>
      <c r="D237" s="64"/>
      <c r="E237" s="64"/>
      <c r="F237" s="64"/>
      <c r="G237" s="64"/>
      <c r="H237" s="64"/>
      <c r="I237" s="64"/>
      <c r="J237" s="64"/>
      <c r="K237" s="64"/>
      <c r="L237" s="64"/>
    </row>
    <row r="238" spans="1:12" ht="15.75" customHeight="1">
      <c r="A238" s="64"/>
      <c r="B238" s="64"/>
      <c r="C238" s="64"/>
      <c r="D238" s="64"/>
      <c r="E238" s="64"/>
      <c r="F238" s="64"/>
      <c r="G238" s="64"/>
      <c r="H238" s="64"/>
      <c r="I238" s="64"/>
      <c r="J238" s="64"/>
      <c r="K238" s="64"/>
      <c r="L238" s="64"/>
    </row>
    <row r="239" spans="1:12" ht="15.75" customHeight="1">
      <c r="A239" s="64"/>
      <c r="B239" s="64"/>
      <c r="C239" s="64"/>
      <c r="D239" s="64"/>
      <c r="E239" s="64"/>
      <c r="F239" s="64"/>
      <c r="G239" s="64"/>
      <c r="H239" s="64"/>
      <c r="I239" s="64"/>
      <c r="J239" s="64"/>
      <c r="K239" s="64"/>
      <c r="L239" s="64"/>
    </row>
    <row r="240" spans="1:12" ht="15.75" customHeight="1">
      <c r="A240" s="64"/>
      <c r="B240" s="64"/>
      <c r="C240" s="64"/>
      <c r="D240" s="64"/>
      <c r="E240" s="64"/>
      <c r="F240" s="64"/>
      <c r="G240" s="64"/>
      <c r="H240" s="64"/>
      <c r="I240" s="64"/>
      <c r="J240" s="64"/>
      <c r="K240" s="64"/>
      <c r="L240" s="64"/>
    </row>
    <row r="241" spans="1:12" ht="15.75" customHeight="1">
      <c r="A241" s="64"/>
      <c r="B241" s="64"/>
      <c r="C241" s="64"/>
      <c r="D241" s="64"/>
      <c r="E241" s="64"/>
      <c r="F241" s="64"/>
      <c r="G241" s="64"/>
      <c r="H241" s="64"/>
      <c r="I241" s="64"/>
      <c r="J241" s="64"/>
      <c r="K241" s="64"/>
      <c r="L241" s="64"/>
    </row>
    <row r="242" spans="1:12" ht="15.75" customHeight="1">
      <c r="A242" s="64"/>
      <c r="B242" s="64"/>
      <c r="C242" s="64"/>
      <c r="D242" s="64"/>
      <c r="E242" s="64"/>
      <c r="F242" s="64"/>
      <c r="G242" s="64"/>
      <c r="H242" s="64"/>
      <c r="I242" s="64"/>
      <c r="J242" s="64"/>
      <c r="K242" s="64"/>
      <c r="L242" s="64"/>
    </row>
    <row r="243" spans="1:12" ht="15.75" customHeight="1">
      <c r="A243" s="64"/>
      <c r="B243" s="64"/>
      <c r="C243" s="64"/>
      <c r="D243" s="64"/>
      <c r="E243" s="64"/>
      <c r="F243" s="64"/>
      <c r="G243" s="64"/>
      <c r="H243" s="64"/>
      <c r="I243" s="64"/>
      <c r="J243" s="64"/>
      <c r="K243" s="64"/>
      <c r="L243" s="64"/>
    </row>
    <row r="244" spans="1:12" ht="15.75" customHeight="1">
      <c r="A244" s="64"/>
      <c r="B244" s="64"/>
      <c r="C244" s="64"/>
      <c r="D244" s="64"/>
      <c r="E244" s="64"/>
      <c r="F244" s="64"/>
      <c r="G244" s="64"/>
      <c r="H244" s="64"/>
      <c r="I244" s="64"/>
      <c r="J244" s="64"/>
      <c r="K244" s="64"/>
      <c r="L244" s="64"/>
    </row>
    <row r="245" spans="1:12" ht="15.75" customHeight="1">
      <c r="A245" s="64"/>
      <c r="B245" s="64"/>
      <c r="C245" s="64"/>
      <c r="D245" s="64"/>
      <c r="E245" s="64"/>
      <c r="F245" s="64"/>
      <c r="G245" s="64"/>
      <c r="H245" s="64"/>
      <c r="I245" s="64"/>
      <c r="J245" s="64"/>
      <c r="K245" s="64"/>
      <c r="L245" s="64"/>
    </row>
    <row r="246" spans="1:12" ht="15.75" customHeight="1">
      <c r="A246" s="64"/>
      <c r="B246" s="64"/>
      <c r="C246" s="64"/>
      <c r="D246" s="64"/>
      <c r="E246" s="64"/>
      <c r="F246" s="64"/>
      <c r="G246" s="64"/>
      <c r="H246" s="64"/>
      <c r="I246" s="64"/>
      <c r="J246" s="64"/>
      <c r="K246" s="64"/>
      <c r="L246" s="64"/>
    </row>
    <row r="247" spans="1:12" ht="15.75" customHeight="1">
      <c r="A247" s="64"/>
      <c r="B247" s="64"/>
      <c r="C247" s="64"/>
      <c r="D247" s="64"/>
      <c r="E247" s="64"/>
      <c r="F247" s="64"/>
      <c r="G247" s="64"/>
      <c r="H247" s="64"/>
      <c r="I247" s="64"/>
      <c r="J247" s="64"/>
      <c r="K247" s="64"/>
      <c r="L247" s="64"/>
    </row>
    <row r="248" spans="1:12" ht="15.75" customHeight="1">
      <c r="A248" s="64"/>
      <c r="B248" s="64"/>
      <c r="C248" s="64"/>
      <c r="D248" s="64"/>
      <c r="E248" s="64"/>
      <c r="F248" s="64"/>
      <c r="G248" s="64"/>
      <c r="H248" s="64"/>
      <c r="I248" s="64"/>
      <c r="J248" s="64"/>
      <c r="K248" s="64"/>
      <c r="L248" s="64"/>
    </row>
    <row r="249" spans="1:12" ht="15.75" customHeight="1">
      <c r="A249" s="64"/>
      <c r="B249" s="64"/>
      <c r="C249" s="64"/>
      <c r="D249" s="64"/>
      <c r="E249" s="64"/>
      <c r="F249" s="64"/>
      <c r="G249" s="64"/>
      <c r="H249" s="64"/>
      <c r="I249" s="64"/>
      <c r="J249" s="64"/>
      <c r="K249" s="64"/>
      <c r="L249" s="64"/>
    </row>
    <row r="250" spans="1:12" ht="15.75" customHeight="1">
      <c r="A250" s="64"/>
      <c r="B250" s="64"/>
      <c r="C250" s="64"/>
      <c r="D250" s="64"/>
      <c r="E250" s="64"/>
      <c r="F250" s="64"/>
      <c r="G250" s="64"/>
      <c r="H250" s="64"/>
      <c r="I250" s="64"/>
      <c r="J250" s="64"/>
      <c r="K250" s="64"/>
      <c r="L250" s="64"/>
    </row>
    <row r="251" spans="1:12" ht="15.75" customHeight="1">
      <c r="A251" s="64"/>
      <c r="B251" s="64"/>
      <c r="C251" s="64"/>
      <c r="D251" s="64"/>
      <c r="E251" s="64"/>
      <c r="F251" s="64"/>
      <c r="G251" s="64"/>
      <c r="H251" s="64"/>
      <c r="I251" s="64"/>
      <c r="J251" s="64"/>
      <c r="K251" s="64"/>
      <c r="L251" s="64"/>
    </row>
    <row r="252" spans="1:12" ht="15.75" customHeight="1">
      <c r="A252" s="64"/>
      <c r="B252" s="64"/>
      <c r="C252" s="64"/>
      <c r="D252" s="64"/>
      <c r="E252" s="64"/>
      <c r="F252" s="64"/>
      <c r="G252" s="64"/>
      <c r="H252" s="64"/>
      <c r="I252" s="64"/>
      <c r="J252" s="64"/>
      <c r="K252" s="64"/>
      <c r="L252" s="64"/>
    </row>
    <row r="253" spans="1:12" ht="15.75" customHeight="1">
      <c r="A253" s="64"/>
      <c r="B253" s="64"/>
      <c r="C253" s="64"/>
      <c r="D253" s="64"/>
      <c r="E253" s="64"/>
      <c r="F253" s="64"/>
      <c r="G253" s="64"/>
      <c r="H253" s="64"/>
      <c r="I253" s="64"/>
      <c r="J253" s="64"/>
      <c r="K253" s="64"/>
      <c r="L253" s="64"/>
    </row>
    <row r="254" spans="1:12" ht="15.75" customHeight="1">
      <c r="A254" s="64"/>
      <c r="B254" s="64"/>
      <c r="C254" s="64"/>
      <c r="D254" s="64"/>
      <c r="E254" s="64"/>
      <c r="F254" s="64"/>
      <c r="G254" s="64"/>
      <c r="H254" s="64"/>
      <c r="I254" s="64"/>
      <c r="J254" s="64"/>
      <c r="K254" s="64"/>
      <c r="L254" s="64"/>
    </row>
    <row r="255" spans="1:12" ht="15.75" customHeight="1">
      <c r="A255" s="64"/>
      <c r="B255" s="64"/>
      <c r="C255" s="64"/>
      <c r="D255" s="64"/>
      <c r="E255" s="64"/>
      <c r="F255" s="64"/>
      <c r="G255" s="64"/>
      <c r="H255" s="64"/>
      <c r="I255" s="64"/>
      <c r="J255" s="64"/>
      <c r="K255" s="64"/>
      <c r="L255" s="64"/>
    </row>
    <row r="256" spans="1:12" ht="15.75" customHeight="1">
      <c r="A256" s="64"/>
      <c r="B256" s="64"/>
      <c r="C256" s="64"/>
      <c r="D256" s="64"/>
      <c r="E256" s="64"/>
      <c r="F256" s="64"/>
      <c r="G256" s="64"/>
      <c r="H256" s="64"/>
      <c r="I256" s="64"/>
      <c r="J256" s="64"/>
      <c r="K256" s="64"/>
      <c r="L256" s="64"/>
    </row>
    <row r="257" spans="1:10" ht="15.75" customHeight="1">
      <c r="A257" s="64"/>
      <c r="B257" s="64"/>
      <c r="C257" s="64"/>
      <c r="D257" s="64"/>
      <c r="E257" s="64"/>
      <c r="F257" s="64"/>
      <c r="G257" s="64"/>
      <c r="H257" s="64"/>
      <c r="I257" s="64"/>
      <c r="J257" s="64"/>
    </row>
    <row r="258" spans="1:10" ht="15.75" customHeight="1">
      <c r="A258" s="64"/>
      <c r="B258" s="64"/>
      <c r="C258" s="64"/>
      <c r="D258" s="64"/>
      <c r="E258" s="64"/>
      <c r="F258" s="64"/>
      <c r="G258" s="64"/>
      <c r="H258" s="64"/>
      <c r="I258" s="64"/>
      <c r="J258" s="64"/>
    </row>
    <row r="259" spans="1:10" ht="15.75" customHeight="1">
      <c r="A259" s="64"/>
      <c r="B259" s="64"/>
      <c r="C259" s="64"/>
      <c r="D259" s="64"/>
      <c r="E259" s="64"/>
      <c r="F259" s="64"/>
      <c r="G259" s="64"/>
      <c r="H259" s="64"/>
      <c r="I259" s="64"/>
      <c r="J259" s="64"/>
    </row>
    <row r="260" spans="1:10" ht="15.75" customHeight="1">
      <c r="A260" s="64"/>
      <c r="B260" s="64"/>
      <c r="C260" s="64"/>
      <c r="D260" s="64"/>
      <c r="E260" s="64"/>
      <c r="F260" s="64"/>
      <c r="G260" s="64"/>
      <c r="H260" s="64"/>
      <c r="I260" s="64"/>
      <c r="J260" s="64"/>
    </row>
    <row r="261" spans="1:10" ht="15.75" customHeight="1">
      <c r="A261" s="64"/>
      <c r="B261" s="64"/>
      <c r="C261" s="64"/>
      <c r="D261" s="64"/>
      <c r="E261" s="64"/>
      <c r="F261" s="64"/>
      <c r="G261" s="64"/>
      <c r="H261" s="64"/>
      <c r="I261" s="64"/>
      <c r="J261" s="64"/>
    </row>
    <row r="262" spans="1:10" ht="15.75" customHeight="1">
      <c r="A262" s="64"/>
      <c r="B262" s="64"/>
      <c r="C262" s="64"/>
      <c r="D262" s="64"/>
      <c r="E262" s="64"/>
      <c r="F262" s="64"/>
      <c r="G262" s="64"/>
      <c r="H262" s="64"/>
      <c r="I262" s="64"/>
      <c r="J262" s="64"/>
    </row>
    <row r="263" spans="1:10" ht="15.75" customHeight="1">
      <c r="A263" s="64"/>
      <c r="B263" s="64"/>
      <c r="C263" s="64"/>
      <c r="D263" s="64"/>
      <c r="E263" s="64"/>
      <c r="F263" s="64"/>
      <c r="G263" s="64"/>
      <c r="H263" s="64"/>
      <c r="I263" s="64"/>
      <c r="J263" s="64"/>
    </row>
    <row r="264" spans="1:10" ht="15.75" customHeight="1">
      <c r="A264" s="64"/>
      <c r="B264" s="64"/>
      <c r="C264" s="64"/>
      <c r="D264" s="64"/>
      <c r="E264" s="64"/>
      <c r="F264" s="64"/>
      <c r="G264" s="64"/>
      <c r="H264" s="64"/>
      <c r="I264" s="64"/>
      <c r="J264" s="64"/>
    </row>
    <row r="265" spans="1:10" ht="15.75" customHeight="1">
      <c r="A265" s="64"/>
      <c r="B265" s="64"/>
      <c r="C265" s="64"/>
      <c r="D265" s="64"/>
      <c r="E265" s="64"/>
      <c r="F265" s="64"/>
      <c r="G265" s="64"/>
      <c r="H265" s="64"/>
      <c r="I265" s="64"/>
      <c r="J265" s="64"/>
    </row>
    <row r="266" spans="1:10" ht="15.75" customHeight="1">
      <c r="A266" s="64"/>
      <c r="B266" s="64"/>
      <c r="C266" s="64"/>
      <c r="D266" s="64"/>
      <c r="E266" s="64"/>
      <c r="F266" s="64"/>
      <c r="G266" s="64"/>
      <c r="H266" s="64"/>
      <c r="I266" s="64"/>
      <c r="J266" s="64"/>
    </row>
    <row r="267" spans="1:10" ht="15.75" customHeight="1">
      <c r="A267" s="64"/>
      <c r="B267" s="64"/>
      <c r="C267" s="64"/>
      <c r="D267" s="64"/>
      <c r="E267" s="64"/>
      <c r="F267" s="64"/>
      <c r="G267" s="64"/>
      <c r="H267" s="64"/>
      <c r="I267" s="64"/>
      <c r="J267" s="64"/>
    </row>
    <row r="268" spans="1:10" ht="15.75" customHeight="1">
      <c r="A268" s="64"/>
      <c r="B268" s="64"/>
      <c r="C268" s="64"/>
      <c r="D268" s="64"/>
      <c r="E268" s="64"/>
      <c r="F268" s="64"/>
      <c r="G268" s="64"/>
      <c r="H268" s="64"/>
      <c r="I268" s="64"/>
      <c r="J268" s="64"/>
    </row>
    <row r="269" spans="1:10" ht="15.75" customHeight="1">
      <c r="A269" s="64"/>
      <c r="B269" s="64"/>
      <c r="C269" s="64"/>
      <c r="D269" s="64"/>
      <c r="E269" s="64"/>
      <c r="F269" s="64"/>
      <c r="G269" s="64"/>
      <c r="H269" s="64"/>
      <c r="I269" s="64"/>
      <c r="J269" s="64"/>
    </row>
    <row r="270" spans="1:10" ht="15.75" customHeight="1">
      <c r="A270" s="64"/>
      <c r="B270" s="64"/>
      <c r="C270" s="64"/>
      <c r="D270" s="64"/>
      <c r="E270" s="64"/>
      <c r="F270" s="64"/>
      <c r="G270" s="64"/>
      <c r="H270" s="64"/>
      <c r="I270" s="64"/>
      <c r="J270" s="64"/>
    </row>
    <row r="271" spans="1:10" ht="15.75" customHeight="1">
      <c r="A271" s="64"/>
      <c r="B271" s="64"/>
      <c r="C271" s="64"/>
      <c r="D271" s="64"/>
      <c r="E271" s="64"/>
      <c r="F271" s="64"/>
      <c r="G271" s="64"/>
      <c r="H271" s="64"/>
      <c r="I271" s="64"/>
      <c r="J271" s="64"/>
    </row>
    <row r="272" spans="1:10" ht="15.75" customHeight="1">
      <c r="A272" s="64"/>
      <c r="B272" s="64"/>
      <c r="C272" s="64"/>
      <c r="D272" s="64"/>
      <c r="E272" s="64"/>
      <c r="F272" s="64"/>
      <c r="G272" s="64"/>
      <c r="H272" s="64"/>
      <c r="I272" s="64"/>
      <c r="J272" s="64"/>
    </row>
    <row r="273" spans="1:10" ht="15.75" customHeight="1">
      <c r="A273" s="64"/>
      <c r="B273" s="64"/>
      <c r="C273" s="64"/>
      <c r="D273" s="64"/>
      <c r="E273" s="64"/>
      <c r="F273" s="64"/>
      <c r="G273" s="64"/>
      <c r="H273" s="64"/>
      <c r="I273" s="64"/>
      <c r="J273" s="64"/>
    </row>
    <row r="274" spans="1:10" ht="15.75" customHeight="1">
      <c r="A274" s="64"/>
      <c r="B274" s="64"/>
      <c r="C274" s="64"/>
      <c r="D274" s="64"/>
      <c r="E274" s="64"/>
      <c r="F274" s="64"/>
      <c r="G274" s="64"/>
      <c r="H274" s="64"/>
      <c r="I274" s="64"/>
      <c r="J274" s="64"/>
    </row>
    <row r="275" spans="1:10" ht="15.75" customHeight="1">
      <c r="A275" s="64"/>
      <c r="B275" s="64"/>
      <c r="C275" s="64"/>
      <c r="D275" s="64"/>
      <c r="E275" s="64"/>
      <c r="F275" s="64"/>
      <c r="G275" s="64"/>
      <c r="H275" s="64"/>
      <c r="I275" s="64"/>
      <c r="J275" s="64"/>
    </row>
    <row r="276" spans="1:10" ht="15.75" customHeight="1">
      <c r="A276" s="64"/>
      <c r="B276" s="64"/>
      <c r="C276" s="64"/>
      <c r="D276" s="64"/>
      <c r="E276" s="64"/>
      <c r="F276" s="64"/>
      <c r="G276" s="64"/>
      <c r="H276" s="64"/>
      <c r="I276" s="64"/>
      <c r="J276" s="64"/>
    </row>
    <row r="277" spans="1:10" ht="15.75" customHeight="1">
      <c r="A277" s="64"/>
      <c r="B277" s="64"/>
      <c r="C277" s="64"/>
      <c r="D277" s="64"/>
      <c r="E277" s="64"/>
      <c r="F277" s="64"/>
      <c r="G277" s="64"/>
      <c r="H277" s="64"/>
      <c r="I277" s="64"/>
      <c r="J277" s="64"/>
    </row>
    <row r="278" spans="1:10" ht="15.75" customHeight="1">
      <c r="A278" s="64"/>
      <c r="B278" s="64"/>
      <c r="C278" s="64"/>
      <c r="D278" s="64"/>
      <c r="E278" s="64"/>
      <c r="F278" s="64"/>
      <c r="G278" s="64"/>
      <c r="H278" s="64"/>
      <c r="I278" s="64"/>
      <c r="J278" s="64"/>
    </row>
    <row r="279" spans="1:10" ht="15.75" customHeight="1">
      <c r="A279" s="64"/>
      <c r="B279" s="64"/>
      <c r="C279" s="64"/>
      <c r="D279" s="64"/>
      <c r="E279" s="64"/>
      <c r="F279" s="64"/>
      <c r="G279" s="64"/>
      <c r="H279" s="64"/>
      <c r="I279" s="64"/>
      <c r="J279" s="64"/>
    </row>
    <row r="280" spans="1:10" ht="15.75" customHeight="1">
      <c r="A280" s="64"/>
      <c r="B280" s="64"/>
      <c r="C280" s="64"/>
      <c r="D280" s="64"/>
      <c r="E280" s="64"/>
      <c r="F280" s="64"/>
      <c r="G280" s="64"/>
      <c r="H280" s="64"/>
      <c r="I280" s="64"/>
      <c r="J280" s="64"/>
    </row>
    <row r="281" spans="1:10" ht="15.75" customHeight="1">
      <c r="A281" s="64"/>
      <c r="B281" s="64"/>
      <c r="C281" s="64"/>
      <c r="D281" s="64"/>
      <c r="E281" s="64"/>
      <c r="F281" s="64"/>
      <c r="G281" s="64"/>
      <c r="H281" s="64"/>
      <c r="I281" s="64"/>
      <c r="J281" s="64"/>
    </row>
    <row r="282" spans="1:10" ht="15.75" customHeight="1">
      <c r="A282" s="64"/>
      <c r="B282" s="64"/>
      <c r="C282" s="64"/>
      <c r="D282" s="64"/>
      <c r="E282" s="64"/>
      <c r="F282" s="64"/>
      <c r="G282" s="64"/>
      <c r="H282" s="64"/>
      <c r="I282" s="64"/>
      <c r="J282" s="64"/>
    </row>
    <row r="283" spans="1:10" ht="15.75" customHeight="1">
      <c r="A283" s="64"/>
      <c r="B283" s="64"/>
      <c r="C283" s="64"/>
      <c r="D283" s="64"/>
      <c r="E283" s="64"/>
      <c r="F283" s="64"/>
      <c r="G283" s="64"/>
      <c r="H283" s="64"/>
      <c r="I283" s="64"/>
      <c r="J283" s="64"/>
    </row>
    <row r="284" spans="1:10" ht="15.75" customHeight="1">
      <c r="A284" s="64"/>
      <c r="B284" s="64"/>
      <c r="C284" s="64"/>
      <c r="D284" s="64"/>
      <c r="E284" s="64"/>
      <c r="F284" s="64"/>
      <c r="G284" s="64"/>
      <c r="H284" s="64"/>
      <c r="I284" s="64"/>
      <c r="J284" s="64"/>
    </row>
    <row r="285" spans="1:10" ht="15.75" customHeight="1">
      <c r="A285" s="64"/>
      <c r="B285" s="64"/>
      <c r="C285" s="64"/>
      <c r="D285" s="64"/>
      <c r="E285" s="64"/>
      <c r="F285" s="64"/>
      <c r="G285" s="64"/>
      <c r="H285" s="64"/>
      <c r="I285" s="64"/>
      <c r="J285" s="64"/>
    </row>
    <row r="286" spans="1:10" ht="15.75" customHeight="1">
      <c r="A286" s="64"/>
      <c r="B286" s="64"/>
      <c r="C286" s="64"/>
      <c r="D286" s="64"/>
      <c r="E286" s="64"/>
      <c r="F286" s="64"/>
      <c r="G286" s="64"/>
      <c r="H286" s="64"/>
      <c r="I286" s="64"/>
      <c r="J286" s="64"/>
    </row>
    <row r="287" spans="1:10" ht="15.75" customHeight="1">
      <c r="A287" s="64"/>
      <c r="B287" s="64"/>
      <c r="C287" s="64"/>
      <c r="D287" s="64"/>
      <c r="E287" s="64"/>
      <c r="F287" s="64"/>
      <c r="G287" s="64"/>
      <c r="H287" s="64"/>
      <c r="I287" s="64"/>
      <c r="J287" s="64"/>
    </row>
    <row r="288" spans="1:10" ht="15.75" customHeight="1">
      <c r="A288" s="64"/>
      <c r="B288" s="64"/>
      <c r="C288" s="64"/>
      <c r="D288" s="64"/>
      <c r="E288" s="64"/>
      <c r="F288" s="64"/>
      <c r="G288" s="64"/>
      <c r="H288" s="64"/>
      <c r="I288" s="64"/>
      <c r="J288" s="64"/>
    </row>
    <row r="289" spans="1:7" ht="15.75" customHeight="1">
      <c r="A289" s="64"/>
      <c r="B289" s="64"/>
      <c r="C289" s="64"/>
      <c r="D289" s="64"/>
      <c r="E289" s="64"/>
      <c r="F289" s="64"/>
      <c r="G289" s="64"/>
    </row>
    <row r="290" spans="1:7" ht="15.75" customHeight="1">
      <c r="A290" s="64"/>
      <c r="B290" s="64"/>
      <c r="C290" s="64"/>
      <c r="D290" s="64"/>
      <c r="E290" s="64"/>
      <c r="F290" s="64"/>
      <c r="G290" s="64"/>
    </row>
    <row r="291" spans="1:7" ht="15.75" customHeight="1">
      <c r="A291" s="64"/>
      <c r="B291" s="64"/>
      <c r="C291" s="64"/>
      <c r="D291" s="64"/>
      <c r="E291" s="64"/>
      <c r="F291" s="64"/>
      <c r="G291" s="64"/>
    </row>
    <row r="292" spans="1:7" ht="15.75" customHeight="1">
      <c r="A292" s="64"/>
      <c r="B292" s="64"/>
      <c r="C292" s="64"/>
      <c r="D292" s="64"/>
      <c r="E292" s="64"/>
      <c r="F292" s="64"/>
      <c r="G292" s="64"/>
    </row>
    <row r="293" spans="1:7" ht="15.75" customHeight="1">
      <c r="A293" s="64"/>
      <c r="B293" s="64"/>
      <c r="C293" s="64"/>
      <c r="D293" s="64"/>
      <c r="E293" s="64"/>
      <c r="F293" s="64"/>
      <c r="G293" s="64"/>
    </row>
    <row r="294" spans="1:7" ht="15.75" customHeight="1">
      <c r="A294" s="64"/>
      <c r="B294" s="64"/>
      <c r="C294" s="64"/>
      <c r="D294" s="64"/>
      <c r="E294" s="64"/>
      <c r="F294" s="64"/>
      <c r="G294" s="64"/>
    </row>
    <row r="295" spans="1:7" ht="15.75" customHeight="1">
      <c r="A295" s="64"/>
      <c r="B295" s="64"/>
      <c r="C295" s="64"/>
      <c r="D295" s="64"/>
      <c r="E295" s="64"/>
      <c r="F295" s="64"/>
      <c r="G295" s="64"/>
    </row>
    <row r="296" spans="1:7" ht="15.75" customHeight="1">
      <c r="A296" s="64"/>
      <c r="B296" s="64"/>
      <c r="C296" s="64"/>
      <c r="D296" s="64"/>
      <c r="E296" s="64"/>
      <c r="F296" s="64"/>
      <c r="G296" s="64"/>
    </row>
    <row r="297" spans="1:7" ht="15.75" customHeight="1">
      <c r="A297" s="64"/>
      <c r="B297" s="64"/>
      <c r="C297" s="64"/>
      <c r="D297" s="64"/>
      <c r="E297" s="64"/>
      <c r="F297" s="64"/>
      <c r="G297" s="64"/>
    </row>
    <row r="298" spans="1:7" ht="15.75" customHeight="1">
      <c r="A298" s="64"/>
      <c r="B298" s="64"/>
      <c r="C298" s="64"/>
      <c r="D298" s="64"/>
      <c r="E298" s="64"/>
      <c r="F298" s="64"/>
      <c r="G298" s="64"/>
    </row>
    <row r="299" spans="1:7" ht="15.75" customHeight="1">
      <c r="A299" s="64"/>
      <c r="B299" s="64"/>
      <c r="C299" s="64"/>
      <c r="D299" s="64"/>
      <c r="E299" s="64"/>
      <c r="F299" s="64"/>
      <c r="G299" s="64"/>
    </row>
    <row r="300" spans="1:7" ht="15.75" customHeight="1">
      <c r="A300" s="64"/>
      <c r="B300" s="64"/>
      <c r="C300" s="64"/>
      <c r="D300" s="64"/>
      <c r="E300" s="64"/>
      <c r="F300" s="64"/>
      <c r="G300" s="64"/>
    </row>
    <row r="301" spans="1:7" ht="15.75" customHeight="1">
      <c r="A301" s="64"/>
      <c r="B301" s="64"/>
      <c r="C301" s="64"/>
      <c r="D301" s="64"/>
      <c r="E301" s="64"/>
      <c r="F301" s="64"/>
      <c r="G301" s="64"/>
    </row>
    <row r="302" spans="1:7" ht="15.75" customHeight="1">
      <c r="A302" s="64"/>
      <c r="B302" s="64"/>
      <c r="C302" s="64"/>
      <c r="D302" s="64"/>
      <c r="E302" s="64"/>
      <c r="F302" s="64"/>
      <c r="G302" s="64"/>
    </row>
    <row r="303" spans="1:7" ht="15.75" customHeight="1">
      <c r="A303" s="64"/>
      <c r="B303" s="64"/>
      <c r="C303" s="64"/>
      <c r="D303" s="64"/>
      <c r="E303" s="64"/>
      <c r="F303" s="64"/>
      <c r="G303" s="64"/>
    </row>
    <row r="304" spans="1:7" ht="15.75" customHeight="1">
      <c r="A304" s="64"/>
      <c r="B304" s="64"/>
      <c r="C304" s="64"/>
      <c r="D304" s="64"/>
      <c r="E304" s="64"/>
      <c r="F304" s="64"/>
      <c r="G304" s="64"/>
    </row>
    <row r="305" spans="5:7" ht="15.75" customHeight="1">
      <c r="E305" s="64"/>
      <c r="F305" s="64"/>
      <c r="G305" s="64"/>
    </row>
    <row r="306" spans="5:7" ht="15.75" customHeight="1">
      <c r="E306" s="64"/>
      <c r="F306" s="64"/>
      <c r="G306" s="64"/>
    </row>
    <row r="307" spans="5:7" ht="15.75" customHeight="1">
      <c r="E307" s="64"/>
      <c r="F307" s="64"/>
      <c r="G307" s="64"/>
    </row>
    <row r="308" spans="5:7" ht="15.75" customHeight="1">
      <c r="E308" s="64"/>
      <c r="F308" s="64"/>
      <c r="G308" s="64"/>
    </row>
    <row r="309" spans="5:7" ht="15.75" customHeight="1">
      <c r="E309" s="64"/>
      <c r="F309" s="64"/>
      <c r="G309" s="64"/>
    </row>
    <row r="310" spans="5:7" ht="15.75" customHeight="1">
      <c r="E310" s="64"/>
      <c r="F310" s="64"/>
      <c r="G310" s="64"/>
    </row>
    <row r="311" spans="5:7" ht="15.75" customHeight="1">
      <c r="E311" s="64"/>
      <c r="F311" s="64"/>
      <c r="G311" s="64"/>
    </row>
    <row r="312" spans="5:7" ht="15.75" customHeight="1">
      <c r="E312" s="64"/>
      <c r="F312" s="64"/>
      <c r="G312" s="64"/>
    </row>
    <row r="313" spans="5:7" ht="15.75" customHeight="1">
      <c r="E313" s="64"/>
      <c r="F313" s="64"/>
      <c r="G313" s="64"/>
    </row>
    <row r="314" spans="5:7" ht="15.75" customHeight="1">
      <c r="E314" s="64"/>
      <c r="F314" s="64"/>
      <c r="G314" s="64"/>
    </row>
    <row r="315" spans="5:7" ht="15.75" customHeight="1">
      <c r="E315" s="64"/>
      <c r="F315" s="64"/>
      <c r="G315" s="64"/>
    </row>
    <row r="316" spans="5:7" ht="15.75" customHeight="1">
      <c r="E316" s="64"/>
      <c r="F316" s="64"/>
      <c r="G316" s="64"/>
    </row>
    <row r="317" spans="5:7" ht="15.75" customHeight="1">
      <c r="E317" s="64"/>
      <c r="F317" s="64"/>
      <c r="G317" s="64"/>
    </row>
    <row r="318" spans="5:7" ht="15.75" customHeight="1">
      <c r="E318" s="64"/>
      <c r="F318" s="64"/>
      <c r="G318" s="64"/>
    </row>
    <row r="319" spans="5:7" ht="15.75" customHeight="1">
      <c r="E319" s="64"/>
      <c r="F319" s="64"/>
      <c r="G319" s="64"/>
    </row>
    <row r="320" spans="5:7" ht="15.75" customHeight="1">
      <c r="E320" s="64"/>
      <c r="F320" s="64"/>
      <c r="G320" s="64"/>
    </row>
    <row r="321" spans="5:7" ht="15.75" customHeight="1">
      <c r="E321" s="64"/>
      <c r="F321" s="64"/>
      <c r="G321" s="64"/>
    </row>
    <row r="322" spans="5:7" ht="15.75" customHeight="1">
      <c r="E322" s="64"/>
      <c r="F322" s="64"/>
      <c r="G322" s="64"/>
    </row>
    <row r="323" spans="5:7" ht="15.75" customHeight="1">
      <c r="E323" s="64"/>
      <c r="F323" s="64"/>
      <c r="G323" s="64"/>
    </row>
    <row r="324" spans="5:7" ht="15.75" customHeight="1">
      <c r="E324" s="64"/>
      <c r="F324" s="64"/>
      <c r="G324" s="64"/>
    </row>
    <row r="325" spans="5:7" ht="15.75" customHeight="1">
      <c r="E325" s="64"/>
      <c r="F325" s="64"/>
      <c r="G325" s="64"/>
    </row>
    <row r="326" spans="5:7" ht="15.75" customHeight="1">
      <c r="E326" s="64"/>
      <c r="F326" s="64"/>
      <c r="G326" s="64"/>
    </row>
    <row r="327" spans="5:7" ht="15.75" customHeight="1">
      <c r="E327" s="64"/>
      <c r="F327" s="64"/>
      <c r="G327" s="64"/>
    </row>
    <row r="328" spans="5:7" ht="15.75" customHeight="1">
      <c r="E328" s="64"/>
      <c r="F328" s="64"/>
      <c r="G328" s="64"/>
    </row>
    <row r="329" spans="5:7" ht="15.75" customHeight="1">
      <c r="E329" s="64"/>
      <c r="F329" s="64"/>
      <c r="G329" s="64"/>
    </row>
    <row r="330" spans="5:7" ht="15.75" customHeight="1">
      <c r="E330" s="64"/>
      <c r="F330" s="64"/>
      <c r="G330" s="64"/>
    </row>
    <row r="331" spans="5:7" ht="15.75" customHeight="1">
      <c r="E331" s="64"/>
      <c r="F331" s="64"/>
      <c r="G331" s="64"/>
    </row>
    <row r="332" spans="5:7" ht="15.75" customHeight="1">
      <c r="E332" s="64"/>
      <c r="F332" s="64"/>
      <c r="G332" s="64"/>
    </row>
    <row r="333" spans="5:7" ht="15.75" customHeight="1">
      <c r="E333" s="64"/>
      <c r="F333" s="64"/>
      <c r="G333" s="64"/>
    </row>
    <row r="334" spans="5:7" ht="15.75" customHeight="1">
      <c r="E334" s="64"/>
      <c r="F334" s="64"/>
      <c r="G334" s="64"/>
    </row>
    <row r="335" spans="5:7" ht="15.75" customHeight="1">
      <c r="E335" s="64"/>
      <c r="F335" s="64"/>
      <c r="G335" s="64"/>
    </row>
    <row r="336" spans="5:7" ht="15.75" customHeight="1">
      <c r="E336" s="64"/>
      <c r="F336" s="64"/>
      <c r="G336" s="64"/>
    </row>
    <row r="337" spans="5:7" ht="15.75" customHeight="1">
      <c r="E337" s="64"/>
      <c r="F337" s="64"/>
      <c r="G337" s="64"/>
    </row>
    <row r="338" spans="5:7" ht="15.75" customHeight="1">
      <c r="E338" s="64"/>
      <c r="F338" s="64"/>
      <c r="G338" s="64"/>
    </row>
    <row r="339" spans="5:7" ht="15.75" customHeight="1">
      <c r="E339" s="64"/>
      <c r="F339" s="64"/>
      <c r="G339" s="64"/>
    </row>
    <row r="340" spans="5:7" ht="15.75" customHeight="1">
      <c r="E340" s="64"/>
      <c r="F340" s="64"/>
      <c r="G340" s="64"/>
    </row>
    <row r="341" spans="5:7" ht="15.75" customHeight="1">
      <c r="E341" s="64"/>
      <c r="F341" s="64"/>
      <c r="G341" s="64"/>
    </row>
    <row r="342" spans="5:7" ht="15.75" customHeight="1">
      <c r="E342" s="64"/>
      <c r="F342" s="64"/>
      <c r="G342" s="64"/>
    </row>
    <row r="343" spans="5:7" ht="15.75" customHeight="1">
      <c r="E343" s="64"/>
      <c r="F343" s="64"/>
      <c r="G343" s="64"/>
    </row>
    <row r="344" spans="5:7" ht="15.75" customHeight="1">
      <c r="E344" s="64"/>
      <c r="F344" s="64"/>
      <c r="G344" s="64"/>
    </row>
    <row r="345" spans="5:7" ht="15.75" customHeight="1">
      <c r="E345" s="64"/>
      <c r="F345" s="64"/>
      <c r="G345" s="64"/>
    </row>
    <row r="346" spans="5:7" ht="15.75" customHeight="1">
      <c r="E346" s="64"/>
      <c r="F346" s="64"/>
      <c r="G346" s="64"/>
    </row>
    <row r="347" spans="5:7" ht="15.75" customHeight="1">
      <c r="E347" s="64"/>
      <c r="F347" s="64"/>
      <c r="G347" s="64"/>
    </row>
    <row r="348" spans="5:7" ht="15.75" customHeight="1">
      <c r="E348" s="64"/>
      <c r="F348" s="64"/>
      <c r="G348" s="64"/>
    </row>
    <row r="349" spans="5:7" ht="15.75" customHeight="1">
      <c r="E349" s="64"/>
      <c r="F349" s="64"/>
      <c r="G349" s="64"/>
    </row>
    <row r="350" spans="5:7" ht="15.75" customHeight="1">
      <c r="E350" s="64"/>
      <c r="F350" s="64"/>
      <c r="G350" s="64"/>
    </row>
    <row r="351" spans="5:7" ht="15.75" customHeight="1">
      <c r="E351" s="64"/>
      <c r="F351" s="64"/>
      <c r="G351" s="64"/>
    </row>
    <row r="352" spans="5:7" ht="15.75" customHeight="1">
      <c r="E352" s="64"/>
      <c r="F352" s="64"/>
      <c r="G352" s="64"/>
    </row>
    <row r="353" spans="5:7" ht="15.75" customHeight="1">
      <c r="E353" s="64"/>
      <c r="F353" s="64"/>
      <c r="G353" s="64"/>
    </row>
    <row r="354" spans="5:7" ht="15.75" customHeight="1">
      <c r="E354" s="64"/>
      <c r="F354" s="64"/>
      <c r="G354" s="64"/>
    </row>
    <row r="355" spans="5:7" ht="15.75" customHeight="1">
      <c r="E355" s="64"/>
      <c r="F355" s="64"/>
      <c r="G355" s="64"/>
    </row>
    <row r="356" spans="5:7" ht="15.75" customHeight="1">
      <c r="E356" s="64"/>
      <c r="F356" s="64"/>
      <c r="G356" s="64"/>
    </row>
    <row r="357" spans="5:7" ht="15.75" customHeight="1">
      <c r="E357" s="64"/>
      <c r="F357" s="64"/>
      <c r="G357" s="64"/>
    </row>
    <row r="358" spans="5:7" ht="15.75" customHeight="1">
      <c r="E358" s="64"/>
      <c r="F358" s="64"/>
      <c r="G358" s="64"/>
    </row>
    <row r="359" spans="5:7" ht="15.75" customHeight="1">
      <c r="E359" s="64"/>
      <c r="F359" s="64"/>
      <c r="G359" s="64"/>
    </row>
    <row r="360" spans="5:7" ht="15.75" customHeight="1">
      <c r="E360" s="64"/>
      <c r="F360" s="64"/>
      <c r="G360" s="64"/>
    </row>
    <row r="361" spans="5:7" ht="15.75" customHeight="1">
      <c r="E361" s="64"/>
      <c r="F361" s="64"/>
      <c r="G361" s="64"/>
    </row>
    <row r="362" spans="5:7" ht="15.75" customHeight="1">
      <c r="E362" s="64"/>
      <c r="F362" s="64"/>
      <c r="G362" s="64"/>
    </row>
    <row r="363" spans="5:7" ht="15.75" customHeight="1">
      <c r="E363" s="64"/>
      <c r="F363" s="64"/>
      <c r="G363" s="64"/>
    </row>
    <row r="364" spans="5:7" ht="15.75" customHeight="1">
      <c r="E364" s="64"/>
      <c r="F364" s="64"/>
      <c r="G364" s="64"/>
    </row>
    <row r="365" spans="5:7" ht="15.75" customHeight="1">
      <c r="E365" s="64"/>
      <c r="F365" s="64"/>
      <c r="G365" s="64"/>
    </row>
    <row r="366" spans="5:7" ht="15.75" customHeight="1">
      <c r="E366" s="64"/>
      <c r="F366" s="64"/>
      <c r="G366" s="64"/>
    </row>
    <row r="367" spans="5:7" ht="15.75" customHeight="1">
      <c r="E367" s="64"/>
      <c r="F367" s="64"/>
      <c r="G367" s="64"/>
    </row>
    <row r="368" spans="5:7" ht="15.75" customHeight="1">
      <c r="E368" s="64"/>
      <c r="F368" s="64"/>
      <c r="G368" s="64"/>
    </row>
    <row r="369" spans="5:7" ht="15.75" customHeight="1">
      <c r="E369" s="64"/>
      <c r="F369" s="64"/>
      <c r="G369" s="64"/>
    </row>
    <row r="370" spans="5:7" ht="15.75" customHeight="1">
      <c r="E370" s="64"/>
      <c r="F370" s="64"/>
      <c r="G370" s="64"/>
    </row>
    <row r="371" spans="5:7" ht="15.75" customHeight="1">
      <c r="E371" s="64"/>
      <c r="F371" s="64"/>
      <c r="G371" s="64"/>
    </row>
    <row r="372" spans="5:7" ht="15.75" customHeight="1">
      <c r="E372" s="64"/>
      <c r="F372" s="64"/>
      <c r="G372" s="64"/>
    </row>
    <row r="373" spans="5:7" ht="15.75" customHeight="1">
      <c r="E373" s="64"/>
      <c r="F373" s="64"/>
      <c r="G373" s="64"/>
    </row>
    <row r="374" spans="5:7" ht="15.75" customHeight="1">
      <c r="E374" s="64"/>
      <c r="F374" s="64"/>
      <c r="G374" s="64"/>
    </row>
    <row r="375" spans="5:7" ht="15.75" customHeight="1">
      <c r="E375" s="64"/>
      <c r="F375" s="64"/>
      <c r="G375" s="64"/>
    </row>
    <row r="376" spans="5:7" ht="15.75" customHeight="1">
      <c r="E376" s="64"/>
      <c r="F376" s="64"/>
      <c r="G376" s="64"/>
    </row>
    <row r="377" spans="5:7" ht="15.75" customHeight="1">
      <c r="E377" s="64"/>
      <c r="F377" s="64"/>
      <c r="G377" s="64"/>
    </row>
    <row r="378" spans="5:7" ht="15.75" customHeight="1">
      <c r="E378" s="64"/>
      <c r="F378" s="64"/>
      <c r="G378" s="64"/>
    </row>
    <row r="379" spans="5:7" ht="15.75" customHeight="1">
      <c r="E379" s="64"/>
      <c r="F379" s="64"/>
      <c r="G379" s="64"/>
    </row>
    <row r="380" spans="5:7" ht="15.75" customHeight="1">
      <c r="E380" s="64"/>
      <c r="F380" s="64"/>
      <c r="G380" s="64"/>
    </row>
    <row r="381" spans="5:7" ht="15.75" customHeight="1">
      <c r="E381" s="64"/>
      <c r="F381" s="64"/>
      <c r="G381" s="64"/>
    </row>
    <row r="382" spans="5:7" ht="15.75" customHeight="1">
      <c r="E382" s="64"/>
      <c r="F382" s="64"/>
      <c r="G382" s="64"/>
    </row>
    <row r="383" spans="5:7" ht="15.75" customHeight="1">
      <c r="E383" s="64"/>
      <c r="F383" s="64"/>
      <c r="G383" s="64"/>
    </row>
    <row r="384" spans="5:7" ht="15.75" customHeight="1">
      <c r="E384" s="64"/>
      <c r="F384" s="64"/>
      <c r="G384" s="64"/>
    </row>
    <row r="385" spans="5:7" ht="15.75" customHeight="1">
      <c r="E385" s="64"/>
      <c r="F385" s="64"/>
      <c r="G385" s="64"/>
    </row>
    <row r="386" spans="5:7" ht="15.75" customHeight="1">
      <c r="E386" s="64"/>
      <c r="F386" s="64"/>
      <c r="G386" s="64"/>
    </row>
    <row r="387" spans="5:7" ht="15.75" customHeight="1">
      <c r="E387" s="64"/>
      <c r="F387" s="64"/>
      <c r="G387" s="64"/>
    </row>
    <row r="388" spans="5:7" ht="15.75" customHeight="1">
      <c r="E388" s="64"/>
      <c r="F388" s="64"/>
      <c r="G388" s="64"/>
    </row>
    <row r="389" spans="5:7" ht="15.75" customHeight="1">
      <c r="E389" s="64"/>
      <c r="F389" s="64"/>
      <c r="G389" s="64"/>
    </row>
    <row r="390" spans="5:7" ht="15.75" customHeight="1">
      <c r="E390" s="64"/>
      <c r="F390" s="64"/>
      <c r="G390" s="64"/>
    </row>
    <row r="391" spans="5:7" ht="15.75" customHeight="1">
      <c r="E391" s="64"/>
      <c r="F391" s="64"/>
      <c r="G391" s="64"/>
    </row>
    <row r="392" spans="5:7" ht="15.75" customHeight="1">
      <c r="E392" s="64"/>
      <c r="F392" s="64"/>
      <c r="G392" s="64"/>
    </row>
    <row r="393" spans="5:7" ht="15.75" customHeight="1">
      <c r="E393" s="64"/>
      <c r="F393" s="64"/>
      <c r="G393" s="64"/>
    </row>
    <row r="394" spans="5:7" ht="15.75" customHeight="1">
      <c r="E394" s="64"/>
      <c r="F394" s="64"/>
      <c r="G394" s="64"/>
    </row>
    <row r="395" spans="5:7" ht="15.75" customHeight="1">
      <c r="E395" s="64"/>
      <c r="F395" s="64"/>
      <c r="G395" s="64"/>
    </row>
    <row r="396" spans="5:7" ht="15.75" customHeight="1">
      <c r="E396" s="64"/>
      <c r="F396" s="64"/>
      <c r="G396" s="64"/>
    </row>
    <row r="397" spans="5:7" ht="15.75" customHeight="1">
      <c r="E397" s="64"/>
      <c r="F397" s="64"/>
      <c r="G397" s="64"/>
    </row>
    <row r="398" spans="5:7" ht="15.75" customHeight="1">
      <c r="E398" s="64"/>
      <c r="F398" s="64"/>
      <c r="G398" s="64"/>
    </row>
    <row r="399" spans="5:7" ht="15.75" customHeight="1">
      <c r="E399" s="64"/>
      <c r="F399" s="64"/>
      <c r="G399" s="64"/>
    </row>
    <row r="400" spans="5:7" ht="15.75" customHeight="1">
      <c r="E400" s="64"/>
      <c r="F400" s="64"/>
      <c r="G400" s="64"/>
    </row>
    <row r="401" spans="5:7" ht="15.75" customHeight="1">
      <c r="E401" s="64"/>
      <c r="F401" s="64"/>
      <c r="G401" s="64"/>
    </row>
    <row r="402" spans="5:7" ht="15.75" customHeight="1">
      <c r="E402" s="64"/>
      <c r="F402" s="64"/>
      <c r="G402" s="64"/>
    </row>
    <row r="403" spans="5:7" ht="15.75" customHeight="1">
      <c r="E403" s="64"/>
      <c r="F403" s="64"/>
      <c r="G403" s="64"/>
    </row>
    <row r="404" spans="5:7" ht="15.75" customHeight="1">
      <c r="E404" s="64"/>
      <c r="F404" s="64"/>
      <c r="G404" s="64"/>
    </row>
    <row r="405" spans="5:7" ht="15.75" customHeight="1">
      <c r="E405" s="64"/>
      <c r="F405" s="64"/>
      <c r="G405" s="64"/>
    </row>
    <row r="406" spans="5:7" ht="15.75" customHeight="1">
      <c r="E406" s="64"/>
      <c r="F406" s="64"/>
      <c r="G406" s="64"/>
    </row>
    <row r="407" spans="5:7" ht="15.75" customHeight="1">
      <c r="E407" s="64"/>
      <c r="F407" s="64"/>
      <c r="G407" s="64"/>
    </row>
    <row r="408" spans="5:7" ht="15.75" customHeight="1">
      <c r="E408" s="64"/>
      <c r="F408" s="64"/>
      <c r="G408" s="64"/>
    </row>
    <row r="409" spans="5:7" ht="15.75" customHeight="1">
      <c r="E409" s="64"/>
      <c r="F409" s="64"/>
      <c r="G409" s="64"/>
    </row>
    <row r="410" spans="5:7" ht="15.75" customHeight="1">
      <c r="E410" s="64"/>
      <c r="F410" s="64"/>
      <c r="G410" s="64"/>
    </row>
    <row r="411" spans="5:7" ht="15.75" customHeight="1">
      <c r="E411" s="64"/>
      <c r="F411" s="64"/>
      <c r="G411" s="64"/>
    </row>
    <row r="412" spans="5:7" ht="15.75" customHeight="1">
      <c r="E412" s="64"/>
      <c r="F412" s="64"/>
      <c r="G412" s="64"/>
    </row>
    <row r="413" spans="5:7" ht="15.75" customHeight="1">
      <c r="E413" s="64"/>
      <c r="F413" s="64"/>
      <c r="G413" s="64"/>
    </row>
    <row r="414" spans="5:7" ht="15.75" customHeight="1">
      <c r="E414" s="64"/>
      <c r="F414" s="64"/>
      <c r="G414" s="64"/>
    </row>
    <row r="415" spans="5:7" ht="15.75" customHeight="1">
      <c r="E415" s="64"/>
      <c r="F415" s="64"/>
      <c r="G415" s="64"/>
    </row>
    <row r="416" spans="5:7" ht="15.75" customHeight="1">
      <c r="E416" s="64"/>
      <c r="F416" s="64"/>
      <c r="G416" s="64"/>
    </row>
    <row r="417" spans="5:7" ht="15.75" customHeight="1">
      <c r="E417" s="64"/>
      <c r="F417" s="64"/>
      <c r="G417" s="64"/>
    </row>
    <row r="418" spans="5:7" ht="15.75" customHeight="1">
      <c r="E418" s="64"/>
      <c r="F418" s="64"/>
      <c r="G418" s="64"/>
    </row>
    <row r="419" spans="5:7" ht="15.75" customHeight="1">
      <c r="E419" s="64"/>
      <c r="F419" s="64"/>
      <c r="G419" s="64"/>
    </row>
    <row r="420" spans="5:7" ht="15.75" customHeight="1">
      <c r="E420" s="64"/>
      <c r="F420" s="64"/>
      <c r="G420" s="64"/>
    </row>
    <row r="421" spans="5:7" ht="15.75" customHeight="1">
      <c r="E421" s="64"/>
      <c r="F421" s="64"/>
      <c r="G421" s="64"/>
    </row>
    <row r="422" spans="5:7" ht="15.75" customHeight="1">
      <c r="E422" s="64"/>
      <c r="F422" s="64"/>
      <c r="G422" s="64"/>
    </row>
    <row r="423" spans="5:7" ht="15.75" customHeight="1">
      <c r="E423" s="64"/>
      <c r="F423" s="64"/>
      <c r="G423" s="64"/>
    </row>
    <row r="424" spans="5:7" ht="15.75" customHeight="1">
      <c r="E424" s="64"/>
      <c r="F424" s="64"/>
      <c r="G424" s="64"/>
    </row>
    <row r="425" spans="5:7" ht="15.75" customHeight="1">
      <c r="E425" s="64"/>
      <c r="F425" s="64"/>
      <c r="G425" s="64"/>
    </row>
    <row r="426" spans="5:7" ht="15.75" customHeight="1">
      <c r="E426" s="64"/>
      <c r="F426" s="64"/>
      <c r="G426" s="64"/>
    </row>
    <row r="427" spans="5:7" ht="15.75" customHeight="1">
      <c r="E427" s="64"/>
      <c r="F427" s="64"/>
      <c r="G427" s="64"/>
    </row>
    <row r="428" spans="5:7" ht="15.75" customHeight="1">
      <c r="E428" s="64"/>
      <c r="F428" s="64"/>
      <c r="G428" s="64"/>
    </row>
    <row r="429" spans="5:7" ht="15.75" customHeight="1">
      <c r="E429" s="64"/>
      <c r="F429" s="64"/>
      <c r="G429" s="64"/>
    </row>
    <row r="430" spans="5:7" ht="15.75" customHeight="1">
      <c r="E430" s="64"/>
      <c r="F430" s="64"/>
      <c r="G430" s="64"/>
    </row>
    <row r="431" spans="5:7" ht="15.75" customHeight="1">
      <c r="E431" s="64"/>
      <c r="F431" s="64"/>
      <c r="G431" s="64"/>
    </row>
    <row r="432" spans="5:7" ht="15.75" customHeight="1">
      <c r="E432" s="64"/>
      <c r="F432" s="64"/>
      <c r="G432" s="64"/>
    </row>
    <row r="433" spans="5:7" ht="15.75" customHeight="1">
      <c r="E433" s="64"/>
      <c r="F433" s="64"/>
      <c r="G433" s="64"/>
    </row>
    <row r="434" spans="5:7" ht="15.75" customHeight="1">
      <c r="E434" s="64"/>
      <c r="F434" s="64"/>
      <c r="G434" s="64"/>
    </row>
    <row r="435" spans="5:7" ht="15.75" customHeight="1">
      <c r="E435" s="64"/>
      <c r="F435" s="64"/>
      <c r="G435" s="64"/>
    </row>
    <row r="436" spans="5:7" ht="15.75" customHeight="1">
      <c r="E436" s="64"/>
      <c r="F436" s="64"/>
      <c r="G436" s="64"/>
    </row>
    <row r="437" spans="5:7" ht="15.75" customHeight="1">
      <c r="E437" s="64"/>
      <c r="F437" s="64"/>
      <c r="G437" s="64"/>
    </row>
    <row r="438" spans="5:7" ht="15.75" customHeight="1">
      <c r="E438" s="64"/>
      <c r="F438" s="64"/>
      <c r="G438" s="64"/>
    </row>
    <row r="439" spans="5:7" ht="15.75" customHeight="1">
      <c r="E439" s="64"/>
      <c r="F439" s="64"/>
      <c r="G439" s="64"/>
    </row>
    <row r="440" spans="5:7" ht="15.75" customHeight="1">
      <c r="E440" s="64"/>
      <c r="F440" s="64"/>
      <c r="G440" s="64"/>
    </row>
    <row r="441" spans="5:7" ht="15.75" customHeight="1">
      <c r="E441" s="64"/>
      <c r="F441" s="64"/>
      <c r="G441" s="64"/>
    </row>
    <row r="442" spans="5:7" ht="15.75" customHeight="1">
      <c r="E442" s="64"/>
      <c r="F442" s="64"/>
      <c r="G442" s="64"/>
    </row>
    <row r="443" spans="5:7" ht="15.75" customHeight="1">
      <c r="E443" s="64"/>
      <c r="F443" s="64"/>
      <c r="G443" s="64"/>
    </row>
    <row r="444" spans="5:7" ht="15.75" customHeight="1">
      <c r="E444" s="64"/>
      <c r="F444" s="64"/>
      <c r="G444" s="64"/>
    </row>
    <row r="445" spans="5:7" ht="15.75" customHeight="1">
      <c r="E445" s="64"/>
      <c r="F445" s="64"/>
      <c r="G445" s="64"/>
    </row>
    <row r="446" spans="5:7" ht="15.75" customHeight="1">
      <c r="E446" s="64"/>
      <c r="F446" s="64"/>
      <c r="G446" s="64"/>
    </row>
    <row r="447" spans="5:7" ht="15.75" customHeight="1">
      <c r="E447" s="64"/>
      <c r="F447" s="64"/>
      <c r="G447" s="64"/>
    </row>
    <row r="448" spans="5:7" ht="15.75" customHeight="1">
      <c r="E448" s="64"/>
      <c r="F448" s="64"/>
      <c r="G448" s="64"/>
    </row>
    <row r="449" spans="5:6" ht="15.75" customHeight="1">
      <c r="E449" s="64"/>
      <c r="F449" s="64"/>
    </row>
    <row r="450" spans="5:6" ht="15.75" customHeight="1">
      <c r="E450" s="64"/>
      <c r="F450" s="64"/>
    </row>
    <row r="451" spans="5:6" ht="15.75" customHeight="1">
      <c r="E451" s="64"/>
      <c r="F451" s="64"/>
    </row>
    <row r="452" spans="5:6" ht="15.75" customHeight="1">
      <c r="E452" s="64"/>
      <c r="F452" s="64"/>
    </row>
    <row r="453" spans="5:6" ht="15.75" customHeight="1">
      <c r="E453" s="64"/>
      <c r="F453" s="64"/>
    </row>
    <row r="454" spans="5:6" ht="15.75" customHeight="1">
      <c r="E454" s="64"/>
      <c r="F454" s="64"/>
    </row>
    <row r="455" spans="5:6" ht="15.75" customHeight="1">
      <c r="E455" s="64"/>
      <c r="F455" s="64"/>
    </row>
    <row r="456" spans="5:6" ht="15.75" customHeight="1">
      <c r="E456" s="64"/>
      <c r="F456" s="64"/>
    </row>
    <row r="457" spans="5:6" ht="15.75" customHeight="1">
      <c r="E457" s="64"/>
      <c r="F457" s="64"/>
    </row>
    <row r="458" spans="5:6" ht="15.75" customHeight="1">
      <c r="E458" s="64"/>
      <c r="F458" s="64"/>
    </row>
    <row r="459" spans="5:6" ht="15.75" customHeight="1">
      <c r="E459" s="64"/>
      <c r="F459" s="64"/>
    </row>
    <row r="460" spans="5:6" ht="15.75" customHeight="1">
      <c r="E460" s="64"/>
      <c r="F460" s="64"/>
    </row>
    <row r="461" spans="5:6" ht="15.75" customHeight="1">
      <c r="E461" s="64"/>
      <c r="F461" s="64"/>
    </row>
    <row r="462" spans="5:6" ht="15.75" customHeight="1">
      <c r="E462" s="64"/>
      <c r="F462" s="64"/>
    </row>
    <row r="463" spans="5:6" ht="15.75" customHeight="1">
      <c r="E463" s="64"/>
      <c r="F463" s="64"/>
    </row>
    <row r="464" spans="5:6" ht="15.75" customHeight="1">
      <c r="E464" s="64"/>
      <c r="F464" s="64"/>
    </row>
    <row r="465" spans="5:6" ht="15.75" customHeight="1">
      <c r="E465" s="64"/>
      <c r="F465" s="64"/>
    </row>
    <row r="466" spans="5:6" ht="15.75" customHeight="1">
      <c r="E466" s="64"/>
      <c r="F466" s="64"/>
    </row>
    <row r="467" spans="5:6" ht="15.75" customHeight="1">
      <c r="E467" s="64"/>
      <c r="F467" s="64"/>
    </row>
    <row r="468" spans="5:6" ht="15.75" customHeight="1">
      <c r="E468" s="64"/>
      <c r="F468" s="64"/>
    </row>
    <row r="469" spans="5:6" ht="15.75" customHeight="1">
      <c r="E469" s="64"/>
      <c r="F469" s="64"/>
    </row>
    <row r="470" spans="5:6" ht="15.75" customHeight="1">
      <c r="E470" s="64"/>
      <c r="F470" s="64"/>
    </row>
    <row r="471" spans="5:6" ht="15.75" customHeight="1">
      <c r="E471" s="64"/>
      <c r="F471" s="64"/>
    </row>
    <row r="472" spans="5:6" ht="15.75" customHeight="1">
      <c r="E472" s="64"/>
      <c r="F472" s="64"/>
    </row>
    <row r="473" spans="5:6" ht="15.75" customHeight="1">
      <c r="E473" s="64"/>
      <c r="F473" s="64"/>
    </row>
    <row r="474" spans="5:6" ht="15.75" customHeight="1">
      <c r="E474" s="64"/>
      <c r="F474" s="64"/>
    </row>
    <row r="475" spans="5:6" ht="15.75" customHeight="1">
      <c r="E475" s="64"/>
      <c r="F475" s="64"/>
    </row>
    <row r="476" spans="5:6" ht="15.75" customHeight="1">
      <c r="E476" s="64"/>
      <c r="F476" s="64"/>
    </row>
    <row r="477" spans="5:6" ht="15.75" customHeight="1">
      <c r="E477" s="64"/>
      <c r="F477" s="64"/>
    </row>
    <row r="478" spans="5:6" ht="15.75" customHeight="1">
      <c r="E478" s="64"/>
      <c r="F478" s="64"/>
    </row>
    <row r="479" spans="5:6" ht="15.75" customHeight="1">
      <c r="E479" s="64"/>
      <c r="F479" s="64"/>
    </row>
    <row r="480" spans="5:6" ht="15.75" customHeight="1">
      <c r="E480" s="64"/>
      <c r="F480" s="64"/>
    </row>
    <row r="481" spans="5:6" ht="15.75" customHeight="1">
      <c r="E481" s="64"/>
      <c r="F481" s="64"/>
    </row>
    <row r="482" spans="5:6" ht="15.75" customHeight="1">
      <c r="E482" s="64"/>
      <c r="F482" s="64"/>
    </row>
    <row r="483" spans="5:6" ht="15.75" customHeight="1">
      <c r="E483" s="64"/>
      <c r="F483" s="64"/>
    </row>
    <row r="484" spans="5:6" ht="15.75" customHeight="1">
      <c r="E484" s="64"/>
      <c r="F484" s="64"/>
    </row>
    <row r="485" spans="5:6" ht="15.75" customHeight="1">
      <c r="E485" s="64"/>
      <c r="F485" s="64"/>
    </row>
    <row r="486" spans="5:6" ht="15.75" customHeight="1">
      <c r="E486" s="64"/>
      <c r="F486" s="64"/>
    </row>
    <row r="487" spans="5:6" ht="15.75" customHeight="1">
      <c r="E487" s="64"/>
      <c r="F487" s="64"/>
    </row>
    <row r="488" spans="5:6" ht="15.75" customHeight="1">
      <c r="E488" s="64"/>
      <c r="F488" s="64"/>
    </row>
    <row r="489" spans="5:6" ht="15.75" customHeight="1">
      <c r="E489" s="64"/>
      <c r="F489" s="64"/>
    </row>
    <row r="490" spans="5:6" ht="15.75" customHeight="1">
      <c r="E490" s="64"/>
      <c r="F490" s="64"/>
    </row>
    <row r="491" spans="5:6" ht="15.75" customHeight="1">
      <c r="E491" s="64"/>
      <c r="F491" s="64"/>
    </row>
    <row r="492" spans="5:6" ht="15.75" customHeight="1">
      <c r="E492" s="64"/>
      <c r="F492" s="64"/>
    </row>
    <row r="493" spans="5:6" ht="15.75" customHeight="1">
      <c r="E493" s="64"/>
      <c r="F493" s="64"/>
    </row>
    <row r="494" spans="5:6" ht="15.75" customHeight="1">
      <c r="E494" s="64"/>
      <c r="F494" s="64"/>
    </row>
    <row r="495" spans="5:6" ht="15.75" customHeight="1">
      <c r="E495" s="64"/>
      <c r="F495" s="64"/>
    </row>
    <row r="496" spans="5:6" ht="15.75" customHeight="1">
      <c r="E496" s="64"/>
      <c r="F496" s="64"/>
    </row>
    <row r="497" spans="5:6" ht="15.75" customHeight="1">
      <c r="E497" s="64"/>
      <c r="F497" s="64"/>
    </row>
    <row r="498" spans="5:6" ht="15.75" customHeight="1">
      <c r="E498" s="64"/>
      <c r="F498" s="64"/>
    </row>
    <row r="499" spans="5:6" ht="15.75" customHeight="1">
      <c r="E499" s="64"/>
      <c r="F499" s="64"/>
    </row>
    <row r="500" spans="5:6" ht="15.75" customHeight="1">
      <c r="E500" s="64"/>
      <c r="F500" s="64"/>
    </row>
    <row r="501" spans="5:6" ht="15.75" customHeight="1">
      <c r="E501" s="64"/>
      <c r="F501" s="64"/>
    </row>
    <row r="502" spans="5:6" ht="15.75" customHeight="1">
      <c r="E502" s="64"/>
      <c r="F502" s="64"/>
    </row>
    <row r="503" spans="5:6" ht="15.75" customHeight="1">
      <c r="E503" s="64"/>
      <c r="F503" s="64"/>
    </row>
    <row r="504" spans="5:6" ht="15.75" customHeight="1">
      <c r="E504" s="64"/>
      <c r="F504" s="64"/>
    </row>
    <row r="505" spans="5:6" ht="15.75" customHeight="1">
      <c r="E505" s="64"/>
      <c r="F505" s="64"/>
    </row>
    <row r="506" spans="5:6" ht="15.75" customHeight="1">
      <c r="E506" s="64"/>
      <c r="F506" s="64"/>
    </row>
    <row r="507" spans="5:6" ht="15.75" customHeight="1">
      <c r="E507" s="64"/>
      <c r="F507" s="64"/>
    </row>
    <row r="508" spans="5:6" ht="15.75" customHeight="1">
      <c r="E508" s="64"/>
      <c r="F508" s="64"/>
    </row>
    <row r="509" spans="5:6" ht="15.75" customHeight="1">
      <c r="E509" s="64"/>
      <c r="F509" s="64"/>
    </row>
    <row r="510" spans="5:6" ht="15.75" customHeight="1">
      <c r="E510" s="64"/>
      <c r="F510" s="64"/>
    </row>
    <row r="511" spans="5:6" ht="15.75" customHeight="1">
      <c r="E511" s="64"/>
      <c r="F511" s="64"/>
    </row>
    <row r="512" spans="5:6" ht="15.75" customHeight="1">
      <c r="E512" s="64"/>
      <c r="F512" s="64"/>
    </row>
    <row r="513" spans="5:6" ht="15.75" customHeight="1">
      <c r="E513" s="64"/>
      <c r="F513" s="64"/>
    </row>
    <row r="514" spans="5:6" ht="15.75" customHeight="1">
      <c r="E514" s="64"/>
      <c r="F514" s="64"/>
    </row>
    <row r="515" spans="5:6" ht="15.75" customHeight="1">
      <c r="E515" s="64"/>
      <c r="F515" s="64"/>
    </row>
    <row r="516" spans="5:6" ht="15.75" customHeight="1">
      <c r="E516" s="64"/>
      <c r="F516" s="64"/>
    </row>
    <row r="517" spans="5:6" ht="15.75" customHeight="1">
      <c r="E517" s="64"/>
      <c r="F517" s="64"/>
    </row>
    <row r="518" spans="5:6" ht="15.75" customHeight="1">
      <c r="E518" s="64"/>
      <c r="F518" s="64"/>
    </row>
    <row r="519" spans="5:6" ht="15.75" customHeight="1">
      <c r="E519" s="64"/>
      <c r="F519" s="64"/>
    </row>
    <row r="520" spans="5:6" ht="15.75" customHeight="1">
      <c r="E520" s="64"/>
      <c r="F520" s="64"/>
    </row>
    <row r="521" spans="5:6" ht="15.75" customHeight="1">
      <c r="E521" s="64"/>
      <c r="F521" s="64"/>
    </row>
    <row r="522" spans="5:6" ht="15.75" customHeight="1">
      <c r="E522" s="64"/>
      <c r="F522" s="64"/>
    </row>
    <row r="523" spans="5:6" ht="15.75" customHeight="1">
      <c r="E523" s="64"/>
      <c r="F523" s="64"/>
    </row>
    <row r="524" spans="5:6" ht="15.75" customHeight="1">
      <c r="E524" s="64"/>
      <c r="F524" s="64"/>
    </row>
    <row r="525" spans="5:6" ht="15.75" customHeight="1">
      <c r="E525" s="64"/>
      <c r="F525" s="64"/>
    </row>
    <row r="526" spans="5:6" ht="15.75" customHeight="1">
      <c r="E526" s="64"/>
      <c r="F526" s="64"/>
    </row>
    <row r="527" spans="5:6" ht="15.75" customHeight="1">
      <c r="E527" s="64"/>
      <c r="F527" s="64"/>
    </row>
    <row r="528" spans="5:6" ht="15.75" customHeight="1">
      <c r="E528" s="64"/>
      <c r="F528" s="64"/>
    </row>
    <row r="529" spans="5:6" ht="15.75" customHeight="1">
      <c r="E529" s="64"/>
      <c r="F529" s="64"/>
    </row>
    <row r="530" spans="5:6" ht="15.75" customHeight="1">
      <c r="E530" s="64"/>
      <c r="F530" s="64"/>
    </row>
    <row r="531" spans="5:6" ht="15.75" customHeight="1">
      <c r="E531" s="64"/>
      <c r="F531" s="64"/>
    </row>
    <row r="532" spans="5:6" ht="15.75" customHeight="1">
      <c r="E532" s="64"/>
      <c r="F532" s="64"/>
    </row>
    <row r="533" spans="5:6" ht="15.75" customHeight="1">
      <c r="E533" s="64"/>
      <c r="F533" s="64"/>
    </row>
    <row r="534" spans="5:6" ht="15.75" customHeight="1">
      <c r="E534" s="64"/>
      <c r="F534" s="64"/>
    </row>
    <row r="535" spans="5:6" ht="15.75" customHeight="1">
      <c r="E535" s="64"/>
      <c r="F535" s="64"/>
    </row>
    <row r="536" spans="5:6" ht="15.75" customHeight="1">
      <c r="E536" s="64"/>
      <c r="F536" s="64"/>
    </row>
    <row r="537" spans="5:6" ht="15.75" customHeight="1">
      <c r="E537" s="64"/>
      <c r="F537" s="64"/>
    </row>
  </sheetData>
  <conditionalFormatting sqref="F29:F536">
    <cfRule type="duplicateValues" dxfId="0" priority="1"/>
  </conditionalFormatting>
  <pageMargins left="0" right="0" top="0" bottom="0" header="0" footer="0"/>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2026-05-30T09:02:04Z</dcterms:created>
  <dcterms:modified xsi:type="dcterms:W3CDTF">2026-06-06T06:25:37Z</dcterms:modified>
  <cp:category/>
  <cp:contentStatus/>
</cp:coreProperties>
</file>